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800" yWindow="1680" windowWidth="1980" windowHeight="11760"/>
  </bookViews>
  <sheets>
    <sheet name="Лист1" sheetId="1" r:id="rId1"/>
  </sheets>
  <definedNames>
    <definedName name="_xlnm.Print_Area" localSheetId="0">Лист1!$A$1:$H$116</definedName>
  </definedNames>
  <calcPr calcId="145621" refMode="R1C1"/>
</workbook>
</file>

<file path=xl/calcChain.xml><?xml version="1.0" encoding="utf-8"?>
<calcChain xmlns="http://schemas.openxmlformats.org/spreadsheetml/2006/main">
  <c r="H102" i="1"/>
  <c r="H104"/>
  <c r="H106"/>
  <c r="G101"/>
  <c r="H15"/>
  <c r="H14"/>
  <c r="H20"/>
  <c r="H19"/>
  <c r="H18"/>
  <c r="H17"/>
  <c r="H24"/>
  <c r="H23"/>
  <c r="H22"/>
  <c r="H21"/>
  <c r="H51"/>
  <c r="H52"/>
  <c r="H55"/>
  <c r="H56"/>
  <c r="H30"/>
  <c r="H29"/>
  <c r="H28"/>
  <c r="H27"/>
  <c r="H26"/>
  <c r="H34"/>
  <c r="H33"/>
  <c r="H32"/>
  <c r="H39"/>
  <c r="H38"/>
  <c r="H37"/>
  <c r="H36"/>
  <c r="H41"/>
  <c r="H43"/>
  <c r="H45"/>
  <c r="H46"/>
  <c r="H47"/>
  <c r="H48"/>
  <c r="H50"/>
  <c r="H58"/>
  <c r="H59"/>
  <c r="H60"/>
  <c r="H61"/>
  <c r="H63"/>
  <c r="H64"/>
  <c r="H65"/>
  <c r="H67"/>
  <c r="H68"/>
  <c r="H69"/>
  <c r="H70"/>
  <c r="H72"/>
  <c r="H73"/>
  <c r="H74"/>
  <c r="H75"/>
  <c r="H77"/>
  <c r="H78"/>
  <c r="H79"/>
  <c r="H81"/>
  <c r="H82"/>
  <c r="H83"/>
  <c r="H85"/>
  <c r="H87"/>
  <c r="H88"/>
  <c r="H89"/>
  <c r="H90"/>
  <c r="H92"/>
  <c r="H93"/>
  <c r="H94"/>
  <c r="H95"/>
  <c r="H97"/>
  <c r="H98"/>
  <c r="H99"/>
  <c r="H100"/>
  <c r="DN102"/>
  <c r="DP102"/>
  <c r="DS102"/>
  <c r="DU102"/>
  <c r="DQ102"/>
  <c r="DO102"/>
  <c r="DR102"/>
  <c r="DM102"/>
  <c r="DT102"/>
</calcChain>
</file>

<file path=xl/sharedStrings.xml><?xml version="1.0" encoding="utf-8"?>
<sst xmlns="http://schemas.openxmlformats.org/spreadsheetml/2006/main" count="178" uniqueCount="144">
  <si>
    <t>Артикул</t>
  </si>
  <si>
    <t>Фото</t>
  </si>
  <si>
    <t>Наименование</t>
  </si>
  <si>
    <t>размер</t>
  </si>
  <si>
    <t>Цена</t>
  </si>
  <si>
    <t>см</t>
  </si>
  <si>
    <t>базовая</t>
  </si>
  <si>
    <t>шт.</t>
  </si>
  <si>
    <t>в коробе</t>
  </si>
  <si>
    <t>Заказ</t>
  </si>
  <si>
    <t>в коробах</t>
  </si>
  <si>
    <t xml:space="preserve">Итого </t>
  </si>
  <si>
    <t>по позиции</t>
  </si>
  <si>
    <t>Свыше    30000  руб. -      1%</t>
  </si>
  <si>
    <t>Свыше    45000  руб. -      2%</t>
  </si>
  <si>
    <t>Свыше    60000  руб. -      3%</t>
  </si>
  <si>
    <t>Свыше    80000  руб. -      4%</t>
  </si>
  <si>
    <t>Свыше  100 000 руб.  -     5%</t>
  </si>
  <si>
    <t xml:space="preserve">Свыше  120 000 руб.  -     6% </t>
  </si>
  <si>
    <t>Свыше  140 000 руб.  -     7%</t>
  </si>
  <si>
    <t>Свыше  160 000 руб.  -     8%</t>
  </si>
  <si>
    <t>Свыше  180 000 руб.  -     9%</t>
  </si>
  <si>
    <t>Свыше  200 000 руб.  -   10%</t>
  </si>
  <si>
    <t>30-45</t>
  </si>
  <si>
    <t>45-60</t>
  </si>
  <si>
    <t>60-80</t>
  </si>
  <si>
    <t>80-100</t>
  </si>
  <si>
    <t>100-120</t>
  </si>
  <si>
    <t>120-140</t>
  </si>
  <si>
    <t>140-160</t>
  </si>
  <si>
    <t>160-180</t>
  </si>
  <si>
    <t>180-200</t>
  </si>
  <si>
    <t>&gt;200</t>
  </si>
  <si>
    <t>Kl18-001</t>
  </si>
  <si>
    <t>Kl26-001</t>
  </si>
  <si>
    <t>Ks19-002</t>
  </si>
  <si>
    <t>Ks22-002</t>
  </si>
  <si>
    <t>Ks25-002</t>
  </si>
  <si>
    <t>Ks30-002</t>
  </si>
  <si>
    <t>Ks22-003</t>
  </si>
  <si>
    <t>Ks25-003</t>
  </si>
  <si>
    <t>Ks19-004</t>
  </si>
  <si>
    <t>Ks22-004</t>
  </si>
  <si>
    <t>Ks25-004</t>
  </si>
  <si>
    <t>Ks30-004</t>
  </si>
  <si>
    <t>Ks22-005</t>
  </si>
  <si>
    <t>Ks25-005</t>
  </si>
  <si>
    <t>Ks30-005</t>
  </si>
  <si>
    <t>Ks19-006</t>
  </si>
  <si>
    <t>Ks22-006</t>
  </si>
  <si>
    <t>Ks25-006</t>
  </si>
  <si>
    <t>Ks19-007</t>
  </si>
  <si>
    <t>Ks22-007</t>
  </si>
  <si>
    <t>Ks25-007</t>
  </si>
  <si>
    <t>Ks30-008</t>
  </si>
  <si>
    <t>Итого коробов</t>
  </si>
  <si>
    <t>Сумма заказа</t>
  </si>
  <si>
    <t xml:space="preserve"> Ваша скидка</t>
  </si>
  <si>
    <t xml:space="preserve"> </t>
    <phoneticPr fontId="4" type="noConversion"/>
  </si>
  <si>
    <t xml:space="preserve"> </t>
    <phoneticPr fontId="4" type="noConversion"/>
  </si>
  <si>
    <t>Бланк заказа</t>
    <phoneticPr fontId="4" type="noConversion"/>
  </si>
  <si>
    <t>Ks19-03</t>
  </si>
  <si>
    <t>Ks19-005</t>
  </si>
  <si>
    <t xml:space="preserve">Басик и мышка </t>
  </si>
  <si>
    <t>Басик и карасик в пакете</t>
  </si>
  <si>
    <t xml:space="preserve">Басик и  мышка </t>
  </si>
  <si>
    <t xml:space="preserve">Басик и  мышка  </t>
  </si>
  <si>
    <t xml:space="preserve">Басик и карасик в пакете </t>
  </si>
  <si>
    <t xml:space="preserve">Басик и 3 цветных кильки </t>
  </si>
  <si>
    <t>Ks22-009</t>
  </si>
  <si>
    <t>Ks19-009</t>
  </si>
  <si>
    <t>Ks19-010</t>
  </si>
  <si>
    <t>Ks25-010</t>
  </si>
  <si>
    <t xml:space="preserve">Басик с подушкой и мышкой </t>
  </si>
  <si>
    <t>Ks25-013</t>
  </si>
  <si>
    <t>Ks22-013</t>
  </si>
  <si>
    <t>Ks30-013</t>
  </si>
  <si>
    <t>Ks25-009</t>
  </si>
  <si>
    <t>Ks30-009</t>
  </si>
  <si>
    <t>Ks22-010</t>
  </si>
  <si>
    <t>Ks30-010</t>
  </si>
  <si>
    <t>Ks19-013</t>
  </si>
  <si>
    <t>Ks22-012</t>
  </si>
  <si>
    <t>Ks25-012</t>
  </si>
  <si>
    <t>Ks19-011</t>
  </si>
  <si>
    <t>Ks22-011</t>
  </si>
  <si>
    <t>Ks25-011</t>
  </si>
  <si>
    <t>Ks30-011</t>
  </si>
  <si>
    <t>Новинка!!!</t>
  </si>
  <si>
    <t>Басик с уточкой</t>
  </si>
  <si>
    <t>Kp40-012</t>
  </si>
  <si>
    <t xml:space="preserve">Кот-подушка </t>
  </si>
  <si>
    <t>Kv19-019</t>
  </si>
  <si>
    <t>Ks19-015</t>
  </si>
  <si>
    <t>Ks22-015</t>
  </si>
  <si>
    <t>Ks25-015</t>
  </si>
  <si>
    <t>Ks30-015</t>
  </si>
  <si>
    <t>Басик и канат (игрушка-сувенир на веревке с карабином) нет в наличии</t>
  </si>
  <si>
    <t xml:space="preserve">Басик в манишке </t>
  </si>
  <si>
    <t>Басик в манишке</t>
  </si>
  <si>
    <t>Ks22-014</t>
  </si>
  <si>
    <t>Ks25-014</t>
  </si>
  <si>
    <t>Ks30-014</t>
  </si>
  <si>
    <t>Басик в штанах на подтяжках</t>
  </si>
  <si>
    <t>Басик с подушкой и мышкой</t>
  </si>
  <si>
    <t>Басик и мышка</t>
  </si>
  <si>
    <t>Басик и шарф в клеточку нет в наличии</t>
  </si>
  <si>
    <t>Басик в шлеме и шарфе нет в наличии</t>
  </si>
  <si>
    <t>Басик и бантик-бабочка нет в наличии</t>
  </si>
  <si>
    <t>Басик и килька в горошек нет в наличии</t>
  </si>
  <si>
    <t>Басик в тельняшке и берете нет в наличии</t>
  </si>
  <si>
    <t>Басик в шапке-ушанке нет в наличии</t>
  </si>
  <si>
    <t>Басик в шапке-ушанке  нет в наличии</t>
  </si>
  <si>
    <t>Ks19-017</t>
  </si>
  <si>
    <t>Ks22-017</t>
  </si>
  <si>
    <t>Ks25-017</t>
  </si>
  <si>
    <t>Ks30-017</t>
  </si>
  <si>
    <t>Басик и красный шарф в клеточку</t>
  </si>
  <si>
    <t>Ks30-020</t>
  </si>
  <si>
    <t>Басик и новогодний колпачок</t>
  </si>
  <si>
    <t>Ks19-012</t>
  </si>
  <si>
    <t>Ks30-012</t>
  </si>
  <si>
    <t xml:space="preserve">Басик и шарф в клеточку </t>
  </si>
  <si>
    <t xml:space="preserve">Басик с сердечком </t>
  </si>
  <si>
    <t>Басик с сердечком</t>
  </si>
  <si>
    <t>Басик и медаль нет в наличии</t>
  </si>
  <si>
    <t>Ks19-027</t>
  </si>
  <si>
    <t>Ks22-027</t>
  </si>
  <si>
    <t>Ks25-027</t>
  </si>
  <si>
    <t>Ks30-027</t>
  </si>
  <si>
    <t>Ks19-030</t>
  </si>
  <si>
    <t>Ks22-030</t>
  </si>
  <si>
    <t>Ks25-030</t>
  </si>
  <si>
    <t>Ks30-030</t>
  </si>
  <si>
    <t>Басик в штанах на подтяжках нет в наличии</t>
  </si>
  <si>
    <t>Басик с букетом нет в наличии</t>
  </si>
  <si>
    <t>Басик с уточкой нет в наличии</t>
  </si>
  <si>
    <t>Басик и красный шарф в клеточку нет в наличии</t>
  </si>
  <si>
    <t>Басик с букетом</t>
  </si>
  <si>
    <t>Басик с розовым сердцем</t>
  </si>
  <si>
    <t>Ks19-021</t>
  </si>
  <si>
    <t>Ks30-021</t>
  </si>
  <si>
    <t xml:space="preserve">                                       Скоро в продаже!!!</t>
  </si>
  <si>
    <t>Басик -   шеф-повар с 05.03.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</si>
</sst>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Arial"/>
      <family val="2"/>
    </font>
    <font>
      <b/>
      <sz val="18"/>
      <name val="Century Gothic"/>
      <family val="2"/>
    </font>
    <font>
      <sz val="8"/>
      <name val="Calibri"/>
      <family val="2"/>
    </font>
    <font>
      <b/>
      <sz val="18"/>
      <color indexed="25"/>
      <name val="Calibri"/>
      <family val="2"/>
    </font>
    <font>
      <b/>
      <sz val="15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60"/>
      <color indexed="53"/>
      <name val="Calibri"/>
      <family val="2"/>
      <charset val="204"/>
    </font>
    <font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b/>
      <sz val="60"/>
      <name val="Times New Roman"/>
      <family val="1"/>
    </font>
    <font>
      <sz val="18"/>
      <name val="Calibri"/>
      <family val="2"/>
    </font>
    <font>
      <sz val="11"/>
      <name val="Calibri"/>
      <family val="2"/>
    </font>
    <font>
      <b/>
      <sz val="17"/>
      <name val="Calibri"/>
      <family val="2"/>
    </font>
    <font>
      <b/>
      <sz val="17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28"/>
      <color indexed="10"/>
      <name val="Calibri"/>
      <family val="2"/>
      <charset val="204"/>
    </font>
    <font>
      <b/>
      <sz val="22"/>
      <color indexed="10"/>
      <name val="Calibri"/>
      <family val="2"/>
    </font>
    <font>
      <b/>
      <sz val="36"/>
      <color indexed="10"/>
      <name val="Calibri"/>
      <family val="2"/>
      <charset val="204"/>
    </font>
    <font>
      <b/>
      <sz val="36"/>
      <name val="Calibri"/>
      <family val="2"/>
    </font>
    <font>
      <b/>
      <sz val="14"/>
      <color theme="0" tint="-0.499984740745262"/>
      <name val="Calibri"/>
      <family val="2"/>
    </font>
    <font>
      <b/>
      <sz val="17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36"/>
      <color theme="0" tint="-0.499984740745262"/>
      <name val="Calibri"/>
      <family val="2"/>
    </font>
    <font>
      <b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0" tint="-0.499984740745262"/>
      <name val="Calibri"/>
      <family val="2"/>
    </font>
    <font>
      <sz val="11"/>
      <name val="Calibri"/>
      <family val="2"/>
      <scheme val="minor"/>
    </font>
    <font>
      <b/>
      <sz val="36"/>
      <color rgb="FFFF0000"/>
      <name val="Calibri"/>
      <family val="2"/>
      <charset val="204"/>
    </font>
    <font>
      <b/>
      <sz val="8"/>
      <color theme="0" tint="-0.499984740745262"/>
      <name val="Calibri"/>
      <family val="2"/>
    </font>
    <font>
      <b/>
      <sz val="22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53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horizontal="left"/>
    </xf>
  </cellStyleXfs>
  <cellXfs count="23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1" applyFont="1" applyFill="1" applyBorder="1" applyAlignment="1">
      <alignment vertical="top" wrapText="1"/>
    </xf>
    <xf numFmtId="0" fontId="1" fillId="0" borderId="5" xfId="0" applyFont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13" fillId="0" borderId="0" xfId="0" applyFont="1"/>
    <xf numFmtId="0" fontId="7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0" fontId="23" fillId="4" borderId="0" xfId="0" applyFont="1" applyFill="1"/>
    <xf numFmtId="0" fontId="8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3" fillId="2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3" fillId="3" borderId="0" xfId="0" applyFont="1" applyFill="1"/>
    <xf numFmtId="0" fontId="18" fillId="0" borderId="5" xfId="0" applyFont="1" applyBorder="1" applyProtection="1"/>
    <xf numFmtId="0" fontId="23" fillId="0" borderId="0" xfId="0" applyFont="1" applyBorder="1"/>
    <xf numFmtId="0" fontId="18" fillId="0" borderId="5" xfId="0" applyFont="1" applyFill="1" applyBorder="1" applyProtection="1"/>
    <xf numFmtId="0" fontId="23" fillId="0" borderId="5" xfId="0" applyFont="1" applyBorder="1" applyProtection="1"/>
    <xf numFmtId="0" fontId="23" fillId="0" borderId="5" xfId="0" applyFont="1" applyBorder="1"/>
    <xf numFmtId="0" fontId="18" fillId="0" borderId="5" xfId="0" applyFont="1" applyBorder="1"/>
    <xf numFmtId="0" fontId="7" fillId="0" borderId="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23" fillId="3" borderId="19" xfId="0" applyFont="1" applyFill="1" applyBorder="1"/>
    <xf numFmtId="0" fontId="7" fillId="2" borderId="20" xfId="1" applyFont="1" applyFill="1" applyBorder="1" applyAlignment="1">
      <alignment horizontal="center" vertical="center"/>
    </xf>
    <xf numFmtId="0" fontId="23" fillId="3" borderId="21" xfId="0" applyFont="1" applyFill="1" applyBorder="1"/>
    <xf numFmtId="0" fontId="7" fillId="2" borderId="22" xfId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 wrapText="1"/>
    </xf>
    <xf numFmtId="0" fontId="23" fillId="0" borderId="0" xfId="0" applyFont="1" applyFill="1"/>
    <xf numFmtId="0" fontId="27" fillId="0" borderId="23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/>
    <xf numFmtId="0" fontId="29" fillId="0" borderId="16" xfId="0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/>
    </xf>
    <xf numFmtId="0" fontId="29" fillId="3" borderId="6" xfId="1" applyFont="1" applyFill="1" applyBorder="1" applyAlignment="1">
      <alignment horizontal="center" vertical="center"/>
    </xf>
    <xf numFmtId="0" fontId="33" fillId="0" borderId="0" xfId="0" applyFont="1"/>
    <xf numFmtId="0" fontId="29" fillId="0" borderId="15" xfId="0" applyFont="1" applyBorder="1" applyAlignment="1">
      <alignment horizontal="center" vertical="center"/>
    </xf>
    <xf numFmtId="0" fontId="29" fillId="3" borderId="10" xfId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/>
    </xf>
    <xf numFmtId="0" fontId="35" fillId="2" borderId="10" xfId="1" applyFont="1" applyFill="1" applyBorder="1" applyAlignment="1">
      <alignment horizontal="center" vertical="center"/>
    </xf>
    <xf numFmtId="0" fontId="35" fillId="3" borderId="10" xfId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2" borderId="5" xfId="1" applyFont="1" applyFill="1" applyBorder="1" applyAlignment="1">
      <alignment horizontal="center" vertical="center"/>
    </xf>
    <xf numFmtId="0" fontId="39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33" fillId="0" borderId="0" xfId="0" applyFont="1" applyFill="1"/>
    <xf numFmtId="0" fontId="29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2" borderId="27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23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5" borderId="0" xfId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/>
    </xf>
    <xf numFmtId="0" fontId="29" fillId="2" borderId="30" xfId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2" borderId="34" xfId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29" fillId="3" borderId="11" xfId="1" applyFont="1" applyFill="1" applyBorder="1" applyAlignment="1">
      <alignment horizontal="center" vertical="center"/>
    </xf>
    <xf numFmtId="0" fontId="29" fillId="2" borderId="3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indent="1" shrinkToFit="1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0" xfId="0" applyFont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7" fillId="0" borderId="23" xfId="0" applyFont="1" applyBorder="1" applyAlignment="1">
      <alignment horizontal="center"/>
    </xf>
    <xf numFmtId="0" fontId="0" fillId="0" borderId="23" xfId="0" applyBorder="1" applyAlignment="1"/>
    <xf numFmtId="0" fontId="0" fillId="0" borderId="25" xfId="0" applyBorder="1" applyAlignment="1"/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1" fillId="0" borderId="17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57</xdr:row>
      <xdr:rowOff>28575</xdr:rowOff>
    </xdr:from>
    <xdr:to>
      <xdr:col>1</xdr:col>
      <xdr:colOff>1971675</xdr:colOff>
      <xdr:row>60</xdr:row>
      <xdr:rowOff>485775</xdr:rowOff>
    </xdr:to>
    <xdr:pic>
      <xdr:nvPicPr>
        <xdr:cNvPr id="4580" name="Picture 13" descr="Ks-00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423475"/>
          <a:ext cx="19335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891721</xdr:colOff>
      <xdr:row>3</xdr:row>
      <xdr:rowOff>28576</xdr:rowOff>
    </xdr:from>
    <xdr:to>
      <xdr:col>5</xdr:col>
      <xdr:colOff>46</xdr:colOff>
      <xdr:row>4</xdr:row>
      <xdr:rowOff>1</xdr:rowOff>
    </xdr:to>
    <xdr:sp macro="" textlink="">
      <xdr:nvSpPr>
        <xdr:cNvPr id="2" name="Rectangle 46"/>
        <xdr:cNvSpPr>
          <a:spLocks noChangeArrowheads="1"/>
        </xdr:cNvSpPr>
      </xdr:nvSpPr>
      <xdr:spPr bwMode="auto">
        <a:xfrm>
          <a:off x="898071" y="2110469"/>
          <a:ext cx="8844643" cy="12232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4864" tIns="45720" rIns="54864" bIns="0" anchor="t" upright="1"/>
        <a:lstStyle/>
        <a:p>
          <a:pPr algn="l" rtl="0">
            <a:defRPr sz="1000"/>
          </a:pPr>
          <a:r>
            <a:rPr lang="en-US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ИНН 7743944160/ОГРН 5147746257357</a:t>
          </a:r>
          <a:endParaRPr lang="ru-RU" sz="1800" b="1" i="0" strike="noStrike">
            <a:solidFill>
              <a:srgbClr val="FA95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125183 Москва, ул. Генерала Рычагова,</a:t>
          </a: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дом 20 помещение 2, комн. 1</a:t>
          </a:r>
          <a:r>
            <a:rPr lang="en-US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Тел./факс:(495) </a:t>
          </a:r>
          <a:r>
            <a:rPr lang="ru-RU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742-02-11</a:t>
          </a: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Руководитель проекта Кузнецова Светлана</a:t>
          </a:r>
          <a:endParaRPr lang="en-US" sz="1800" b="1" i="0" strike="noStrike">
            <a:solidFill>
              <a:srgbClr val="FA95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2900"/>
            </a:lnSpc>
            <a:defRPr sz="1000"/>
          </a:pPr>
          <a:r>
            <a:rPr lang="en-US" sz="2600" b="1" i="0" strike="noStrike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sz="2600" b="1" i="0" strike="noStrike">
              <a:solidFill>
                <a:srgbClr val="99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942975</xdr:colOff>
      <xdr:row>102</xdr:row>
      <xdr:rowOff>6350</xdr:rowOff>
    </xdr:from>
    <xdr:to>
      <xdr:col>2</xdr:col>
      <xdr:colOff>2867025</xdr:colOff>
      <xdr:row>106</xdr:row>
      <xdr:rowOff>74204</xdr:rowOff>
    </xdr:to>
    <xdr:pic>
      <xdr:nvPicPr>
        <xdr:cNvPr id="1553" name="Рисунок 21" descr="skala-02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E95251"/>
            </a:clrFrom>
            <a:clrTo>
              <a:srgbClr val="E95251">
                <a:alpha val="0"/>
              </a:srgbClr>
            </a:clrTo>
          </a:clrChange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42975" y="22164675"/>
          <a:ext cx="4921250" cy="1866900"/>
        </a:xfrm>
        <a:prstGeom prst="rect">
          <a:avLst/>
        </a:prstGeom>
        <a:solidFill>
          <a:schemeClr val="accent6"/>
        </a:solidFill>
        <a:ln>
          <a:noFill/>
        </a:ln>
      </xdr:spPr>
    </xdr:pic>
    <xdr:clientData/>
  </xdr:twoCellAnchor>
  <xdr:twoCellAnchor editAs="oneCell">
    <xdr:from>
      <xdr:col>1</xdr:col>
      <xdr:colOff>133350</xdr:colOff>
      <xdr:row>54</xdr:row>
      <xdr:rowOff>28575</xdr:rowOff>
    </xdr:from>
    <xdr:to>
      <xdr:col>1</xdr:col>
      <xdr:colOff>1857375</xdr:colOff>
      <xdr:row>56</xdr:row>
      <xdr:rowOff>9525</xdr:rowOff>
    </xdr:to>
    <xdr:pic>
      <xdr:nvPicPr>
        <xdr:cNvPr id="4583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85850" y="33680400"/>
          <a:ext cx="17240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</xdr:row>
      <xdr:rowOff>28575</xdr:rowOff>
    </xdr:from>
    <xdr:to>
      <xdr:col>7</xdr:col>
      <xdr:colOff>1076325</xdr:colOff>
      <xdr:row>3</xdr:row>
      <xdr:rowOff>1219200</xdr:rowOff>
    </xdr:to>
    <xdr:pic>
      <xdr:nvPicPr>
        <xdr:cNvPr id="4584" name="Picture 11" descr="Logo_01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00" y="228600"/>
          <a:ext cx="6667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1971675</xdr:colOff>
      <xdr:row>65</xdr:row>
      <xdr:rowOff>9525</xdr:rowOff>
    </xdr:to>
    <xdr:pic>
      <xdr:nvPicPr>
        <xdr:cNvPr id="4585" name="Picture 14" descr="Ks-003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7709475"/>
          <a:ext cx="19716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66</xdr:row>
      <xdr:rowOff>47625</xdr:rowOff>
    </xdr:from>
    <xdr:to>
      <xdr:col>1</xdr:col>
      <xdr:colOff>1905000</xdr:colOff>
      <xdr:row>69</xdr:row>
      <xdr:rowOff>390525</xdr:rowOff>
    </xdr:to>
    <xdr:pic>
      <xdr:nvPicPr>
        <xdr:cNvPr id="4586" name="Picture 15" descr="Ks-004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19175" y="40119300"/>
          <a:ext cx="18383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76</xdr:row>
      <xdr:rowOff>133350</xdr:rowOff>
    </xdr:from>
    <xdr:to>
      <xdr:col>1</xdr:col>
      <xdr:colOff>2009775</xdr:colOff>
      <xdr:row>78</xdr:row>
      <xdr:rowOff>581025</xdr:rowOff>
    </xdr:to>
    <xdr:pic>
      <xdr:nvPicPr>
        <xdr:cNvPr id="4587" name="Picture 16" descr="Ks-006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0600" y="45348525"/>
          <a:ext cx="19716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80</xdr:row>
      <xdr:rowOff>19050</xdr:rowOff>
    </xdr:from>
    <xdr:to>
      <xdr:col>1</xdr:col>
      <xdr:colOff>1866900</xdr:colOff>
      <xdr:row>82</xdr:row>
      <xdr:rowOff>628650</xdr:rowOff>
    </xdr:to>
    <xdr:pic>
      <xdr:nvPicPr>
        <xdr:cNvPr id="4588" name="Picture 17" descr="Ks-007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038225" y="47891700"/>
          <a:ext cx="17811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84</xdr:row>
      <xdr:rowOff>19050</xdr:rowOff>
    </xdr:from>
    <xdr:to>
      <xdr:col>1</xdr:col>
      <xdr:colOff>1952625</xdr:colOff>
      <xdr:row>84</xdr:row>
      <xdr:rowOff>1895475</xdr:rowOff>
    </xdr:to>
    <xdr:pic>
      <xdr:nvPicPr>
        <xdr:cNvPr id="4589" name="Picture 18" descr="Ks-008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123950" y="50130075"/>
          <a:ext cx="17811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71</xdr:row>
      <xdr:rowOff>47625</xdr:rowOff>
    </xdr:from>
    <xdr:to>
      <xdr:col>1</xdr:col>
      <xdr:colOff>2009775</xdr:colOff>
      <xdr:row>74</xdr:row>
      <xdr:rowOff>504825</xdr:rowOff>
    </xdr:to>
    <xdr:pic>
      <xdr:nvPicPr>
        <xdr:cNvPr id="4590" name="Picture 19" descr="Ks-005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42614850"/>
          <a:ext cx="19145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86</xdr:row>
      <xdr:rowOff>266700</xdr:rowOff>
    </xdr:from>
    <xdr:to>
      <xdr:col>2</xdr:col>
      <xdr:colOff>9525</xdr:colOff>
      <xdr:row>89</xdr:row>
      <xdr:rowOff>209550</xdr:rowOff>
    </xdr:to>
    <xdr:pic>
      <xdr:nvPicPr>
        <xdr:cNvPr id="4591" name="Рисунок 6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71550" y="52635150"/>
          <a:ext cx="20383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91</xdr:row>
      <xdr:rowOff>257175</xdr:rowOff>
    </xdr:from>
    <xdr:to>
      <xdr:col>1</xdr:col>
      <xdr:colOff>2038350</xdr:colOff>
      <xdr:row>94</xdr:row>
      <xdr:rowOff>352425</xdr:rowOff>
    </xdr:to>
    <xdr:pic>
      <xdr:nvPicPr>
        <xdr:cNvPr id="4592" name="Рисунок 8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981075" y="55225950"/>
          <a:ext cx="20097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95</xdr:row>
      <xdr:rowOff>409575</xdr:rowOff>
    </xdr:from>
    <xdr:to>
      <xdr:col>1</xdr:col>
      <xdr:colOff>1990725</xdr:colOff>
      <xdr:row>100</xdr:row>
      <xdr:rowOff>28575</xdr:rowOff>
    </xdr:to>
    <xdr:pic>
      <xdr:nvPicPr>
        <xdr:cNvPr id="4593" name="Рисунок 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71550" y="57473850"/>
          <a:ext cx="19716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49</xdr:row>
      <xdr:rowOff>142875</xdr:rowOff>
    </xdr:from>
    <xdr:to>
      <xdr:col>1</xdr:col>
      <xdr:colOff>1743075</xdr:colOff>
      <xdr:row>52</xdr:row>
      <xdr:rowOff>485775</xdr:rowOff>
    </xdr:to>
    <xdr:pic>
      <xdr:nvPicPr>
        <xdr:cNvPr id="459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143000" y="31356300"/>
          <a:ext cx="15525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44</xdr:row>
      <xdr:rowOff>190500</xdr:rowOff>
    </xdr:from>
    <xdr:to>
      <xdr:col>1</xdr:col>
      <xdr:colOff>2009775</xdr:colOff>
      <xdr:row>47</xdr:row>
      <xdr:rowOff>266700</xdr:rowOff>
    </xdr:to>
    <xdr:pic>
      <xdr:nvPicPr>
        <xdr:cNvPr id="459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990600" y="28908375"/>
          <a:ext cx="19716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42</xdr:row>
      <xdr:rowOff>76200</xdr:rowOff>
    </xdr:from>
    <xdr:to>
      <xdr:col>1</xdr:col>
      <xdr:colOff>1990725</xdr:colOff>
      <xdr:row>42</xdr:row>
      <xdr:rowOff>1381125</xdr:rowOff>
    </xdr:to>
    <xdr:pic>
      <xdr:nvPicPr>
        <xdr:cNvPr id="4596" name="Рисунок 18" descr="C:\Users\Пользователь\Desktop\basik_podushka.jp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019175" y="26955750"/>
          <a:ext cx="19240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39</xdr:row>
      <xdr:rowOff>200025</xdr:rowOff>
    </xdr:from>
    <xdr:to>
      <xdr:col>1</xdr:col>
      <xdr:colOff>1743075</xdr:colOff>
      <xdr:row>41</xdr:row>
      <xdr:rowOff>0</xdr:rowOff>
    </xdr:to>
    <xdr:pic>
      <xdr:nvPicPr>
        <xdr:cNvPr id="4597" name="Рисунок 20" descr="C:\Users\Пользователь\Desktop\Kv19-019.jp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81100" y="24593550"/>
          <a:ext cx="1514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35</xdr:row>
      <xdr:rowOff>28575</xdr:rowOff>
    </xdr:from>
    <xdr:to>
      <xdr:col>1</xdr:col>
      <xdr:colOff>1781175</xdr:colOff>
      <xdr:row>38</xdr:row>
      <xdr:rowOff>447675</xdr:rowOff>
    </xdr:to>
    <xdr:pic>
      <xdr:nvPicPr>
        <xdr:cNvPr id="4598" name="Рисунок 2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171575" y="22517100"/>
          <a:ext cx="15621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31</xdr:row>
      <xdr:rowOff>38100</xdr:rowOff>
    </xdr:from>
    <xdr:to>
      <xdr:col>1</xdr:col>
      <xdr:colOff>1895475</xdr:colOff>
      <xdr:row>34</xdr:row>
      <xdr:rowOff>9525</xdr:rowOff>
    </xdr:to>
    <xdr:pic>
      <xdr:nvPicPr>
        <xdr:cNvPr id="4599" name="Рисунок 21" descr="C:\Users\Пользователь\Desktop\KS-014_1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133475" y="20545425"/>
          <a:ext cx="17145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1876425</xdr:rowOff>
    </xdr:to>
    <xdr:pic>
      <xdr:nvPicPr>
        <xdr:cNvPr id="4600" name="Рисунок 26" descr="C:\Users\Пользователь\Desktop\basik_kolpak.jp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 l="13354" r="12111"/>
        <a:stretch>
          <a:fillRect/>
        </a:stretch>
      </xdr:blipFill>
      <xdr:spPr bwMode="auto">
        <a:xfrm>
          <a:off x="952500" y="18278475"/>
          <a:ext cx="20478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2</xdr:col>
      <xdr:colOff>0</xdr:colOff>
      <xdr:row>29</xdr:row>
      <xdr:rowOff>0</xdr:rowOff>
    </xdr:to>
    <xdr:pic>
      <xdr:nvPicPr>
        <xdr:cNvPr id="4601" name="Рисунок 27" descr="C:\Users\Пользователь\Desktop\basik_sharf.jp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 l="18259" r="16597"/>
        <a:stretch>
          <a:fillRect/>
        </a:stretch>
      </xdr:blipFill>
      <xdr:spPr bwMode="auto">
        <a:xfrm>
          <a:off x="1000125" y="16373475"/>
          <a:ext cx="20002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16</xdr:row>
      <xdr:rowOff>38100</xdr:rowOff>
    </xdr:from>
    <xdr:to>
      <xdr:col>1</xdr:col>
      <xdr:colOff>1809750</xdr:colOff>
      <xdr:row>20</xdr:row>
      <xdr:rowOff>57150</xdr:rowOff>
    </xdr:to>
    <xdr:pic>
      <xdr:nvPicPr>
        <xdr:cNvPr id="4602" name="Рисунок 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352550" y="12277725"/>
          <a:ext cx="14097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20</xdr:row>
      <xdr:rowOff>9525</xdr:rowOff>
    </xdr:from>
    <xdr:to>
      <xdr:col>1</xdr:col>
      <xdr:colOff>1914525</xdr:colOff>
      <xdr:row>24</xdr:row>
      <xdr:rowOff>76200</xdr:rowOff>
    </xdr:to>
    <xdr:pic>
      <xdr:nvPicPr>
        <xdr:cNvPr id="4603" name="Рисунок 26" descr="C:\Users\Пользователь\Desktop\imgo (2).jp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219200" y="14154150"/>
          <a:ext cx="16478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485775</xdr:rowOff>
    </xdr:from>
    <xdr:to>
      <xdr:col>1</xdr:col>
      <xdr:colOff>1819275</xdr:colOff>
      <xdr:row>15</xdr:row>
      <xdr:rowOff>142875</xdr:rowOff>
    </xdr:to>
    <xdr:pic>
      <xdr:nvPicPr>
        <xdr:cNvPr id="4604" name="Рисунок 2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219200" y="9953625"/>
          <a:ext cx="155257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1666875</xdr:colOff>
      <xdr:row>9</xdr:row>
      <xdr:rowOff>28575</xdr:rowOff>
    </xdr:from>
    <xdr:to>
      <xdr:col>2</xdr:col>
      <xdr:colOff>3476625</xdr:colOff>
      <xdr:row>11</xdr:row>
      <xdr:rowOff>2066925</xdr:rowOff>
    </xdr:to>
    <xdr:pic>
      <xdr:nvPicPr>
        <xdr:cNvPr id="4605" name="Рисунок 27" descr="C:\Users\Пользователь\Desktop\Плвар-скововрода.jpg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619375" y="5019675"/>
          <a:ext cx="3857625" cy="411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4267200</xdr:colOff>
      <xdr:row>9</xdr:row>
      <xdr:rowOff>200025</xdr:rowOff>
    </xdr:from>
    <xdr:to>
      <xdr:col>5</xdr:col>
      <xdr:colOff>914400</xdr:colOff>
      <xdr:row>11</xdr:row>
      <xdr:rowOff>2162175</xdr:rowOff>
    </xdr:to>
    <xdr:pic>
      <xdr:nvPicPr>
        <xdr:cNvPr id="4606" name="Рисунок 2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267575" y="5191125"/>
          <a:ext cx="3629025" cy="403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16"/>
  <sheetViews>
    <sheetView tabSelected="1" topLeftCell="A4" zoomScale="75" zoomScaleNormal="70" workbookViewId="0">
      <selection activeCell="C15" sqref="C15"/>
    </sheetView>
  </sheetViews>
  <sheetFormatPr defaultColWidth="8.85546875" defaultRowHeight="15"/>
  <cols>
    <col min="1" max="1" width="14.28515625" customWidth="1"/>
    <col min="2" max="2" width="30.7109375" customWidth="1"/>
    <col min="3" max="3" width="68.5703125" customWidth="1"/>
    <col min="4" max="4" width="19.7109375" style="31" customWidth="1"/>
    <col min="5" max="5" width="16.42578125" style="31" customWidth="1"/>
    <col min="6" max="6" width="19.42578125" style="31" customWidth="1"/>
    <col min="7" max="7" width="29" style="31" customWidth="1"/>
    <col min="8" max="8" width="20.42578125" style="31" customWidth="1"/>
    <col min="10" max="113" width="9.140625" customWidth="1"/>
    <col min="114" max="129" width="5.5703125" customWidth="1"/>
  </cols>
  <sheetData>
    <row r="1" spans="1:8" ht="15.75" customHeight="1"/>
    <row r="2" spans="1:8" ht="54.75" customHeight="1">
      <c r="B2" s="220" t="s">
        <v>60</v>
      </c>
      <c r="C2" s="220"/>
      <c r="D2" s="220"/>
      <c r="E2" s="32"/>
      <c r="F2" s="32"/>
    </row>
    <row r="3" spans="1:8" ht="46.5" customHeight="1">
      <c r="B3" s="221"/>
      <c r="C3" s="221"/>
      <c r="D3" s="33"/>
      <c r="E3" s="33"/>
      <c r="F3" s="33"/>
    </row>
    <row r="4" spans="1:8" ht="132" customHeight="1">
      <c r="C4" s="156"/>
      <c r="D4" s="156"/>
      <c r="E4" s="156"/>
      <c r="F4" s="156"/>
    </row>
    <row r="5" spans="1:8" ht="15.75" thickBot="1"/>
    <row r="6" spans="1:8" ht="15.75" customHeight="1" thickTop="1">
      <c r="A6" s="197" t="s">
        <v>0</v>
      </c>
      <c r="B6" s="197" t="s">
        <v>1</v>
      </c>
      <c r="C6" s="194" t="s">
        <v>2</v>
      </c>
      <c r="D6" s="222" t="s">
        <v>3</v>
      </c>
      <c r="E6" s="222" t="s">
        <v>7</v>
      </c>
      <c r="F6" s="224" t="s">
        <v>4</v>
      </c>
      <c r="G6" s="1" t="s">
        <v>9</v>
      </c>
      <c r="H6" s="1" t="s">
        <v>11</v>
      </c>
    </row>
    <row r="7" spans="1:8" ht="15" customHeight="1">
      <c r="A7" s="198"/>
      <c r="B7" s="198"/>
      <c r="C7" s="195"/>
      <c r="D7" s="223"/>
      <c r="E7" s="223"/>
      <c r="F7" s="225"/>
      <c r="G7" s="2"/>
      <c r="H7" s="2"/>
    </row>
    <row r="8" spans="1:8" ht="20.25" customHeight="1" thickBot="1">
      <c r="A8" s="199"/>
      <c r="B8" s="199"/>
      <c r="C8" s="196"/>
      <c r="D8" s="3" t="s">
        <v>5</v>
      </c>
      <c r="E8" s="3" t="s">
        <v>8</v>
      </c>
      <c r="F8" s="4" t="s">
        <v>6</v>
      </c>
      <c r="G8" s="4" t="s">
        <v>10</v>
      </c>
      <c r="H8" s="4" t="s">
        <v>12</v>
      </c>
    </row>
    <row r="9" spans="1:8" s="124" customFormat="1" ht="77.25" customHeight="1" thickTop="1">
      <c r="A9" s="230" t="s">
        <v>142</v>
      </c>
      <c r="B9" s="230"/>
      <c r="C9" s="230"/>
      <c r="D9" s="230"/>
      <c r="E9" s="230"/>
      <c r="F9" s="230"/>
      <c r="G9" s="123"/>
      <c r="H9" s="121"/>
    </row>
    <row r="10" spans="1:8" s="122" customFormat="1" ht="138" customHeight="1">
      <c r="A10" s="116"/>
      <c r="B10" s="117"/>
      <c r="C10" s="118"/>
      <c r="D10" s="119"/>
      <c r="E10" s="120"/>
      <c r="F10" s="121"/>
      <c r="G10" s="126"/>
      <c r="H10" s="121"/>
    </row>
    <row r="11" spans="1:8" s="124" customFormat="1" ht="25.5" customHeight="1">
      <c r="A11" s="231"/>
      <c r="B11" s="231"/>
      <c r="C11" s="231"/>
      <c r="D11" s="231"/>
      <c r="E11" s="231"/>
      <c r="F11" s="231"/>
      <c r="G11" s="123"/>
      <c r="H11" s="121"/>
    </row>
    <row r="12" spans="1:8" s="122" customFormat="1" ht="189" customHeight="1" thickBot="1">
      <c r="A12" s="116"/>
      <c r="B12" s="125"/>
      <c r="C12" s="118"/>
      <c r="D12" s="119"/>
      <c r="E12" s="120"/>
      <c r="F12" s="121"/>
      <c r="G12" s="126"/>
      <c r="H12" s="121"/>
    </row>
    <row r="13" spans="1:8" ht="42.75" customHeight="1" thickTop="1" thickBot="1">
      <c r="A13" s="191" t="s">
        <v>88</v>
      </c>
      <c r="B13" s="191"/>
      <c r="C13" s="191"/>
      <c r="D13" s="191"/>
      <c r="E13" s="191"/>
      <c r="F13" s="191"/>
      <c r="G13" s="192"/>
      <c r="H13" s="193"/>
    </row>
    <row r="14" spans="1:8" s="62" customFormat="1" ht="75" customHeight="1" thickBot="1">
      <c r="A14" s="127" t="s">
        <v>140</v>
      </c>
      <c r="B14" s="232"/>
      <c r="C14" s="63" t="s">
        <v>143</v>
      </c>
      <c r="D14" s="128">
        <v>19</v>
      </c>
      <c r="E14" s="8">
        <v>12</v>
      </c>
      <c r="F14" s="129">
        <v>570</v>
      </c>
      <c r="G14" s="130"/>
      <c r="H14" s="131">
        <f>G14*E14*F14</f>
        <v>0</v>
      </c>
    </row>
    <row r="15" spans="1:8" s="102" customFormat="1" ht="75" customHeight="1" thickTop="1" thickBot="1">
      <c r="A15" s="132" t="s">
        <v>141</v>
      </c>
      <c r="B15" s="233"/>
      <c r="C15" s="63" t="s">
        <v>143</v>
      </c>
      <c r="D15" s="133">
        <v>30</v>
      </c>
      <c r="E15" s="40">
        <v>6</v>
      </c>
      <c r="F15" s="134">
        <v>980</v>
      </c>
      <c r="G15" s="135"/>
      <c r="H15" s="136">
        <f>G15*E15*F15</f>
        <v>0</v>
      </c>
    </row>
    <row r="16" spans="1:8" s="124" customFormat="1" ht="25.5" customHeight="1" thickBot="1">
      <c r="A16" s="231"/>
      <c r="B16" s="231"/>
      <c r="C16" s="231"/>
      <c r="D16" s="231"/>
      <c r="E16" s="231"/>
      <c r="F16" s="231"/>
      <c r="G16" s="123"/>
      <c r="H16" s="121"/>
    </row>
    <row r="17" spans="1:8" s="72" customFormat="1" ht="37.5" customHeight="1" thickBot="1">
      <c r="A17" s="141" t="s">
        <v>126</v>
      </c>
      <c r="B17" s="200"/>
      <c r="C17" s="67" t="s">
        <v>135</v>
      </c>
      <c r="D17" s="142">
        <v>19</v>
      </c>
      <c r="E17" s="66">
        <v>12</v>
      </c>
      <c r="F17" s="143">
        <v>507</v>
      </c>
      <c r="G17" s="144"/>
      <c r="H17" s="145">
        <f t="shared" ref="H17:H24" si="0">G17*E17*F17</f>
        <v>0</v>
      </c>
    </row>
    <row r="18" spans="1:8" s="82" customFormat="1" ht="37.5" customHeight="1" thickTop="1" thickBot="1">
      <c r="A18" s="146" t="s">
        <v>127</v>
      </c>
      <c r="B18" s="158"/>
      <c r="C18" s="79" t="s">
        <v>135</v>
      </c>
      <c r="D18" s="75">
        <v>22</v>
      </c>
      <c r="E18" s="78">
        <v>6</v>
      </c>
      <c r="F18" s="80">
        <v>600</v>
      </c>
      <c r="G18" s="81"/>
      <c r="H18" s="147">
        <f t="shared" si="0"/>
        <v>0</v>
      </c>
    </row>
    <row r="19" spans="1:8" s="23" customFormat="1" ht="37.5" customHeight="1" thickTop="1" thickBot="1">
      <c r="A19" s="148" t="s">
        <v>128</v>
      </c>
      <c r="B19" s="159"/>
      <c r="C19" s="61" t="s">
        <v>138</v>
      </c>
      <c r="D19" s="36">
        <v>25</v>
      </c>
      <c r="E19" s="37">
        <v>6</v>
      </c>
      <c r="F19" s="34">
        <v>754</v>
      </c>
      <c r="G19" s="14"/>
      <c r="H19" s="149">
        <f t="shared" si="0"/>
        <v>0</v>
      </c>
    </row>
    <row r="20" spans="1:8" s="72" customFormat="1" ht="37.5" customHeight="1" thickTop="1" thickBot="1">
      <c r="A20" s="150" t="s">
        <v>129</v>
      </c>
      <c r="B20" s="160"/>
      <c r="C20" s="151" t="s">
        <v>135</v>
      </c>
      <c r="D20" s="152">
        <v>30</v>
      </c>
      <c r="E20" s="74">
        <v>6</v>
      </c>
      <c r="F20" s="153">
        <v>955</v>
      </c>
      <c r="G20" s="154"/>
      <c r="H20" s="155">
        <f t="shared" si="0"/>
        <v>0</v>
      </c>
    </row>
    <row r="21" spans="1:8" s="62" customFormat="1" ht="37.5" customHeight="1" thickBot="1">
      <c r="A21" s="137" t="s">
        <v>130</v>
      </c>
      <c r="B21" s="158"/>
      <c r="C21" s="138" t="s">
        <v>139</v>
      </c>
      <c r="D21" s="139">
        <v>19</v>
      </c>
      <c r="E21" s="137">
        <v>12</v>
      </c>
      <c r="F21" s="115">
        <v>505</v>
      </c>
      <c r="G21" s="140"/>
      <c r="H21" s="115">
        <f t="shared" si="0"/>
        <v>0</v>
      </c>
    </row>
    <row r="22" spans="1:8" ht="37.5" customHeight="1" thickTop="1" thickBot="1">
      <c r="A22" s="5" t="s">
        <v>131</v>
      </c>
      <c r="B22" s="158"/>
      <c r="C22" s="61" t="s">
        <v>139</v>
      </c>
      <c r="D22" s="6">
        <v>22</v>
      </c>
      <c r="E22" s="5">
        <v>6</v>
      </c>
      <c r="F22" s="7">
        <v>621</v>
      </c>
      <c r="G22" s="15"/>
      <c r="H22" s="34">
        <f t="shared" si="0"/>
        <v>0</v>
      </c>
    </row>
    <row r="23" spans="1:8" s="23" customFormat="1" ht="37.5" customHeight="1" thickTop="1" thickBot="1">
      <c r="A23" s="26" t="s">
        <v>132</v>
      </c>
      <c r="B23" s="159"/>
      <c r="C23" s="61" t="s">
        <v>139</v>
      </c>
      <c r="D23" s="36">
        <v>25</v>
      </c>
      <c r="E23" s="37">
        <v>6</v>
      </c>
      <c r="F23" s="34">
        <v>678</v>
      </c>
      <c r="G23" s="14"/>
      <c r="H23" s="34">
        <f t="shared" si="0"/>
        <v>0</v>
      </c>
    </row>
    <row r="24" spans="1:8" s="23" customFormat="1" ht="37.5" customHeight="1" thickTop="1" thickBot="1">
      <c r="A24" s="27" t="s">
        <v>133</v>
      </c>
      <c r="B24" s="160"/>
      <c r="C24" s="61" t="s">
        <v>139</v>
      </c>
      <c r="D24" s="6">
        <v>30</v>
      </c>
      <c r="E24" s="5">
        <v>6</v>
      </c>
      <c r="F24" s="7">
        <v>875</v>
      </c>
      <c r="G24" s="15"/>
      <c r="H24" s="34">
        <f t="shared" si="0"/>
        <v>0</v>
      </c>
    </row>
    <row r="25" spans="1:8" ht="25.5" customHeight="1" thickTop="1" thickBot="1">
      <c r="A25" s="184"/>
      <c r="B25" s="184"/>
      <c r="C25" s="184"/>
      <c r="D25" s="184"/>
      <c r="E25" s="184"/>
      <c r="F25" s="185"/>
      <c r="G25" s="35"/>
      <c r="H25" s="34"/>
    </row>
    <row r="26" spans="1:8" s="72" customFormat="1" ht="37.5" customHeight="1" thickTop="1" thickBot="1">
      <c r="A26" s="83" t="s">
        <v>113</v>
      </c>
      <c r="B26" s="157"/>
      <c r="C26" s="79" t="s">
        <v>137</v>
      </c>
      <c r="D26" s="68">
        <v>19</v>
      </c>
      <c r="E26" s="83">
        <v>12</v>
      </c>
      <c r="F26" s="71">
        <v>492</v>
      </c>
      <c r="G26" s="84"/>
      <c r="H26" s="71">
        <f>G26*E26*F26</f>
        <v>0</v>
      </c>
    </row>
    <row r="27" spans="1:8" ht="37.5" customHeight="1" thickTop="1" thickBot="1">
      <c r="A27" s="5" t="s">
        <v>114</v>
      </c>
      <c r="B27" s="158"/>
      <c r="C27" s="90" t="s">
        <v>117</v>
      </c>
      <c r="D27" s="6">
        <v>22</v>
      </c>
      <c r="E27" s="5">
        <v>6</v>
      </c>
      <c r="F27" s="7">
        <v>627</v>
      </c>
      <c r="G27" s="15"/>
      <c r="H27" s="34">
        <f>G27*E27*F27</f>
        <v>0</v>
      </c>
    </row>
    <row r="28" spans="1:8" s="23" customFormat="1" ht="37.5" customHeight="1" thickTop="1" thickBot="1">
      <c r="A28" s="26" t="s">
        <v>115</v>
      </c>
      <c r="B28" s="159"/>
      <c r="C28" s="90" t="s">
        <v>117</v>
      </c>
      <c r="D28" s="36">
        <v>25</v>
      </c>
      <c r="E28" s="37">
        <v>6</v>
      </c>
      <c r="F28" s="34">
        <v>703</v>
      </c>
      <c r="G28" s="14"/>
      <c r="H28" s="34">
        <f>G28*E28*F28</f>
        <v>0</v>
      </c>
    </row>
    <row r="29" spans="1:8" s="23" customFormat="1" ht="37.5" customHeight="1" thickTop="1" thickBot="1">
      <c r="A29" s="27" t="s">
        <v>116</v>
      </c>
      <c r="B29" s="160"/>
      <c r="C29" s="90" t="s">
        <v>117</v>
      </c>
      <c r="D29" s="6">
        <v>30</v>
      </c>
      <c r="E29" s="5">
        <v>6</v>
      </c>
      <c r="F29" s="7">
        <v>888</v>
      </c>
      <c r="G29" s="15"/>
      <c r="H29" s="34">
        <f>G29*E29*F29</f>
        <v>0</v>
      </c>
    </row>
    <row r="30" spans="1:8" s="23" customFormat="1" ht="150" customHeight="1" thickTop="1" thickBot="1">
      <c r="A30" s="50" t="s">
        <v>118</v>
      </c>
      <c r="B30" s="51"/>
      <c r="C30" s="52" t="s">
        <v>119</v>
      </c>
      <c r="D30" s="53">
        <v>30</v>
      </c>
      <c r="E30" s="54">
        <v>6</v>
      </c>
      <c r="F30" s="55">
        <v>1005</v>
      </c>
      <c r="G30" s="21"/>
      <c r="H30" s="56">
        <f>G30*E30*F30</f>
        <v>0</v>
      </c>
    </row>
    <row r="31" spans="1:8" ht="25.5" customHeight="1" thickTop="1" thickBot="1">
      <c r="A31" s="184"/>
      <c r="B31" s="184"/>
      <c r="C31" s="184"/>
      <c r="D31" s="184"/>
      <c r="E31" s="184"/>
      <c r="F31" s="185"/>
      <c r="G31" s="35"/>
      <c r="H31" s="34"/>
    </row>
    <row r="32" spans="1:8" s="82" customFormat="1" ht="43.5" customHeight="1" thickTop="1" thickBot="1">
      <c r="A32" s="78" t="s">
        <v>100</v>
      </c>
      <c r="B32" s="181"/>
      <c r="C32" s="79" t="s">
        <v>134</v>
      </c>
      <c r="D32" s="75">
        <v>22</v>
      </c>
      <c r="E32" s="78">
        <v>6</v>
      </c>
      <c r="F32" s="80">
        <v>702</v>
      </c>
      <c r="G32" s="81"/>
      <c r="H32" s="71">
        <f>G32*E32*F32</f>
        <v>0</v>
      </c>
    </row>
    <row r="33" spans="1:8" s="72" customFormat="1" ht="43.5" customHeight="1" thickTop="1" thickBot="1">
      <c r="A33" s="83" t="s">
        <v>101</v>
      </c>
      <c r="B33" s="182"/>
      <c r="C33" s="79" t="s">
        <v>134</v>
      </c>
      <c r="D33" s="68">
        <v>25</v>
      </c>
      <c r="E33" s="83">
        <v>6</v>
      </c>
      <c r="F33" s="71">
        <v>783</v>
      </c>
      <c r="G33" s="84"/>
      <c r="H33" s="71">
        <f>G33*E33*F33</f>
        <v>0</v>
      </c>
    </row>
    <row r="34" spans="1:8" s="23" customFormat="1" ht="43.5" customHeight="1" thickTop="1" thickBot="1">
      <c r="A34" s="27" t="s">
        <v>102</v>
      </c>
      <c r="B34" s="183"/>
      <c r="C34" s="61" t="s">
        <v>103</v>
      </c>
      <c r="D34" s="6">
        <v>30</v>
      </c>
      <c r="E34" s="5">
        <v>6</v>
      </c>
      <c r="F34" s="7">
        <v>995</v>
      </c>
      <c r="G34" s="15"/>
      <c r="H34" s="34">
        <f>G34*E34*F34</f>
        <v>0</v>
      </c>
    </row>
    <row r="35" spans="1:8" ht="25.5" customHeight="1" thickTop="1" thickBot="1">
      <c r="A35" s="184"/>
      <c r="B35" s="184"/>
      <c r="C35" s="184"/>
      <c r="D35" s="184"/>
      <c r="E35" s="184"/>
      <c r="F35" s="185"/>
      <c r="G35" s="35"/>
      <c r="H35" s="34"/>
    </row>
    <row r="36" spans="1:8" s="62" customFormat="1" ht="37.5" customHeight="1" thickTop="1" thickBot="1">
      <c r="A36" s="89" t="s">
        <v>93</v>
      </c>
      <c r="B36" s="157"/>
      <c r="C36" s="90" t="s">
        <v>98</v>
      </c>
      <c r="D36" s="91">
        <v>19</v>
      </c>
      <c r="E36" s="89">
        <v>12</v>
      </c>
      <c r="F36" s="92">
        <v>565</v>
      </c>
      <c r="G36" s="93"/>
      <c r="H36" s="92">
        <f>G36*E36*F36</f>
        <v>0</v>
      </c>
    </row>
    <row r="37" spans="1:8" ht="37.5" customHeight="1" thickTop="1" thickBot="1">
      <c r="A37" s="5" t="s">
        <v>94</v>
      </c>
      <c r="B37" s="158"/>
      <c r="C37" s="61" t="s">
        <v>98</v>
      </c>
      <c r="D37" s="6">
        <v>22</v>
      </c>
      <c r="E37" s="5">
        <v>6</v>
      </c>
      <c r="F37" s="7">
        <v>685</v>
      </c>
      <c r="G37" s="15"/>
      <c r="H37" s="34">
        <f>G37*E37*F37</f>
        <v>0</v>
      </c>
    </row>
    <row r="38" spans="1:8" s="23" customFormat="1" ht="37.5" customHeight="1" thickTop="1" thickBot="1">
      <c r="A38" s="26" t="s">
        <v>95</v>
      </c>
      <c r="B38" s="159"/>
      <c r="C38" s="61" t="s">
        <v>99</v>
      </c>
      <c r="D38" s="36">
        <v>25</v>
      </c>
      <c r="E38" s="37">
        <v>6</v>
      </c>
      <c r="F38" s="34">
        <v>752</v>
      </c>
      <c r="G38" s="14"/>
      <c r="H38" s="34">
        <f>G38*E38*F38</f>
        <v>0</v>
      </c>
    </row>
    <row r="39" spans="1:8" s="23" customFormat="1" ht="37.5" customHeight="1" thickTop="1" thickBot="1">
      <c r="A39" s="27" t="s">
        <v>96</v>
      </c>
      <c r="B39" s="160"/>
      <c r="C39" s="61" t="s">
        <v>98</v>
      </c>
      <c r="D39" s="6">
        <v>30</v>
      </c>
      <c r="E39" s="5">
        <v>6</v>
      </c>
      <c r="F39" s="7">
        <v>970</v>
      </c>
      <c r="G39" s="15"/>
      <c r="H39" s="34">
        <f>G39*E39*F39</f>
        <v>0</v>
      </c>
    </row>
    <row r="40" spans="1:8" ht="30.75" customHeight="1" thickTop="1" thickBot="1">
      <c r="A40" s="184"/>
      <c r="B40" s="184"/>
      <c r="C40" s="184"/>
      <c r="D40" s="184"/>
      <c r="E40" s="184"/>
      <c r="F40" s="185"/>
      <c r="G40" s="35"/>
      <c r="H40" s="34"/>
    </row>
    <row r="41" spans="1:8" s="72" customFormat="1" ht="134.25" customHeight="1" thickTop="1" thickBot="1">
      <c r="A41" s="83" t="s">
        <v>92</v>
      </c>
      <c r="B41" s="85"/>
      <c r="C41" s="79" t="s">
        <v>97</v>
      </c>
      <c r="D41" s="68">
        <v>19</v>
      </c>
      <c r="E41" s="83">
        <v>12</v>
      </c>
      <c r="F41" s="71">
        <v>495</v>
      </c>
      <c r="G41" s="84"/>
      <c r="H41" s="71">
        <f>G41*E41*F41</f>
        <v>0</v>
      </c>
    </row>
    <row r="42" spans="1:8" ht="30.75" customHeight="1" thickTop="1" thickBot="1">
      <c r="A42" s="184"/>
      <c r="B42" s="184"/>
      <c r="C42" s="184"/>
      <c r="D42" s="184"/>
      <c r="E42" s="184"/>
      <c r="F42" s="185"/>
      <c r="G42" s="35"/>
      <c r="H42" s="34"/>
    </row>
    <row r="43" spans="1:8" s="62" customFormat="1" ht="113.25" customHeight="1" thickTop="1" thickBot="1">
      <c r="A43" s="37" t="s">
        <v>90</v>
      </c>
      <c r="B43" s="65"/>
      <c r="C43" s="61" t="s">
        <v>91</v>
      </c>
      <c r="D43" s="36">
        <v>40</v>
      </c>
      <c r="E43" s="37">
        <v>4</v>
      </c>
      <c r="F43" s="34">
        <v>795</v>
      </c>
      <c r="G43" s="14"/>
      <c r="H43" s="34">
        <f>G43*E43*F43</f>
        <v>0</v>
      </c>
    </row>
    <row r="44" spans="1:8" ht="31.5" customHeight="1" thickTop="1" thickBot="1">
      <c r="A44" s="184"/>
      <c r="B44" s="184"/>
      <c r="C44" s="184"/>
      <c r="D44" s="184"/>
      <c r="E44" s="184"/>
      <c r="F44" s="185"/>
      <c r="G44" s="35"/>
      <c r="H44" s="34"/>
    </row>
    <row r="45" spans="1:8" s="72" customFormat="1" ht="38.25" customHeight="1" thickTop="1" thickBot="1">
      <c r="A45" s="83" t="s">
        <v>84</v>
      </c>
      <c r="B45" s="157"/>
      <c r="C45" s="79" t="s">
        <v>136</v>
      </c>
      <c r="D45" s="68">
        <v>19</v>
      </c>
      <c r="E45" s="83">
        <v>12</v>
      </c>
      <c r="F45" s="71">
        <v>505</v>
      </c>
      <c r="G45" s="84"/>
      <c r="H45" s="71">
        <f t="shared" ref="H45:H50" si="1">G45*E45*F45</f>
        <v>0</v>
      </c>
    </row>
    <row r="46" spans="1:8" ht="38.25" customHeight="1" thickTop="1" thickBot="1">
      <c r="A46" s="5" t="s">
        <v>85</v>
      </c>
      <c r="B46" s="158"/>
      <c r="C46" s="61" t="s">
        <v>89</v>
      </c>
      <c r="D46" s="6">
        <v>22</v>
      </c>
      <c r="E46" s="5">
        <v>6</v>
      </c>
      <c r="F46" s="7">
        <v>621</v>
      </c>
      <c r="G46" s="15"/>
      <c r="H46" s="34">
        <f t="shared" si="1"/>
        <v>0</v>
      </c>
    </row>
    <row r="47" spans="1:8" s="23" customFormat="1" ht="38.25" customHeight="1" thickTop="1" thickBot="1">
      <c r="A47" s="26" t="s">
        <v>86</v>
      </c>
      <c r="B47" s="159"/>
      <c r="C47" s="61" t="s">
        <v>89</v>
      </c>
      <c r="D47" s="36">
        <v>25</v>
      </c>
      <c r="E47" s="37">
        <v>6</v>
      </c>
      <c r="F47" s="34">
        <v>678</v>
      </c>
      <c r="G47" s="14"/>
      <c r="H47" s="34">
        <f t="shared" si="1"/>
        <v>0</v>
      </c>
    </row>
    <row r="48" spans="1:8" s="23" customFormat="1" ht="38.25" customHeight="1" thickTop="1" thickBot="1">
      <c r="A48" s="27" t="s">
        <v>87</v>
      </c>
      <c r="B48" s="160"/>
      <c r="C48" s="61" t="s">
        <v>89</v>
      </c>
      <c r="D48" s="6">
        <v>30</v>
      </c>
      <c r="E48" s="5">
        <v>6</v>
      </c>
      <c r="F48" s="7">
        <v>875</v>
      </c>
      <c r="G48" s="15"/>
      <c r="H48" s="34">
        <f t="shared" si="1"/>
        <v>0</v>
      </c>
    </row>
    <row r="49" spans="1:8" ht="43.5" customHeight="1" thickTop="1" thickBot="1">
      <c r="A49" s="184"/>
      <c r="B49" s="184"/>
      <c r="C49" s="184"/>
      <c r="D49" s="184"/>
      <c r="E49" s="184"/>
      <c r="F49" s="185"/>
      <c r="G49" s="35"/>
      <c r="H49" s="34"/>
    </row>
    <row r="50" spans="1:8" s="102" customFormat="1" ht="53.25" customHeight="1" thickTop="1" thickBot="1">
      <c r="A50" s="5" t="s">
        <v>120</v>
      </c>
      <c r="B50" s="209"/>
      <c r="C50" s="61" t="s">
        <v>123</v>
      </c>
      <c r="D50" s="6">
        <v>19</v>
      </c>
      <c r="E50" s="5">
        <v>12</v>
      </c>
      <c r="F50" s="7">
        <v>505</v>
      </c>
      <c r="G50" s="15"/>
      <c r="H50" s="34">
        <f t="shared" si="1"/>
        <v>0</v>
      </c>
    </row>
    <row r="51" spans="1:8" s="62" customFormat="1" ht="40.5" customHeight="1" thickTop="1" thickBot="1">
      <c r="A51" s="5" t="s">
        <v>82</v>
      </c>
      <c r="B51" s="210"/>
      <c r="C51" s="61" t="s">
        <v>123</v>
      </c>
      <c r="D51" s="6">
        <v>22</v>
      </c>
      <c r="E51" s="5">
        <v>6</v>
      </c>
      <c r="F51" s="7">
        <v>621</v>
      </c>
      <c r="G51" s="15"/>
      <c r="H51" s="34">
        <f>G51*E51*F51</f>
        <v>0</v>
      </c>
    </row>
    <row r="52" spans="1:8" s="62" customFormat="1" ht="38.25" customHeight="1" thickTop="1" thickBot="1">
      <c r="A52" s="37" t="s">
        <v>83</v>
      </c>
      <c r="B52" s="210"/>
      <c r="C52" s="61" t="s">
        <v>123</v>
      </c>
      <c r="D52" s="36">
        <v>25</v>
      </c>
      <c r="E52" s="103">
        <v>6</v>
      </c>
      <c r="F52" s="34">
        <v>678</v>
      </c>
      <c r="G52" s="14"/>
      <c r="H52" s="34">
        <f>G52*E52*F52</f>
        <v>0</v>
      </c>
    </row>
    <row r="53" spans="1:8" s="62" customFormat="1" ht="39.75" customHeight="1" thickTop="1" thickBot="1">
      <c r="A53" s="104" t="s">
        <v>121</v>
      </c>
      <c r="B53" s="211"/>
      <c r="C53" s="61" t="s">
        <v>124</v>
      </c>
      <c r="D53" s="105">
        <v>30</v>
      </c>
      <c r="E53" s="5">
        <v>6</v>
      </c>
      <c r="F53" s="106">
        <v>875</v>
      </c>
      <c r="G53" s="107"/>
      <c r="H53" s="34">
        <v>0</v>
      </c>
    </row>
    <row r="54" spans="1:8" ht="20.25" thickTop="1" thickBot="1">
      <c r="A54" s="186"/>
      <c r="B54" s="186"/>
      <c r="C54" s="186"/>
      <c r="D54" s="186"/>
      <c r="E54" s="187"/>
      <c r="F54" s="188"/>
      <c r="G54" s="35"/>
      <c r="H54" s="34"/>
    </row>
    <row r="55" spans="1:8" s="62" customFormat="1" ht="60" customHeight="1" thickTop="1" thickBot="1">
      <c r="A55" s="8" t="s">
        <v>33</v>
      </c>
      <c r="B55" s="189"/>
      <c r="C55" s="63" t="s">
        <v>104</v>
      </c>
      <c r="D55" s="36">
        <v>18</v>
      </c>
      <c r="E55" s="8">
        <v>12</v>
      </c>
      <c r="F55" s="39">
        <v>480</v>
      </c>
      <c r="G55" s="21"/>
      <c r="H55" s="34">
        <f>G55*E55*F55</f>
        <v>0</v>
      </c>
    </row>
    <row r="56" spans="1:8" s="31" customFormat="1" ht="57" customHeight="1" thickTop="1" thickBot="1">
      <c r="A56" s="9" t="s">
        <v>34</v>
      </c>
      <c r="B56" s="190"/>
      <c r="C56" s="63" t="s">
        <v>73</v>
      </c>
      <c r="D56" s="6">
        <v>26</v>
      </c>
      <c r="E56" s="9">
        <v>6</v>
      </c>
      <c r="F56" s="20">
        <v>678</v>
      </c>
      <c r="G56" s="22"/>
      <c r="H56" s="34">
        <f>G56*E56*F56</f>
        <v>0</v>
      </c>
    </row>
    <row r="57" spans="1:8" ht="20.25" thickTop="1" thickBot="1">
      <c r="A57" s="186"/>
      <c r="B57" s="186"/>
      <c r="C57" s="186"/>
      <c r="D57" s="186"/>
      <c r="E57" s="186"/>
      <c r="F57" s="188"/>
      <c r="G57" s="35"/>
      <c r="H57" s="34"/>
    </row>
    <row r="58" spans="1:8" s="72" customFormat="1" ht="40.5" customHeight="1" thickTop="1" thickBot="1">
      <c r="A58" s="83" t="s">
        <v>35</v>
      </c>
      <c r="B58" s="173"/>
      <c r="C58" s="79" t="s">
        <v>106</v>
      </c>
      <c r="D58" s="68">
        <v>19</v>
      </c>
      <c r="E58" s="83">
        <v>12</v>
      </c>
      <c r="F58" s="71">
        <v>492</v>
      </c>
      <c r="G58" s="84"/>
      <c r="H58" s="71">
        <f>G58*E58*F58</f>
        <v>0</v>
      </c>
    </row>
    <row r="59" spans="1:8" s="82" customFormat="1" ht="40.5" customHeight="1" thickTop="1" thickBot="1">
      <c r="A59" s="78" t="s">
        <v>36</v>
      </c>
      <c r="B59" s="174"/>
      <c r="C59" s="79" t="s">
        <v>106</v>
      </c>
      <c r="D59" s="75">
        <v>22</v>
      </c>
      <c r="E59" s="78">
        <v>6</v>
      </c>
      <c r="F59" s="80">
        <v>627</v>
      </c>
      <c r="G59" s="81"/>
      <c r="H59" s="71">
        <f>G59*E59*F59</f>
        <v>0</v>
      </c>
    </row>
    <row r="60" spans="1:8" s="72" customFormat="1" ht="40.5" customHeight="1" thickTop="1" thickBot="1">
      <c r="A60" s="83" t="s">
        <v>37</v>
      </c>
      <c r="B60" s="175"/>
      <c r="C60" s="79" t="s">
        <v>106</v>
      </c>
      <c r="D60" s="68">
        <v>25</v>
      </c>
      <c r="E60" s="83">
        <v>6</v>
      </c>
      <c r="F60" s="71">
        <v>703</v>
      </c>
      <c r="G60" s="84"/>
      <c r="H60" s="71">
        <f>G60*E60*F60</f>
        <v>0</v>
      </c>
    </row>
    <row r="61" spans="1:8" s="62" customFormat="1" ht="40.5" customHeight="1" thickTop="1" thickBot="1">
      <c r="A61" s="5" t="s">
        <v>38</v>
      </c>
      <c r="B61" s="176"/>
      <c r="C61" s="61" t="s">
        <v>122</v>
      </c>
      <c r="D61" s="6">
        <v>30</v>
      </c>
      <c r="E61" s="5">
        <v>6</v>
      </c>
      <c r="F61" s="7">
        <v>888</v>
      </c>
      <c r="G61" s="15"/>
      <c r="H61" s="34">
        <f>G61*E61*F61</f>
        <v>0</v>
      </c>
    </row>
    <row r="62" spans="1:8" ht="20.25" thickTop="1" thickBot="1">
      <c r="A62" s="162"/>
      <c r="B62" s="162"/>
      <c r="C62" s="162"/>
      <c r="D62" s="162"/>
      <c r="E62" s="162"/>
      <c r="F62" s="163"/>
      <c r="G62" s="38"/>
      <c r="H62" s="34"/>
    </row>
    <row r="63" spans="1:8" s="31" customFormat="1" ht="42.75" customHeight="1" thickTop="1" thickBot="1">
      <c r="A63" s="94" t="s">
        <v>61</v>
      </c>
      <c r="B63" s="170"/>
      <c r="C63" s="95" t="s">
        <v>109</v>
      </c>
      <c r="D63" s="94">
        <v>19</v>
      </c>
      <c r="E63" s="94">
        <v>12</v>
      </c>
      <c r="F63" s="96">
        <v>465</v>
      </c>
      <c r="G63" s="97"/>
      <c r="H63" s="71">
        <f>G63*E63*F63</f>
        <v>0</v>
      </c>
    </row>
    <row r="64" spans="1:8" ht="56.25" customHeight="1" thickTop="1" thickBot="1">
      <c r="A64" s="66" t="s">
        <v>39</v>
      </c>
      <c r="B64" s="171"/>
      <c r="C64" s="67" t="s">
        <v>109</v>
      </c>
      <c r="D64" s="68">
        <v>22</v>
      </c>
      <c r="E64" s="66">
        <v>6</v>
      </c>
      <c r="F64" s="69">
        <v>584</v>
      </c>
      <c r="G64" s="98"/>
      <c r="H64" s="71">
        <f>G64*E64*F64</f>
        <v>0</v>
      </c>
    </row>
    <row r="65" spans="1:13" s="23" customFormat="1" ht="49.5" customHeight="1" thickTop="1" thickBot="1">
      <c r="A65" s="86" t="s">
        <v>40</v>
      </c>
      <c r="B65" s="172"/>
      <c r="C65" s="67" t="s">
        <v>109</v>
      </c>
      <c r="D65" s="75">
        <v>25</v>
      </c>
      <c r="E65" s="86">
        <v>6</v>
      </c>
      <c r="F65" s="87">
        <v>652</v>
      </c>
      <c r="G65" s="88"/>
      <c r="H65" s="71">
        <f>G65*E65*F65</f>
        <v>0</v>
      </c>
    </row>
    <row r="66" spans="1:13" ht="38.1" customHeight="1" thickTop="1" thickBot="1">
      <c r="A66" s="205"/>
      <c r="B66" s="205"/>
      <c r="C66" s="205"/>
      <c r="D66" s="205"/>
      <c r="E66" s="205"/>
      <c r="F66" s="206"/>
      <c r="G66" s="38"/>
      <c r="H66" s="34"/>
    </row>
    <row r="67" spans="1:13" s="31" customFormat="1" ht="37.5" customHeight="1" thickTop="1" thickBot="1">
      <c r="A67" s="37" t="s">
        <v>41</v>
      </c>
      <c r="B67" s="177"/>
      <c r="C67" s="61" t="s">
        <v>105</v>
      </c>
      <c r="D67" s="36">
        <v>19</v>
      </c>
      <c r="E67" s="37">
        <v>12</v>
      </c>
      <c r="F67" s="34">
        <v>478</v>
      </c>
      <c r="G67" s="14"/>
      <c r="H67" s="34">
        <f>G67*E67*F67</f>
        <v>0</v>
      </c>
    </row>
    <row r="68" spans="1:13" ht="37.5" customHeight="1" thickTop="1" thickBot="1">
      <c r="A68" s="27" t="s">
        <v>42</v>
      </c>
      <c r="B68" s="178"/>
      <c r="C68" s="25" t="s">
        <v>63</v>
      </c>
      <c r="D68" s="6">
        <v>22</v>
      </c>
      <c r="E68" s="5">
        <v>6</v>
      </c>
      <c r="F68" s="7">
        <v>585</v>
      </c>
      <c r="G68" s="15"/>
      <c r="H68" s="34">
        <f>G68*E68*F68</f>
        <v>0</v>
      </c>
    </row>
    <row r="69" spans="1:13" s="23" customFormat="1" ht="37.5" customHeight="1" thickTop="1" thickBot="1">
      <c r="A69" s="26" t="s">
        <v>43</v>
      </c>
      <c r="B69" s="179"/>
      <c r="C69" s="25" t="s">
        <v>65</v>
      </c>
      <c r="D69" s="36">
        <v>25</v>
      </c>
      <c r="E69" s="37">
        <v>6</v>
      </c>
      <c r="F69" s="34">
        <v>665</v>
      </c>
      <c r="G69" s="14"/>
      <c r="H69" s="34">
        <f>G69*E69*F69</f>
        <v>0</v>
      </c>
    </row>
    <row r="70" spans="1:13" s="23" customFormat="1" ht="37.5" customHeight="1" thickTop="1" thickBot="1">
      <c r="A70" s="27" t="s">
        <v>44</v>
      </c>
      <c r="B70" s="180"/>
      <c r="C70" s="25" t="s">
        <v>66</v>
      </c>
      <c r="D70" s="6">
        <v>30</v>
      </c>
      <c r="E70" s="5">
        <v>6</v>
      </c>
      <c r="F70" s="7">
        <v>850</v>
      </c>
      <c r="G70" s="15"/>
      <c r="H70" s="34">
        <f>G70*E70*F70</f>
        <v>0</v>
      </c>
    </row>
    <row r="71" spans="1:13" ht="47.1" customHeight="1" thickTop="1" thickBot="1">
      <c r="A71" s="162"/>
      <c r="B71" s="162"/>
      <c r="C71" s="162"/>
      <c r="D71" s="162"/>
      <c r="E71" s="162"/>
      <c r="F71" s="163"/>
      <c r="G71" s="38"/>
      <c r="H71" s="34"/>
      <c r="L71" s="17"/>
      <c r="M71" s="17" t="s">
        <v>59</v>
      </c>
    </row>
    <row r="72" spans="1:13" s="72" customFormat="1" ht="39.75" customHeight="1" thickTop="1" thickBot="1">
      <c r="A72" s="94" t="s">
        <v>62</v>
      </c>
      <c r="B72" s="170"/>
      <c r="C72" s="95" t="s">
        <v>125</v>
      </c>
      <c r="D72" s="94">
        <v>19</v>
      </c>
      <c r="E72" s="94">
        <v>12</v>
      </c>
      <c r="F72" s="96">
        <v>478</v>
      </c>
      <c r="G72" s="97"/>
      <c r="H72" s="71">
        <f>G72*E72*F72</f>
        <v>0</v>
      </c>
      <c r="L72" s="73"/>
      <c r="M72" s="73"/>
    </row>
    <row r="73" spans="1:13" s="82" customFormat="1" ht="39.75" customHeight="1" thickTop="1" thickBot="1">
      <c r="A73" s="66" t="s">
        <v>45</v>
      </c>
      <c r="B73" s="171"/>
      <c r="C73" s="67" t="s">
        <v>125</v>
      </c>
      <c r="D73" s="68">
        <v>22</v>
      </c>
      <c r="E73" s="66">
        <v>6</v>
      </c>
      <c r="F73" s="69">
        <v>585</v>
      </c>
      <c r="G73" s="70"/>
      <c r="H73" s="71">
        <f>G73*E73*F73</f>
        <v>0</v>
      </c>
      <c r="L73" s="108"/>
      <c r="M73" s="108"/>
    </row>
    <row r="74" spans="1:13" s="72" customFormat="1" ht="39.75" customHeight="1" thickTop="1" thickBot="1">
      <c r="A74" s="74" t="s">
        <v>46</v>
      </c>
      <c r="B74" s="171"/>
      <c r="C74" s="67" t="s">
        <v>125</v>
      </c>
      <c r="D74" s="75">
        <v>25</v>
      </c>
      <c r="E74" s="74">
        <v>6</v>
      </c>
      <c r="F74" s="76">
        <v>655</v>
      </c>
      <c r="G74" s="77"/>
      <c r="H74" s="71">
        <f>G74*E74*F74</f>
        <v>0</v>
      </c>
      <c r="L74" s="73"/>
      <c r="M74" s="73"/>
    </row>
    <row r="75" spans="1:13" s="72" customFormat="1" ht="39.75" customHeight="1" thickTop="1" thickBot="1">
      <c r="A75" s="74" t="s">
        <v>47</v>
      </c>
      <c r="B75" s="172"/>
      <c r="C75" s="67" t="s">
        <v>125</v>
      </c>
      <c r="D75" s="75">
        <v>30</v>
      </c>
      <c r="E75" s="74">
        <v>6</v>
      </c>
      <c r="F75" s="76">
        <v>850</v>
      </c>
      <c r="G75" s="77"/>
      <c r="H75" s="71">
        <f>G75*E75*F75</f>
        <v>0</v>
      </c>
      <c r="L75" s="73"/>
      <c r="M75" s="73"/>
    </row>
    <row r="76" spans="1:13" ht="50.1" customHeight="1" thickTop="1" thickBot="1">
      <c r="A76" s="207"/>
      <c r="B76" s="207"/>
      <c r="C76" s="207"/>
      <c r="D76" s="207"/>
      <c r="E76" s="207"/>
      <c r="F76" s="208"/>
      <c r="G76" s="38"/>
      <c r="H76" s="34"/>
      <c r="L76" s="17"/>
      <c r="M76" s="17"/>
    </row>
    <row r="77" spans="1:13" s="31" customFormat="1" ht="55.5" customHeight="1" thickTop="1" thickBot="1">
      <c r="A77" s="8" t="s">
        <v>48</v>
      </c>
      <c r="B77" s="167"/>
      <c r="C77" s="63" t="s">
        <v>64</v>
      </c>
      <c r="D77" s="36">
        <v>19</v>
      </c>
      <c r="E77" s="8">
        <v>12</v>
      </c>
      <c r="F77" s="39">
        <v>478</v>
      </c>
      <c r="G77" s="13"/>
      <c r="H77" s="34">
        <f>G77*E77*F77</f>
        <v>0</v>
      </c>
      <c r="L77" s="64"/>
      <c r="M77" s="64"/>
    </row>
    <row r="78" spans="1:13" ht="55.5" customHeight="1" thickTop="1" thickBot="1">
      <c r="A78" s="30" t="s">
        <v>49</v>
      </c>
      <c r="B78" s="168"/>
      <c r="C78" s="28" t="s">
        <v>64</v>
      </c>
      <c r="D78" s="6">
        <v>22</v>
      </c>
      <c r="E78" s="40">
        <v>6</v>
      </c>
      <c r="F78" s="41">
        <v>585</v>
      </c>
      <c r="G78" s="16"/>
      <c r="H78" s="34">
        <f>G78*E78*F78</f>
        <v>0</v>
      </c>
      <c r="L78" s="17"/>
      <c r="M78" s="17"/>
    </row>
    <row r="79" spans="1:13" s="23" customFormat="1" ht="55.5" customHeight="1" thickTop="1" thickBot="1">
      <c r="A79" s="30" t="s">
        <v>50</v>
      </c>
      <c r="B79" s="169"/>
      <c r="C79" s="28" t="s">
        <v>67</v>
      </c>
      <c r="D79" s="6">
        <v>25</v>
      </c>
      <c r="E79" s="40">
        <v>6</v>
      </c>
      <c r="F79" s="41">
        <v>665</v>
      </c>
      <c r="G79" s="16"/>
      <c r="H79" s="34">
        <f>G79*E79*F79</f>
        <v>0</v>
      </c>
      <c r="L79" s="24"/>
      <c r="M79" s="24"/>
    </row>
    <row r="80" spans="1:13" ht="42.95" customHeight="1" thickTop="1" thickBot="1">
      <c r="A80" s="203"/>
      <c r="B80" s="203"/>
      <c r="C80" s="203"/>
      <c r="D80" s="203"/>
      <c r="E80" s="203"/>
      <c r="F80" s="204"/>
      <c r="G80" s="42"/>
      <c r="H80" s="34"/>
      <c r="M80" t="s">
        <v>58</v>
      </c>
    </row>
    <row r="81" spans="1:8" s="23" customFormat="1" ht="49.5" customHeight="1" thickTop="1" thickBot="1">
      <c r="A81" s="66" t="s">
        <v>51</v>
      </c>
      <c r="B81" s="234"/>
      <c r="C81" s="67" t="s">
        <v>108</v>
      </c>
      <c r="D81" s="68">
        <v>19</v>
      </c>
      <c r="E81" s="66">
        <v>12</v>
      </c>
      <c r="F81" s="69">
        <v>465</v>
      </c>
      <c r="G81" s="70"/>
      <c r="H81" s="71">
        <f>G81*E81*F81</f>
        <v>0</v>
      </c>
    </row>
    <row r="82" spans="1:8" ht="49.5" customHeight="1" thickTop="1" thickBot="1">
      <c r="A82" s="74" t="s">
        <v>52</v>
      </c>
      <c r="B82" s="235"/>
      <c r="C82" s="67" t="s">
        <v>108</v>
      </c>
      <c r="D82" s="75">
        <v>22</v>
      </c>
      <c r="E82" s="74">
        <v>6</v>
      </c>
      <c r="F82" s="76">
        <v>585</v>
      </c>
      <c r="G82" s="77"/>
      <c r="H82" s="71">
        <f>G82*E82*F82</f>
        <v>0</v>
      </c>
    </row>
    <row r="83" spans="1:8" s="23" customFormat="1" ht="49.5" customHeight="1" thickTop="1" thickBot="1">
      <c r="A83" s="74" t="s">
        <v>53</v>
      </c>
      <c r="B83" s="236"/>
      <c r="C83" s="67" t="s">
        <v>108</v>
      </c>
      <c r="D83" s="75">
        <v>25</v>
      </c>
      <c r="E83" s="74">
        <v>6</v>
      </c>
      <c r="F83" s="76">
        <v>653</v>
      </c>
      <c r="G83" s="77"/>
      <c r="H83" s="71">
        <f>G83*E83*F83</f>
        <v>0</v>
      </c>
    </row>
    <row r="84" spans="1:8" ht="27.75" customHeight="1" thickTop="1" thickBot="1">
      <c r="A84" s="201"/>
      <c r="B84" s="201"/>
      <c r="C84" s="201"/>
      <c r="D84" s="201"/>
      <c r="E84" s="201"/>
      <c r="F84" s="202"/>
      <c r="G84" s="42"/>
      <c r="H84" s="34"/>
    </row>
    <row r="85" spans="1:8" s="23" customFormat="1" ht="150" customHeight="1" thickTop="1" thickBot="1">
      <c r="A85" s="50" t="s">
        <v>54</v>
      </c>
      <c r="B85" s="51"/>
      <c r="C85" s="52" t="s">
        <v>68</v>
      </c>
      <c r="D85" s="53">
        <v>30</v>
      </c>
      <c r="E85" s="54">
        <v>6</v>
      </c>
      <c r="F85" s="55">
        <v>890</v>
      </c>
      <c r="G85" s="21"/>
      <c r="H85" s="56">
        <f>G85*E85*F85</f>
        <v>0</v>
      </c>
    </row>
    <row r="86" spans="1:8" ht="27.75" customHeight="1" thickBot="1">
      <c r="A86" s="212"/>
      <c r="B86" s="213"/>
      <c r="C86" s="213"/>
      <c r="D86" s="213"/>
      <c r="E86" s="213"/>
      <c r="F86" s="214"/>
      <c r="G86" s="57"/>
      <c r="H86" s="58"/>
    </row>
    <row r="87" spans="1:8" s="82" customFormat="1" ht="44.25" customHeight="1" thickBot="1">
      <c r="A87" s="109" t="s">
        <v>70</v>
      </c>
      <c r="B87" s="167"/>
      <c r="C87" s="110" t="s">
        <v>107</v>
      </c>
      <c r="D87" s="111">
        <v>19</v>
      </c>
      <c r="E87" s="109">
        <v>12</v>
      </c>
      <c r="F87" s="112">
        <v>560</v>
      </c>
      <c r="G87" s="113"/>
      <c r="H87" s="114">
        <f>G87*E87*F87</f>
        <v>0</v>
      </c>
    </row>
    <row r="88" spans="1:8" s="82" customFormat="1" ht="44.25" customHeight="1" thickTop="1" thickBot="1">
      <c r="A88" s="86" t="s">
        <v>69</v>
      </c>
      <c r="B88" s="168"/>
      <c r="C88" s="67" t="s">
        <v>107</v>
      </c>
      <c r="D88" s="75">
        <v>22</v>
      </c>
      <c r="E88" s="86">
        <v>6</v>
      </c>
      <c r="F88" s="87">
        <v>689</v>
      </c>
      <c r="G88" s="88"/>
      <c r="H88" s="71">
        <f>G88*E88*F88</f>
        <v>0</v>
      </c>
    </row>
    <row r="89" spans="1:8" ht="44.25" customHeight="1" thickTop="1" thickBot="1">
      <c r="A89" s="29" t="s">
        <v>77</v>
      </c>
      <c r="B89" s="237"/>
      <c r="C89" s="67" t="s">
        <v>107</v>
      </c>
      <c r="D89" s="75">
        <v>25</v>
      </c>
      <c r="E89" s="86">
        <v>6</v>
      </c>
      <c r="F89" s="87">
        <v>770</v>
      </c>
      <c r="G89" s="88"/>
      <c r="H89" s="71">
        <f>G89*E89*F89</f>
        <v>0</v>
      </c>
    </row>
    <row r="90" spans="1:8" s="82" customFormat="1" ht="44.25" customHeight="1" thickTop="1" thickBot="1">
      <c r="A90" s="86" t="s">
        <v>78</v>
      </c>
      <c r="B90" s="238"/>
      <c r="C90" s="67" t="s">
        <v>107</v>
      </c>
      <c r="D90" s="75">
        <v>30</v>
      </c>
      <c r="E90" s="86">
        <v>6</v>
      </c>
      <c r="F90" s="87">
        <v>982</v>
      </c>
      <c r="G90" s="88"/>
      <c r="H90" s="71">
        <f>G90*E90*F90</f>
        <v>0</v>
      </c>
    </row>
    <row r="91" spans="1:8" ht="27.75" customHeight="1">
      <c r="A91" s="164"/>
      <c r="B91" s="165"/>
      <c r="C91" s="165"/>
      <c r="D91" s="165"/>
      <c r="E91" s="165"/>
      <c r="F91" s="166"/>
      <c r="G91" s="59"/>
      <c r="H91" s="60"/>
    </row>
    <row r="92" spans="1:8" s="31" customFormat="1" ht="41.25" customHeight="1">
      <c r="A92" s="78" t="s">
        <v>71</v>
      </c>
      <c r="B92" s="218"/>
      <c r="C92" s="99" t="s">
        <v>110</v>
      </c>
      <c r="D92" s="75">
        <v>19</v>
      </c>
      <c r="E92" s="78">
        <v>12</v>
      </c>
      <c r="F92" s="78">
        <v>560</v>
      </c>
      <c r="G92" s="100"/>
      <c r="H92" s="101">
        <f>G92*E92*F92</f>
        <v>0</v>
      </c>
    </row>
    <row r="93" spans="1:8" s="72" customFormat="1" ht="41.25" customHeight="1">
      <c r="A93" s="78" t="s">
        <v>79</v>
      </c>
      <c r="B93" s="216"/>
      <c r="C93" s="99" t="s">
        <v>110</v>
      </c>
      <c r="D93" s="75">
        <v>22</v>
      </c>
      <c r="E93" s="78">
        <v>6</v>
      </c>
      <c r="F93" s="78">
        <v>689</v>
      </c>
      <c r="G93" s="100"/>
      <c r="H93" s="101">
        <f>G93*E93*F93</f>
        <v>0</v>
      </c>
    </row>
    <row r="94" spans="1:8" s="72" customFormat="1" ht="41.25" customHeight="1">
      <c r="A94" s="78" t="s">
        <v>72</v>
      </c>
      <c r="B94" s="216"/>
      <c r="C94" s="99" t="s">
        <v>110</v>
      </c>
      <c r="D94" s="75">
        <v>25</v>
      </c>
      <c r="E94" s="78">
        <v>6</v>
      </c>
      <c r="F94" s="78">
        <v>770</v>
      </c>
      <c r="G94" s="100"/>
      <c r="H94" s="101">
        <f>G94*E94*F94</f>
        <v>0</v>
      </c>
    </row>
    <row r="95" spans="1:8" s="72" customFormat="1" ht="41.25" customHeight="1">
      <c r="A95" s="78" t="s">
        <v>80</v>
      </c>
      <c r="B95" s="219"/>
      <c r="C95" s="99" t="s">
        <v>110</v>
      </c>
      <c r="D95" s="75">
        <v>30</v>
      </c>
      <c r="E95" s="78">
        <v>6</v>
      </c>
      <c r="F95" s="78">
        <v>982</v>
      </c>
      <c r="G95" s="100"/>
      <c r="H95" s="101">
        <f>G95*E95*F95</f>
        <v>0</v>
      </c>
    </row>
    <row r="96" spans="1:8" s="228" customFormat="1" ht="33.75" customHeight="1" thickBot="1">
      <c r="A96" s="226"/>
      <c r="B96" s="227"/>
      <c r="C96" s="227"/>
      <c r="D96" s="227"/>
      <c r="E96" s="227"/>
      <c r="F96" s="227"/>
      <c r="H96" s="229"/>
    </row>
    <row r="97" spans="1:126" s="72" customFormat="1" ht="42.75" customHeight="1" thickTop="1" thickBot="1">
      <c r="A97" s="66" t="s">
        <v>81</v>
      </c>
      <c r="B97" s="215"/>
      <c r="C97" s="67" t="s">
        <v>111</v>
      </c>
      <c r="D97" s="68">
        <v>19</v>
      </c>
      <c r="E97" s="66">
        <v>12</v>
      </c>
      <c r="F97" s="69">
        <v>535</v>
      </c>
      <c r="G97" s="70"/>
      <c r="H97" s="71">
        <f>G97*E97*F97</f>
        <v>0</v>
      </c>
      <c r="L97" s="73"/>
      <c r="M97" s="73"/>
    </row>
    <row r="98" spans="1:126" s="72" customFormat="1" ht="42.75" customHeight="1" thickTop="1" thickBot="1">
      <c r="A98" s="66" t="s">
        <v>75</v>
      </c>
      <c r="B98" s="216"/>
      <c r="C98" s="67" t="s">
        <v>112</v>
      </c>
      <c r="D98" s="68">
        <v>22</v>
      </c>
      <c r="E98" s="66">
        <v>6</v>
      </c>
      <c r="F98" s="69">
        <v>640</v>
      </c>
      <c r="G98" s="70"/>
      <c r="H98" s="71">
        <f>G98*E98*F98</f>
        <v>0</v>
      </c>
      <c r="L98" s="73"/>
      <c r="M98" s="73"/>
    </row>
    <row r="99" spans="1:126" s="72" customFormat="1" ht="42.75" customHeight="1" thickTop="1" thickBot="1">
      <c r="A99" s="74" t="s">
        <v>74</v>
      </c>
      <c r="B99" s="216"/>
      <c r="C99" s="67" t="s">
        <v>111</v>
      </c>
      <c r="D99" s="75">
        <v>25</v>
      </c>
      <c r="E99" s="74">
        <v>6</v>
      </c>
      <c r="F99" s="76">
        <v>703</v>
      </c>
      <c r="G99" s="77"/>
      <c r="H99" s="71">
        <f>G99*E99*F99</f>
        <v>0</v>
      </c>
      <c r="L99" s="73"/>
      <c r="M99" s="73"/>
    </row>
    <row r="100" spans="1:126" s="72" customFormat="1" ht="42.75" customHeight="1" thickTop="1" thickBot="1">
      <c r="A100" s="74" t="s">
        <v>76</v>
      </c>
      <c r="B100" s="217"/>
      <c r="C100" s="67" t="s">
        <v>112</v>
      </c>
      <c r="D100" s="75">
        <v>30</v>
      </c>
      <c r="E100" s="74">
        <v>6</v>
      </c>
      <c r="F100" s="76">
        <v>915</v>
      </c>
      <c r="G100" s="77"/>
      <c r="H100" s="71">
        <f>G100*E100*F100</f>
        <v>0</v>
      </c>
      <c r="L100" s="73"/>
      <c r="M100" s="73"/>
    </row>
    <row r="101" spans="1:126" ht="23.25">
      <c r="E101" s="49"/>
      <c r="F101" s="12" t="s">
        <v>55</v>
      </c>
      <c r="G101" s="43">
        <f>SUM(G14:G100)</f>
        <v>0</v>
      </c>
      <c r="H101" s="43"/>
      <c r="DM101" t="s">
        <v>23</v>
      </c>
      <c r="DN101" t="s">
        <v>24</v>
      </c>
      <c r="DO101" t="s">
        <v>25</v>
      </c>
      <c r="DP101" t="s">
        <v>26</v>
      </c>
      <c r="DQ101" t="s">
        <v>27</v>
      </c>
      <c r="DR101" t="s">
        <v>28</v>
      </c>
      <c r="DS101" t="s">
        <v>29</v>
      </c>
      <c r="DT101" t="s">
        <v>30</v>
      </c>
      <c r="DU101" t="s">
        <v>31</v>
      </c>
      <c r="DV101" t="s">
        <v>32</v>
      </c>
    </row>
    <row r="102" spans="1:126" ht="52.5" customHeight="1">
      <c r="A102" s="18"/>
      <c r="E102" s="44"/>
      <c r="F102" s="12" t="s">
        <v>56</v>
      </c>
      <c r="G102" s="43"/>
      <c r="H102" s="45">
        <f>SUM(H14:H100)</f>
        <v>0</v>
      </c>
      <c r="DM102">
        <f>IF(H102&lt;45000,1,DN102)</f>
        <v>1</v>
      </c>
      <c r="DN102">
        <f>IF(H102&lt;60000,2,DO102)</f>
        <v>2</v>
      </c>
      <c r="DO102">
        <f>IF(H102&lt;80000,3,DP102)</f>
        <v>3</v>
      </c>
      <c r="DP102">
        <f>IF(H102&lt;100000,4,DQ102)</f>
        <v>4</v>
      </c>
      <c r="DQ102">
        <f>IF(H102&lt;120000,5,DR102)</f>
        <v>5</v>
      </c>
      <c r="DR102">
        <f>IF(H102&lt;140000,6,DS102)</f>
        <v>6</v>
      </c>
      <c r="DS102">
        <f>IF(H102&lt;160000,7,DT102)</f>
        <v>7</v>
      </c>
      <c r="DT102">
        <f>IF(H102&lt;180000,8,DU102)</f>
        <v>8</v>
      </c>
      <c r="DU102">
        <f>IF(H102&lt;200000,9,10)</f>
        <v>9</v>
      </c>
    </row>
    <row r="103" spans="1:126" ht="23.25">
      <c r="B103" s="156"/>
      <c r="C103" s="156"/>
      <c r="F103" s="46"/>
      <c r="G103" s="43"/>
      <c r="H103" s="43"/>
    </row>
    <row r="104" spans="1:126" ht="50.25" customHeight="1">
      <c r="B104" s="156"/>
      <c r="C104" s="156"/>
      <c r="F104" s="12" t="s">
        <v>57</v>
      </c>
      <c r="G104" s="43"/>
      <c r="H104" s="43">
        <f>IF(H102&lt;30000,0,DM102)</f>
        <v>0</v>
      </c>
    </row>
    <row r="105" spans="1:126" ht="39" customHeight="1">
      <c r="B105" s="156"/>
      <c r="C105" s="156"/>
      <c r="F105" s="46"/>
      <c r="G105" s="43"/>
      <c r="H105" s="47"/>
    </row>
    <row r="106" spans="1:126" ht="29.25" customHeight="1">
      <c r="B106" s="156"/>
      <c r="C106" s="156"/>
      <c r="F106" s="12" t="s">
        <v>56</v>
      </c>
      <c r="G106" s="43"/>
      <c r="H106" s="48">
        <f>H102/100*(100-H104)</f>
        <v>0</v>
      </c>
    </row>
    <row r="107" spans="1:126" ht="29.25" customHeight="1">
      <c r="A107" s="19"/>
      <c r="B107" s="161" t="s">
        <v>13</v>
      </c>
      <c r="C107" s="161"/>
    </row>
    <row r="108" spans="1:126" ht="27" customHeight="1">
      <c r="A108" s="19"/>
      <c r="B108" s="161" t="s">
        <v>14</v>
      </c>
      <c r="C108" s="161"/>
    </row>
    <row r="109" spans="1:126" ht="30.75" customHeight="1">
      <c r="A109" s="19"/>
      <c r="B109" s="161" t="s">
        <v>15</v>
      </c>
      <c r="C109" s="161"/>
    </row>
    <row r="110" spans="1:126" ht="33.75" customHeight="1">
      <c r="A110" s="19"/>
      <c r="B110" s="161" t="s">
        <v>16</v>
      </c>
      <c r="C110" s="161"/>
    </row>
    <row r="111" spans="1:126" ht="42.75" customHeight="1">
      <c r="A111" s="19"/>
      <c r="B111" s="161" t="s">
        <v>17</v>
      </c>
      <c r="C111" s="161"/>
      <c r="D111" s="10"/>
      <c r="E111" s="10"/>
    </row>
    <row r="112" spans="1:126" ht="36" customHeight="1">
      <c r="A112" s="19"/>
      <c r="B112" s="161" t="s">
        <v>18</v>
      </c>
      <c r="C112" s="161"/>
      <c r="D112" s="10"/>
      <c r="E112" s="10"/>
    </row>
    <row r="113" spans="1:5" ht="34.5" customHeight="1">
      <c r="A113" s="19"/>
      <c r="B113" s="161" t="s">
        <v>19</v>
      </c>
      <c r="C113" s="161"/>
      <c r="D113" s="10"/>
      <c r="E113" s="10"/>
    </row>
    <row r="114" spans="1:5" ht="36.75" customHeight="1">
      <c r="A114" s="19"/>
      <c r="B114" s="161" t="s">
        <v>20</v>
      </c>
      <c r="C114" s="161"/>
      <c r="D114" s="10"/>
      <c r="E114" s="10"/>
    </row>
    <row r="115" spans="1:5" ht="26.25">
      <c r="A115" s="19"/>
      <c r="B115" s="161" t="s">
        <v>21</v>
      </c>
      <c r="C115" s="161"/>
      <c r="D115" s="10"/>
      <c r="E115" s="10"/>
    </row>
    <row r="116" spans="1:5" ht="26.25">
      <c r="A116" s="19"/>
      <c r="B116" s="161" t="s">
        <v>22</v>
      </c>
      <c r="C116" s="161"/>
      <c r="D116" s="11"/>
      <c r="E116" s="11"/>
    </row>
  </sheetData>
  <mergeCells count="60">
    <mergeCell ref="A96:XFD96"/>
    <mergeCell ref="A9:F9"/>
    <mergeCell ref="A11:F11"/>
    <mergeCell ref="B14:B15"/>
    <mergeCell ref="A16:F16"/>
    <mergeCell ref="B115:C115"/>
    <mergeCell ref="B109:C109"/>
    <mergeCell ref="B81:B83"/>
    <mergeCell ref="B107:C107"/>
    <mergeCell ref="B87:B90"/>
    <mergeCell ref="A86:F86"/>
    <mergeCell ref="B97:B100"/>
    <mergeCell ref="B110:C110"/>
    <mergeCell ref="B92:B95"/>
    <mergeCell ref="B2:D2"/>
    <mergeCell ref="B3:C3"/>
    <mergeCell ref="C4:F4"/>
    <mergeCell ref="D6:D7"/>
    <mergeCell ref="E6:E7"/>
    <mergeCell ref="F6:F7"/>
    <mergeCell ref="B6:B8"/>
    <mergeCell ref="A84:F84"/>
    <mergeCell ref="A80:F80"/>
    <mergeCell ref="A66:F66"/>
    <mergeCell ref="A57:F57"/>
    <mergeCell ref="A44:F44"/>
    <mergeCell ref="B72:B75"/>
    <mergeCell ref="A76:F76"/>
    <mergeCell ref="A49:F49"/>
    <mergeCell ref="B50:B53"/>
    <mergeCell ref="B36:B39"/>
    <mergeCell ref="A40:F40"/>
    <mergeCell ref="A13:H13"/>
    <mergeCell ref="C6:C8"/>
    <mergeCell ref="A6:A8"/>
    <mergeCell ref="B26:B29"/>
    <mergeCell ref="A31:F31"/>
    <mergeCell ref="B21:B24"/>
    <mergeCell ref="B17:B20"/>
    <mergeCell ref="A25:F25"/>
    <mergeCell ref="B108:C108"/>
    <mergeCell ref="B63:B65"/>
    <mergeCell ref="B58:B61"/>
    <mergeCell ref="B67:B70"/>
    <mergeCell ref="B32:B34"/>
    <mergeCell ref="A35:F35"/>
    <mergeCell ref="A42:F42"/>
    <mergeCell ref="A54:F54"/>
    <mergeCell ref="B55:B56"/>
    <mergeCell ref="A62:F62"/>
    <mergeCell ref="B103:C106"/>
    <mergeCell ref="B45:B48"/>
    <mergeCell ref="B116:C116"/>
    <mergeCell ref="B111:C111"/>
    <mergeCell ref="B112:C112"/>
    <mergeCell ref="B113:C113"/>
    <mergeCell ref="B114:C114"/>
    <mergeCell ref="A71:F71"/>
    <mergeCell ref="A91:F91"/>
    <mergeCell ref="B77:B79"/>
  </mergeCells>
  <phoneticPr fontId="4" type="noConversion"/>
  <pageMargins left="0.7" right="0.7" top="0.75" bottom="0.75" header="0.3" footer="0.3"/>
  <pageSetup paperSize="9" scale="3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сернга</cp:lastModifiedBy>
  <cp:lastPrinted>2013-11-06T11:04:31Z</cp:lastPrinted>
  <dcterms:created xsi:type="dcterms:W3CDTF">2012-07-26T08:10:35Z</dcterms:created>
  <dcterms:modified xsi:type="dcterms:W3CDTF">2015-03-18T16:19:19Z</dcterms:modified>
</cp:coreProperties>
</file>