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'Лист1'!$A$1:$J$34</definedName>
  </definedNames>
  <calcPr fullCalcOnLoad="1" refMode="R1C1"/>
</workbook>
</file>

<file path=xl/sharedStrings.xml><?xml version="1.0" encoding="utf-8"?>
<sst xmlns="http://schemas.openxmlformats.org/spreadsheetml/2006/main" count="104" uniqueCount="77">
  <si>
    <t>Ник</t>
  </si>
  <si>
    <t>Артикул</t>
  </si>
  <si>
    <t>Размер</t>
  </si>
  <si>
    <t>синий</t>
  </si>
  <si>
    <t>Цвет в порядке предпочтения</t>
  </si>
  <si>
    <t>кирпич</t>
  </si>
  <si>
    <t>розовый</t>
  </si>
  <si>
    <t>красный</t>
  </si>
  <si>
    <t>серый</t>
  </si>
  <si>
    <t>коралл</t>
  </si>
  <si>
    <t>голубой</t>
  </si>
  <si>
    <t>Всего</t>
  </si>
  <si>
    <t>С оргом</t>
  </si>
  <si>
    <t>Сдано</t>
  </si>
  <si>
    <t>Трансп</t>
  </si>
  <si>
    <t xml:space="preserve">Долг </t>
  </si>
  <si>
    <t>kotirinka</t>
  </si>
  <si>
    <t>2501М</t>
  </si>
  <si>
    <t xml:space="preserve">2001М </t>
  </si>
  <si>
    <t>сирень</t>
  </si>
  <si>
    <t>черный</t>
  </si>
  <si>
    <t>Евгения Б</t>
  </si>
  <si>
    <t>Живана</t>
  </si>
  <si>
    <t>***Мама Лена***</t>
  </si>
  <si>
    <t xml:space="preserve">1766М </t>
  </si>
  <si>
    <t xml:space="preserve">СОТ2636М </t>
  </si>
  <si>
    <t>Lin-tochka</t>
  </si>
  <si>
    <t>оранж</t>
  </si>
  <si>
    <t>Валентина 22</t>
  </si>
  <si>
    <t>natik75</t>
  </si>
  <si>
    <t>инга81</t>
  </si>
  <si>
    <t>Прус</t>
  </si>
  <si>
    <t>Anna Mel</t>
  </si>
  <si>
    <t>svetik2911</t>
  </si>
  <si>
    <t>ooo406</t>
  </si>
  <si>
    <t>Елена-Барнаул</t>
  </si>
  <si>
    <t>Супер Чара</t>
  </si>
  <si>
    <t>*Svetik*</t>
  </si>
  <si>
    <t>irina_28</t>
  </si>
  <si>
    <t>hramcova_n</t>
  </si>
  <si>
    <t>bi-boo</t>
  </si>
  <si>
    <t>vor1004</t>
  </si>
  <si>
    <t>Россита</t>
  </si>
  <si>
    <t>НаSтеньКа</t>
  </si>
  <si>
    <t>Sayuri Nitta</t>
  </si>
  <si>
    <t xml:space="preserve">H8805 </t>
  </si>
  <si>
    <t xml:space="preserve">2210Б </t>
  </si>
  <si>
    <t>электрик</t>
  </si>
  <si>
    <t xml:space="preserve">1829Б </t>
  </si>
  <si>
    <t xml:space="preserve">СОТ2636Б </t>
  </si>
  <si>
    <t>H8805</t>
  </si>
  <si>
    <t xml:space="preserve">СОТ2633М </t>
  </si>
  <si>
    <t xml:space="preserve">2216Б </t>
  </si>
  <si>
    <t xml:space="preserve">H163 </t>
  </si>
  <si>
    <t xml:space="preserve">2607М </t>
  </si>
  <si>
    <t>беж</t>
  </si>
  <si>
    <t>2226Б</t>
  </si>
  <si>
    <t>ТатьЯнаС</t>
  </si>
  <si>
    <t>Infanta</t>
  </si>
  <si>
    <t>nsimbiryova</t>
  </si>
  <si>
    <t>2420Б</t>
  </si>
  <si>
    <t>2112Б</t>
  </si>
  <si>
    <t>2119Б</t>
  </si>
  <si>
    <t>малина</t>
  </si>
  <si>
    <t>2510М</t>
  </si>
  <si>
    <t xml:space="preserve">2510М </t>
  </si>
  <si>
    <t>1445М</t>
  </si>
  <si>
    <t xml:space="preserve">2228Б </t>
  </si>
  <si>
    <t>т.серый-электрик</t>
  </si>
  <si>
    <t>2801Б</t>
  </si>
  <si>
    <t>2351Б</t>
  </si>
  <si>
    <t>Цена</t>
  </si>
  <si>
    <t>позвонить по раздачам</t>
  </si>
  <si>
    <t xml:space="preserve">коралл </t>
  </si>
  <si>
    <t>гр.розовый-пришел баклажан</t>
  </si>
  <si>
    <t>голубой-пришел беж 110</t>
  </si>
  <si>
    <t>хаки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</si>
</sst>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3" borderId="10" xfId="0" applyFont="1" applyFill="1" applyBorder="1" applyAlignment="1">
      <alignment/>
    </xf>
    <xf numFmtId="2" fontId="29" fillId="3" borderId="10" xfId="0" applyNumberFormat="1" applyFont="1" applyFill="1" applyBorder="1" applyAlignment="1">
      <alignment/>
    </xf>
    <xf numFmtId="1" fontId="29" fillId="3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29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J34" sqref="J34"/>
    </sheetView>
  </sheetViews>
  <sheetFormatPr defaultColWidth="9.140625" defaultRowHeight="15"/>
  <cols>
    <col min="1" max="1" width="20.00390625" style="3" customWidth="1"/>
    <col min="2" max="2" width="13.7109375" style="2" customWidth="1"/>
    <col min="3" max="3" width="28.7109375" style="0" customWidth="1"/>
    <col min="4" max="4" width="11.421875" style="0" customWidth="1"/>
    <col min="9" max="9" width="9.140625" style="6" customWidth="1"/>
    <col min="10" max="10" width="9.140625" style="8" customWidth="1"/>
  </cols>
  <sheetData>
    <row r="1" spans="1:10" ht="15">
      <c r="A1" s="9" t="s">
        <v>0</v>
      </c>
      <c r="B1" s="9" t="s">
        <v>1</v>
      </c>
      <c r="C1" s="9" t="s">
        <v>4</v>
      </c>
      <c r="D1" s="9" t="s">
        <v>2</v>
      </c>
      <c r="E1" s="9" t="s">
        <v>71</v>
      </c>
      <c r="F1" s="9" t="s">
        <v>11</v>
      </c>
      <c r="G1" s="9" t="s">
        <v>12</v>
      </c>
      <c r="H1" s="9" t="s">
        <v>13</v>
      </c>
      <c r="I1" s="10" t="s">
        <v>14</v>
      </c>
      <c r="J1" s="11" t="s">
        <v>15</v>
      </c>
    </row>
    <row r="2" spans="1:10" ht="15">
      <c r="A2" s="14" t="s">
        <v>23</v>
      </c>
      <c r="B2" s="1" t="s">
        <v>61</v>
      </c>
      <c r="C2" s="1" t="s">
        <v>6</v>
      </c>
      <c r="D2" s="1">
        <v>128</v>
      </c>
      <c r="E2" s="4">
        <v>2000</v>
      </c>
      <c r="F2" s="4">
        <f aca="true" t="shared" si="0" ref="F2:F8">E2</f>
        <v>2000</v>
      </c>
      <c r="G2" s="4">
        <f aca="true" t="shared" si="1" ref="G2:G8">F2*1.15</f>
        <v>2300</v>
      </c>
      <c r="H2" s="4">
        <v>2300</v>
      </c>
      <c r="I2" s="5">
        <f>450/33*1</f>
        <v>13.636363636363637</v>
      </c>
      <c r="J2" s="7">
        <f>G2+I2-H2</f>
        <v>13.636363636363512</v>
      </c>
    </row>
    <row r="3" spans="1:10" ht="15">
      <c r="A3" s="14" t="s">
        <v>37</v>
      </c>
      <c r="B3" s="1" t="s">
        <v>54</v>
      </c>
      <c r="C3" s="1" t="s">
        <v>10</v>
      </c>
      <c r="D3" s="1">
        <v>92</v>
      </c>
      <c r="E3" s="1">
        <v>2400</v>
      </c>
      <c r="F3" s="1">
        <f t="shared" si="0"/>
        <v>2400</v>
      </c>
      <c r="G3" s="4">
        <f t="shared" si="1"/>
        <v>2760</v>
      </c>
      <c r="H3" s="1">
        <v>2750</v>
      </c>
      <c r="I3" s="5">
        <f>450/33*1</f>
        <v>13.636363636363637</v>
      </c>
      <c r="J3" s="7">
        <f>G3+I3-H3</f>
        <v>23.636363636363512</v>
      </c>
    </row>
    <row r="4" spans="1:10" ht="15">
      <c r="A4" s="14" t="s">
        <v>32</v>
      </c>
      <c r="B4" s="1" t="s">
        <v>49</v>
      </c>
      <c r="C4" s="1" t="s">
        <v>7</v>
      </c>
      <c r="D4" s="1">
        <v>116</v>
      </c>
      <c r="E4" s="1">
        <v>2500</v>
      </c>
      <c r="F4" s="1">
        <f t="shared" si="0"/>
        <v>2500</v>
      </c>
      <c r="G4" s="4">
        <f t="shared" si="1"/>
        <v>2875</v>
      </c>
      <c r="H4" s="1">
        <v>2875</v>
      </c>
      <c r="I4" s="5">
        <f>450/33*1</f>
        <v>13.636363636363637</v>
      </c>
      <c r="J4" s="7">
        <f>G4+I4-H4</f>
        <v>13.636363636363512</v>
      </c>
    </row>
    <row r="5" spans="1:10" ht="15">
      <c r="A5" s="14" t="s">
        <v>40</v>
      </c>
      <c r="B5" s="1" t="s">
        <v>17</v>
      </c>
      <c r="C5" s="1" t="s">
        <v>6</v>
      </c>
      <c r="D5" s="1">
        <v>134</v>
      </c>
      <c r="E5" s="1">
        <v>2000</v>
      </c>
      <c r="F5" s="1">
        <f t="shared" si="0"/>
        <v>2000</v>
      </c>
      <c r="G5" s="4">
        <f t="shared" si="1"/>
        <v>2300</v>
      </c>
      <c r="H5" s="1">
        <v>2300</v>
      </c>
      <c r="I5" s="5">
        <f>450/33*1</f>
        <v>13.636363636363637</v>
      </c>
      <c r="J5" s="7">
        <f>G5+I5-H5</f>
        <v>13.636363636363512</v>
      </c>
    </row>
    <row r="6" spans="1:10" ht="15">
      <c r="A6" s="14" t="s">
        <v>39</v>
      </c>
      <c r="B6" s="1" t="s">
        <v>53</v>
      </c>
      <c r="C6" s="1" t="s">
        <v>3</v>
      </c>
      <c r="D6" s="1">
        <v>152</v>
      </c>
      <c r="E6" s="1">
        <v>600</v>
      </c>
      <c r="F6" s="1">
        <f t="shared" si="0"/>
        <v>600</v>
      </c>
      <c r="G6" s="4">
        <f t="shared" si="1"/>
        <v>690</v>
      </c>
      <c r="H6" s="1">
        <v>690</v>
      </c>
      <c r="I6" s="5">
        <f>450/33*1</f>
        <v>13.636363636363637</v>
      </c>
      <c r="J6" s="7">
        <f>G6+I6-H6</f>
        <v>13.636363636363626</v>
      </c>
    </row>
    <row r="7" spans="1:10" ht="15">
      <c r="A7" s="14" t="s">
        <v>58</v>
      </c>
      <c r="B7" s="1" t="s">
        <v>54</v>
      </c>
      <c r="C7" s="4" t="s">
        <v>27</v>
      </c>
      <c r="D7" s="4">
        <v>104</v>
      </c>
      <c r="E7" s="4">
        <v>2400</v>
      </c>
      <c r="F7" s="4">
        <f t="shared" si="0"/>
        <v>2400</v>
      </c>
      <c r="G7" s="4">
        <f t="shared" si="1"/>
        <v>2760</v>
      </c>
      <c r="H7" s="4">
        <v>2760</v>
      </c>
      <c r="I7" s="5">
        <f>450/33*1</f>
        <v>13.636363636363637</v>
      </c>
      <c r="J7" s="7">
        <f>G7+I7-H7</f>
        <v>13.636363636363512</v>
      </c>
    </row>
    <row r="8" spans="1:10" ht="15">
      <c r="A8" s="14" t="s">
        <v>38</v>
      </c>
      <c r="B8" s="1">
        <v>2105</v>
      </c>
      <c r="C8" s="1" t="s">
        <v>74</v>
      </c>
      <c r="D8" s="1">
        <v>140</v>
      </c>
      <c r="E8" s="1">
        <v>1500</v>
      </c>
      <c r="F8" s="1">
        <f t="shared" si="0"/>
        <v>1500</v>
      </c>
      <c r="G8" s="4">
        <f t="shared" si="1"/>
        <v>1724.9999999999998</v>
      </c>
      <c r="H8" s="1">
        <v>1725</v>
      </c>
      <c r="I8" s="5">
        <f>450/33*1</f>
        <v>13.636363636363637</v>
      </c>
      <c r="J8" s="7">
        <f>G8+I8-H8</f>
        <v>13.636363636363512</v>
      </c>
    </row>
    <row r="9" spans="1:10" ht="15">
      <c r="A9" s="14" t="s">
        <v>16</v>
      </c>
      <c r="B9" s="1" t="s">
        <v>18</v>
      </c>
      <c r="C9" s="1" t="s">
        <v>3</v>
      </c>
      <c r="D9" s="1">
        <v>122</v>
      </c>
      <c r="E9" s="1">
        <v>500</v>
      </c>
      <c r="F9" s="1"/>
      <c r="G9" s="1"/>
      <c r="H9" s="1"/>
      <c r="I9" s="12"/>
      <c r="J9" s="13"/>
    </row>
    <row r="10" spans="1:10" ht="15">
      <c r="A10" s="14" t="s">
        <v>16</v>
      </c>
      <c r="B10" s="1" t="s">
        <v>52</v>
      </c>
      <c r="C10" s="1" t="s">
        <v>10</v>
      </c>
      <c r="D10" s="1">
        <v>110</v>
      </c>
      <c r="E10" s="1">
        <v>2000</v>
      </c>
      <c r="F10" s="1"/>
      <c r="G10" s="1"/>
      <c r="H10" s="1"/>
      <c r="I10" s="12"/>
      <c r="J10" s="13"/>
    </row>
    <row r="11" spans="1:10" ht="15">
      <c r="A11" s="14" t="s">
        <v>16</v>
      </c>
      <c r="B11" s="1">
        <v>9739</v>
      </c>
      <c r="C11" s="1" t="s">
        <v>5</v>
      </c>
      <c r="D11" s="1">
        <v>92</v>
      </c>
      <c r="E11" s="4">
        <v>2000</v>
      </c>
      <c r="F11" s="4"/>
      <c r="G11" s="4"/>
      <c r="H11" s="4"/>
      <c r="I11" s="5"/>
      <c r="J11" s="7"/>
    </row>
    <row r="12" spans="1:10" ht="15">
      <c r="A12" s="14" t="s">
        <v>16</v>
      </c>
      <c r="B12" s="1" t="s">
        <v>56</v>
      </c>
      <c r="C12" s="1" t="s">
        <v>55</v>
      </c>
      <c r="D12" s="1">
        <v>110</v>
      </c>
      <c r="E12" s="4">
        <v>1800</v>
      </c>
      <c r="F12" s="4"/>
      <c r="G12" s="4"/>
      <c r="H12" s="4"/>
      <c r="I12" s="5"/>
      <c r="J12" s="7"/>
    </row>
    <row r="13" spans="1:10" ht="15">
      <c r="A13" s="14" t="s">
        <v>16</v>
      </c>
      <c r="B13" s="1" t="s">
        <v>56</v>
      </c>
      <c r="C13" s="1" t="s">
        <v>75</v>
      </c>
      <c r="D13" s="1">
        <v>116</v>
      </c>
      <c r="E13" s="4">
        <v>1800</v>
      </c>
      <c r="F13" s="4">
        <f>SUM(E9:E13)</f>
        <v>8100</v>
      </c>
      <c r="G13" s="4">
        <f>F13*1.1</f>
        <v>8910</v>
      </c>
      <c r="H13" s="4">
        <v>8910</v>
      </c>
      <c r="I13" s="5">
        <f>450/33*5</f>
        <v>68.18181818181819</v>
      </c>
      <c r="J13" s="7">
        <f>G13+I13-H13</f>
        <v>68.18181818181802</v>
      </c>
    </row>
    <row r="14" spans="1:10" ht="16.5" customHeight="1">
      <c r="A14" s="14" t="s">
        <v>26</v>
      </c>
      <c r="B14" s="1">
        <v>2642</v>
      </c>
      <c r="C14" s="1" t="s">
        <v>9</v>
      </c>
      <c r="D14" s="1">
        <v>74</v>
      </c>
      <c r="E14" s="1">
        <v>2000</v>
      </c>
      <c r="F14" s="1">
        <f>E14</f>
        <v>2000</v>
      </c>
      <c r="G14" s="4">
        <f>F14*1.15</f>
        <v>2300</v>
      </c>
      <c r="H14" s="1">
        <v>2300</v>
      </c>
      <c r="I14" s="5">
        <f>450/33*1</f>
        <v>13.636363636363637</v>
      </c>
      <c r="J14" s="7">
        <f>G14+I14-H14</f>
        <v>13.636363636363512</v>
      </c>
    </row>
    <row r="15" spans="1:10" ht="15">
      <c r="A15" s="14" t="s">
        <v>29</v>
      </c>
      <c r="B15" s="1">
        <v>2246</v>
      </c>
      <c r="C15" s="1" t="s">
        <v>8</v>
      </c>
      <c r="D15" s="1">
        <v>122</v>
      </c>
      <c r="E15" s="1">
        <v>2600</v>
      </c>
      <c r="F15" s="1">
        <f>E15</f>
        <v>2600</v>
      </c>
      <c r="G15" s="4">
        <f>F15*1.15</f>
        <v>2989.9999999999995</v>
      </c>
      <c r="H15" s="1">
        <v>2990</v>
      </c>
      <c r="I15" s="5">
        <f>450/33*1</f>
        <v>13.636363636363637</v>
      </c>
      <c r="J15" s="7">
        <f>G15+I15-H15</f>
        <v>13.636363636363058</v>
      </c>
    </row>
    <row r="16" spans="1:10" ht="15">
      <c r="A16" s="14" t="s">
        <v>59</v>
      </c>
      <c r="B16" s="1" t="s">
        <v>70</v>
      </c>
      <c r="C16" s="4" t="s">
        <v>19</v>
      </c>
      <c r="D16" s="4">
        <v>146</v>
      </c>
      <c r="E16" s="4">
        <v>1000</v>
      </c>
      <c r="F16" s="4"/>
      <c r="G16" s="4"/>
      <c r="H16" s="4"/>
      <c r="I16" s="5"/>
      <c r="J16" s="7"/>
    </row>
    <row r="17" spans="1:10" ht="15">
      <c r="A17" s="14" t="s">
        <v>59</v>
      </c>
      <c r="B17" s="1" t="s">
        <v>65</v>
      </c>
      <c r="C17" s="4" t="s">
        <v>73</v>
      </c>
      <c r="D17" s="4">
        <v>80</v>
      </c>
      <c r="E17" s="4">
        <v>2000</v>
      </c>
      <c r="F17" s="4">
        <f>SUM(E16:E17)</f>
        <v>3000</v>
      </c>
      <c r="G17" s="4">
        <f aca="true" t="shared" si="2" ref="G17:G30">F17*1.15</f>
        <v>3449.9999999999995</v>
      </c>
      <c r="H17" s="4">
        <v>3450</v>
      </c>
      <c r="I17" s="5">
        <f>450/33*2</f>
        <v>27.272727272727273</v>
      </c>
      <c r="J17" s="7">
        <f>G17+I17-H17</f>
        <v>27.272727272727025</v>
      </c>
    </row>
    <row r="18" spans="1:10" ht="15">
      <c r="A18" s="14" t="s">
        <v>34</v>
      </c>
      <c r="B18" s="1" t="s">
        <v>50</v>
      </c>
      <c r="C18" s="1" t="s">
        <v>8</v>
      </c>
      <c r="D18" s="1">
        <v>146</v>
      </c>
      <c r="E18" s="1">
        <v>800</v>
      </c>
      <c r="F18" s="1">
        <f aca="true" t="shared" si="3" ref="F18:F30">E18</f>
        <v>800</v>
      </c>
      <c r="G18" s="4">
        <f t="shared" si="2"/>
        <v>919.9999999999999</v>
      </c>
      <c r="H18" s="1">
        <v>920</v>
      </c>
      <c r="I18" s="5">
        <f>450/33*1</f>
        <v>13.636363636363637</v>
      </c>
      <c r="J18" s="7">
        <f>G18+I18-H18</f>
        <v>13.636363636363512</v>
      </c>
    </row>
    <row r="19" spans="1:10" ht="15">
      <c r="A19" s="14" t="s">
        <v>44</v>
      </c>
      <c r="B19" s="1" t="s">
        <v>46</v>
      </c>
      <c r="C19" s="1" t="s">
        <v>5</v>
      </c>
      <c r="D19" s="1">
        <v>110</v>
      </c>
      <c r="E19" s="4">
        <v>2200</v>
      </c>
      <c r="F19" s="4">
        <f t="shared" si="3"/>
        <v>2200</v>
      </c>
      <c r="G19" s="4">
        <f t="shared" si="2"/>
        <v>2530</v>
      </c>
      <c r="H19" s="4">
        <v>2530</v>
      </c>
      <c r="I19" s="5">
        <f>450/33*1</f>
        <v>13.636363636363637</v>
      </c>
      <c r="J19" s="7">
        <f>G19+I19-H19</f>
        <v>13.636363636363512</v>
      </c>
    </row>
    <row r="20" spans="1:10" ht="15">
      <c r="A20" s="14" t="s">
        <v>33</v>
      </c>
      <c r="B20" s="1">
        <v>8329</v>
      </c>
      <c r="C20" s="1" t="s">
        <v>20</v>
      </c>
      <c r="D20" s="1">
        <v>140</v>
      </c>
      <c r="E20" s="1">
        <v>500</v>
      </c>
      <c r="F20" s="1">
        <f t="shared" si="3"/>
        <v>500</v>
      </c>
      <c r="G20" s="4">
        <f t="shared" si="2"/>
        <v>575</v>
      </c>
      <c r="H20" s="1">
        <v>575</v>
      </c>
      <c r="I20" s="5">
        <f>450/33*1</f>
        <v>13.636363636363637</v>
      </c>
      <c r="J20" s="7">
        <f>G20+I20-H20</f>
        <v>13.636363636363626</v>
      </c>
    </row>
    <row r="21" spans="1:10" ht="15">
      <c r="A21" s="14" t="s">
        <v>41</v>
      </c>
      <c r="B21" s="1" t="s">
        <v>24</v>
      </c>
      <c r="C21" s="1" t="s">
        <v>9</v>
      </c>
      <c r="D21" s="1">
        <v>140</v>
      </c>
      <c r="E21" s="1">
        <v>2200</v>
      </c>
      <c r="F21" s="1">
        <f t="shared" si="3"/>
        <v>2200</v>
      </c>
      <c r="G21" s="4">
        <f t="shared" si="2"/>
        <v>2530</v>
      </c>
      <c r="H21" s="1">
        <v>2530</v>
      </c>
      <c r="I21" s="5">
        <f>450/33*1</f>
        <v>13.636363636363637</v>
      </c>
      <c r="J21" s="7">
        <f>G21+I21-H21</f>
        <v>13.636363636363512</v>
      </c>
    </row>
    <row r="22" spans="1:10" ht="15">
      <c r="A22" s="14" t="s">
        <v>28</v>
      </c>
      <c r="B22" s="1" t="s">
        <v>45</v>
      </c>
      <c r="C22" s="1" t="s">
        <v>19</v>
      </c>
      <c r="D22" s="1">
        <v>146</v>
      </c>
      <c r="E22" s="1">
        <v>800</v>
      </c>
      <c r="F22" s="1">
        <f t="shared" si="3"/>
        <v>800</v>
      </c>
      <c r="G22" s="4">
        <f t="shared" si="2"/>
        <v>919.9999999999999</v>
      </c>
      <c r="H22" s="1">
        <v>920</v>
      </c>
      <c r="I22" s="5">
        <f>450/33*1</f>
        <v>13.636363636363637</v>
      </c>
      <c r="J22" s="7">
        <f>G22+I22-H22</f>
        <v>13.636363636363512</v>
      </c>
    </row>
    <row r="23" spans="1:10" ht="15">
      <c r="A23" s="14" t="s">
        <v>21</v>
      </c>
      <c r="B23" s="1" t="s">
        <v>62</v>
      </c>
      <c r="C23" s="1" t="s">
        <v>9</v>
      </c>
      <c r="D23" s="1">
        <v>116</v>
      </c>
      <c r="E23" s="4">
        <v>2000</v>
      </c>
      <c r="F23" s="4">
        <f t="shared" si="3"/>
        <v>2000</v>
      </c>
      <c r="G23" s="4">
        <f t="shared" si="2"/>
        <v>2300</v>
      </c>
      <c r="H23" s="4">
        <v>2300</v>
      </c>
      <c r="I23" s="5">
        <f>450/33*1</f>
        <v>13.636363636363637</v>
      </c>
      <c r="J23" s="7">
        <f>G23+I23-H23</f>
        <v>13.636363636363512</v>
      </c>
    </row>
    <row r="24" spans="1:10" ht="15">
      <c r="A24" s="14" t="s">
        <v>35</v>
      </c>
      <c r="B24" s="1" t="s">
        <v>51</v>
      </c>
      <c r="C24" s="1" t="s">
        <v>3</v>
      </c>
      <c r="D24" s="1">
        <v>128</v>
      </c>
      <c r="E24" s="1">
        <v>2000</v>
      </c>
      <c r="F24" s="1">
        <f t="shared" si="3"/>
        <v>2000</v>
      </c>
      <c r="G24" s="4">
        <f t="shared" si="2"/>
        <v>2300</v>
      </c>
      <c r="H24" s="1">
        <v>2300</v>
      </c>
      <c r="I24" s="5">
        <f>450/33*1</f>
        <v>13.636363636363637</v>
      </c>
      <c r="J24" s="7">
        <f>G24+I24-H24</f>
        <v>13.636363636363512</v>
      </c>
    </row>
    <row r="25" spans="1:10" ht="15">
      <c r="A25" s="14" t="s">
        <v>22</v>
      </c>
      <c r="B25" s="1" t="s">
        <v>60</v>
      </c>
      <c r="C25" s="1" t="s">
        <v>8</v>
      </c>
      <c r="D25" s="1">
        <v>152</v>
      </c>
      <c r="E25" s="4">
        <v>1000</v>
      </c>
      <c r="F25" s="4">
        <f t="shared" si="3"/>
        <v>1000</v>
      </c>
      <c r="G25" s="4">
        <f t="shared" si="2"/>
        <v>1150</v>
      </c>
      <c r="H25" s="4">
        <v>1150</v>
      </c>
      <c r="I25" s="5">
        <f>450/33*1</f>
        <v>13.636363636363637</v>
      </c>
      <c r="J25" s="7">
        <f>G25+I25-H25</f>
        <v>13.63636363636374</v>
      </c>
    </row>
    <row r="26" spans="1:10" ht="15">
      <c r="A26" s="14" t="s">
        <v>30</v>
      </c>
      <c r="B26" s="1" t="s">
        <v>46</v>
      </c>
      <c r="C26" s="1" t="s">
        <v>7</v>
      </c>
      <c r="D26" s="1">
        <v>122</v>
      </c>
      <c r="E26" s="1">
        <v>2200</v>
      </c>
      <c r="F26" s="1">
        <f t="shared" si="3"/>
        <v>2200</v>
      </c>
      <c r="G26" s="4">
        <f t="shared" si="2"/>
        <v>2530</v>
      </c>
      <c r="H26" s="1">
        <v>2530</v>
      </c>
      <c r="I26" s="5">
        <f>450/33*1</f>
        <v>13.636363636363637</v>
      </c>
      <c r="J26" s="7">
        <f>G26+I26-H26</f>
        <v>13.636363636363512</v>
      </c>
    </row>
    <row r="27" spans="1:10" ht="15">
      <c r="A27" s="14" t="s">
        <v>43</v>
      </c>
      <c r="B27" s="1" t="s">
        <v>54</v>
      </c>
      <c r="C27" s="1" t="s">
        <v>27</v>
      </c>
      <c r="D27" s="1">
        <v>98</v>
      </c>
      <c r="E27" s="1">
        <v>2400</v>
      </c>
      <c r="F27" s="1">
        <f t="shared" si="3"/>
        <v>2400</v>
      </c>
      <c r="G27" s="4">
        <f t="shared" si="2"/>
        <v>2760</v>
      </c>
      <c r="H27" s="1">
        <v>2760</v>
      </c>
      <c r="I27" s="5">
        <f>450/33*1</f>
        <v>13.636363636363637</v>
      </c>
      <c r="J27" s="7">
        <f>G27+I27-H27</f>
        <v>13.636363636363512</v>
      </c>
    </row>
    <row r="28" spans="1:11" ht="15">
      <c r="A28" s="14" t="s">
        <v>31</v>
      </c>
      <c r="B28" s="1" t="s">
        <v>48</v>
      </c>
      <c r="C28" s="1" t="s">
        <v>47</v>
      </c>
      <c r="D28" s="1">
        <v>128</v>
      </c>
      <c r="E28" s="1">
        <v>2000</v>
      </c>
      <c r="F28" s="1">
        <f t="shared" si="3"/>
        <v>2000</v>
      </c>
      <c r="G28" s="4">
        <f t="shared" si="2"/>
        <v>2300</v>
      </c>
      <c r="H28" s="1">
        <v>2300</v>
      </c>
      <c r="I28" s="5">
        <f>450/33*1</f>
        <v>13.636363636363637</v>
      </c>
      <c r="J28" s="7">
        <f>G28+I28-H28</f>
        <v>13.636363636363512</v>
      </c>
      <c r="K28" t="s">
        <v>72</v>
      </c>
    </row>
    <row r="29" spans="1:10" ht="15">
      <c r="A29" s="14" t="s">
        <v>42</v>
      </c>
      <c r="B29" s="1" t="s">
        <v>25</v>
      </c>
      <c r="C29" s="1" t="s">
        <v>7</v>
      </c>
      <c r="D29" s="1">
        <v>98</v>
      </c>
      <c r="E29" s="1">
        <v>2400</v>
      </c>
      <c r="F29" s="1">
        <f t="shared" si="3"/>
        <v>2400</v>
      </c>
      <c r="G29" s="4">
        <f t="shared" si="2"/>
        <v>2760</v>
      </c>
      <c r="H29" s="1">
        <v>2760</v>
      </c>
      <c r="I29" s="5">
        <f>450/33*1</f>
        <v>13.636363636363637</v>
      </c>
      <c r="J29" s="7">
        <f>G29+I29-H29</f>
        <v>13.636363636363512</v>
      </c>
    </row>
    <row r="30" spans="1:10" ht="15">
      <c r="A30" s="14" t="s">
        <v>36</v>
      </c>
      <c r="B30" s="1">
        <v>1825</v>
      </c>
      <c r="C30" s="1" t="s">
        <v>76</v>
      </c>
      <c r="D30" s="1">
        <v>146</v>
      </c>
      <c r="E30" s="4">
        <v>1700</v>
      </c>
      <c r="F30" s="4">
        <f t="shared" si="3"/>
        <v>1700</v>
      </c>
      <c r="G30" s="4">
        <f t="shared" si="2"/>
        <v>1954.9999999999998</v>
      </c>
      <c r="H30" s="4">
        <v>1955</v>
      </c>
      <c r="I30" s="5">
        <f>450/33*1</f>
        <v>13.636363636363637</v>
      </c>
      <c r="J30" s="7">
        <f>G30+I30-H30</f>
        <v>13.636363636363512</v>
      </c>
    </row>
    <row r="31" spans="1:10" ht="15.75" customHeight="1">
      <c r="A31" s="14" t="s">
        <v>57</v>
      </c>
      <c r="B31" s="1" t="s">
        <v>64</v>
      </c>
      <c r="C31" s="4" t="s">
        <v>63</v>
      </c>
      <c r="D31" s="4">
        <v>98</v>
      </c>
      <c r="E31" s="4">
        <v>2000</v>
      </c>
      <c r="F31" s="4"/>
      <c r="G31" s="4"/>
      <c r="H31" s="4"/>
      <c r="I31" s="5"/>
      <c r="J31" s="7"/>
    </row>
    <row r="32" spans="1:10" ht="15">
      <c r="A32" s="14" t="s">
        <v>57</v>
      </c>
      <c r="B32" s="1" t="s">
        <v>66</v>
      </c>
      <c r="C32" s="4" t="s">
        <v>9</v>
      </c>
      <c r="D32" s="4">
        <v>92</v>
      </c>
      <c r="E32" s="4">
        <v>1000</v>
      </c>
      <c r="F32" s="4"/>
      <c r="G32" s="4"/>
      <c r="H32" s="4"/>
      <c r="I32" s="5"/>
      <c r="J32" s="7"/>
    </row>
    <row r="33" spans="1:10" ht="15">
      <c r="A33" s="14" t="s">
        <v>57</v>
      </c>
      <c r="B33" s="1" t="s">
        <v>67</v>
      </c>
      <c r="C33" s="4" t="s">
        <v>3</v>
      </c>
      <c r="D33" s="4">
        <v>158</v>
      </c>
      <c r="E33" s="4">
        <v>1800</v>
      </c>
      <c r="F33" s="4"/>
      <c r="G33" s="4"/>
      <c r="H33" s="4"/>
      <c r="I33" s="5"/>
      <c r="J33" s="7"/>
    </row>
    <row r="34" spans="1:10" ht="15">
      <c r="A34" s="14" t="s">
        <v>57</v>
      </c>
      <c r="B34" s="1" t="s">
        <v>69</v>
      </c>
      <c r="C34" s="4" t="s">
        <v>68</v>
      </c>
      <c r="D34" s="4">
        <v>158</v>
      </c>
      <c r="E34" s="4">
        <v>1500</v>
      </c>
      <c r="F34" s="4">
        <f>SUM(E31:E34)</f>
        <v>6300</v>
      </c>
      <c r="G34" s="4">
        <f>F34*1.1</f>
        <v>6930.000000000001</v>
      </c>
      <c r="H34" s="4">
        <v>6930</v>
      </c>
      <c r="I34" s="5">
        <f>450/33*4</f>
        <v>54.54545454545455</v>
      </c>
      <c r="J34" s="7">
        <f>G34+I34-H34</f>
        <v>54.54545454545587</v>
      </c>
    </row>
  </sheetData>
  <sheetProtection/>
  <autoFilter ref="A1:J34">
    <sortState ref="A2:J34">
      <sortCondition sortBy="value" ref="A2:A3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2013-09-21T04:18:45Z</dcterms:modified>
  <cp:category/>
  <cp:version/>
  <cp:contentType/>
  <cp:contentStatus/>
</cp:coreProperties>
</file>