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17" activeTab="1"/>
  </bookViews>
  <sheets>
    <sheet name="Цены" sheetId="1" r:id="rId1"/>
    <sheet name="бланк заказа" sheetId="2" r:id="rId2"/>
  </sheets>
  <definedNames>
    <definedName name="_xlnm.Print_Area" localSheetId="0">'Цены'!$A$1:$H$137</definedName>
  </definedNames>
  <calcPr fullCalcOnLoad="1"/>
</workbook>
</file>

<file path=xl/sharedStrings.xml><?xml version="1.0" encoding="utf-8"?>
<sst xmlns="http://schemas.openxmlformats.org/spreadsheetml/2006/main" count="540" uniqueCount="285">
  <si>
    <t>Ярославль</t>
  </si>
  <si>
    <t>Цена на 
Вернисаже,
Москва</t>
  </si>
  <si>
    <t>Прайс-лист оптовый</t>
  </si>
  <si>
    <t>просьба заказ оформлять на бланке заказа - 
на другом листе-закладка слева внизу</t>
  </si>
  <si>
    <t>розница</t>
  </si>
  <si>
    <t>опт</t>
  </si>
  <si>
    <t>рекомендуемая</t>
  </si>
  <si>
    <t>дополнительная
комплектация
(входит в цену)</t>
  </si>
  <si>
    <t>Артикул</t>
  </si>
  <si>
    <t>Наименование товаров</t>
  </si>
  <si>
    <t>13xxx</t>
  </si>
  <si>
    <t>Игры</t>
  </si>
  <si>
    <t>Найди пару (овощи)</t>
  </si>
  <si>
    <t>мешочек</t>
  </si>
  <si>
    <t>Найди пару (фрукты)</t>
  </si>
  <si>
    <t>Бродячий цирк (собери сам)</t>
  </si>
  <si>
    <t>Катана</t>
  </si>
  <si>
    <t>13003</t>
  </si>
  <si>
    <t>Меч</t>
  </si>
  <si>
    <t>Томагавк</t>
  </si>
  <si>
    <t>13021</t>
  </si>
  <si>
    <t>Улитка Саша</t>
  </si>
  <si>
    <t>коробка</t>
  </si>
  <si>
    <t>Игры: наборы для строительства</t>
  </si>
  <si>
    <t>Домик</t>
  </si>
  <si>
    <t>поддон</t>
  </si>
  <si>
    <t>Домик с мебелью</t>
  </si>
  <si>
    <t>13020</t>
  </si>
  <si>
    <t>Домик южный</t>
  </si>
  <si>
    <t>Купола</t>
  </si>
  <si>
    <t>13008-н</t>
  </si>
  <si>
    <t>Купола (неокраш)</t>
  </si>
  <si>
    <t>Круг Гёте (бол) 24 элемента</t>
  </si>
  <si>
    <t>Круг Гёте (мал) 16 злементов</t>
  </si>
  <si>
    <t>13018</t>
  </si>
  <si>
    <t>Звезда Гете 18 элементов</t>
  </si>
  <si>
    <t>04xxx</t>
  </si>
  <si>
    <t>Каталки</t>
  </si>
  <si>
    <t>04002-м</t>
  </si>
  <si>
    <t>Конь малинка</t>
  </si>
  <si>
    <t>04002-с</t>
  </si>
  <si>
    <t>Конь с седлом</t>
  </si>
  <si>
    <t>04009</t>
  </si>
  <si>
    <t>Лошадка на платформе</t>
  </si>
  <si>
    <t>04009-н</t>
  </si>
  <si>
    <t>Лошадка на платформе неокрашенная</t>
  </si>
  <si>
    <t>04007-н</t>
  </si>
  <si>
    <t>Черепаха большая неокрашенная</t>
  </si>
  <si>
    <t>04007</t>
  </si>
  <si>
    <t>Черепаха большая с Землей</t>
  </si>
  <si>
    <t>03xxx</t>
  </si>
  <si>
    <t>Качалки</t>
  </si>
  <si>
    <t>03006</t>
  </si>
  <si>
    <t>Кай и Герда зима</t>
  </si>
  <si>
    <t>03001-я</t>
  </si>
  <si>
    <t>Лошадка в яблочках</t>
  </si>
  <si>
    <t>03001-р</t>
  </si>
  <si>
    <t>Лошадка рябинка</t>
  </si>
  <si>
    <t>03001-с</t>
  </si>
  <si>
    <t>Лошадка с седлом</t>
  </si>
  <si>
    <t>10xxx</t>
  </si>
  <si>
    <t>Композиции</t>
  </si>
  <si>
    <t>Домик в лесу (игровой элемент)</t>
  </si>
  <si>
    <t>10018</t>
  </si>
  <si>
    <t>Илья Муромец на коне</t>
  </si>
  <si>
    <t>10003</t>
  </si>
  <si>
    <t>Маша и медведь (2 фигуры)</t>
  </si>
  <si>
    <t>10009</t>
  </si>
  <si>
    <t>Маша и медведь (5 фигур)</t>
  </si>
  <si>
    <t>10001</t>
  </si>
  <si>
    <t>Рождество с пастухами</t>
  </si>
  <si>
    <t>10002</t>
  </si>
  <si>
    <t>Рождество с царями</t>
  </si>
  <si>
    <t>Рождество, хлев</t>
  </si>
  <si>
    <t>10006</t>
  </si>
  <si>
    <t>Рыцарь на коне, дракон, принцесса</t>
  </si>
  <si>
    <t>11xxx</t>
  </si>
  <si>
    <t>Магниты</t>
  </si>
  <si>
    <t>11002</t>
  </si>
  <si>
    <t>Ангел маленький (в ассорт) магнит</t>
  </si>
  <si>
    <t>11007</t>
  </si>
  <si>
    <t>Девочка с самоваром (2 вида) магнит</t>
  </si>
  <si>
    <t>11004</t>
  </si>
  <si>
    <t>Мальчик с балалайкой (2 вида) магнит</t>
  </si>
  <si>
    <t>Репка (магнит) (фанера)</t>
  </si>
  <si>
    <t>11045</t>
  </si>
  <si>
    <t>Теремок (магнит) (фанера)</t>
  </si>
  <si>
    <t>11042</t>
  </si>
  <si>
    <t>Солнце (лазерное) (наклейка, фанера)</t>
  </si>
  <si>
    <t>05xxx</t>
  </si>
  <si>
    <t>Машинки</t>
  </si>
  <si>
    <t>05015</t>
  </si>
  <si>
    <t>Автобус</t>
  </si>
  <si>
    <t>05005</t>
  </si>
  <si>
    <t>Бульдозер</t>
  </si>
  <si>
    <t>05019</t>
  </si>
  <si>
    <t>Грузовичок цветной (в ассорт.)</t>
  </si>
  <si>
    <t>05019н</t>
  </si>
  <si>
    <t>Грузовичок натур</t>
  </si>
  <si>
    <t>05016</t>
  </si>
  <si>
    <t>Джип</t>
  </si>
  <si>
    <t>05018</t>
  </si>
  <si>
    <t>Жучок</t>
  </si>
  <si>
    <t>05014</t>
  </si>
  <si>
    <t>Паровозик Тутя</t>
  </si>
  <si>
    <t>06xxx</t>
  </si>
  <si>
    <t>Наборы</t>
  </si>
  <si>
    <t>06003-н</t>
  </si>
  <si>
    <t>Животные (8 шт) (для росписи)</t>
  </si>
  <si>
    <t>книжка раскраска</t>
  </si>
  <si>
    <t>06005</t>
  </si>
  <si>
    <t>Крестоносцы (рыцари) (5 шт)</t>
  </si>
  <si>
    <t>06004</t>
  </si>
  <si>
    <t>Славяне (воины) (5 шт)</t>
  </si>
  <si>
    <t>06015</t>
  </si>
  <si>
    <t>Человечки разноцветные (12 шт)</t>
  </si>
  <si>
    <t>06021</t>
  </si>
  <si>
    <t>08xxx</t>
  </si>
  <si>
    <t>Пазлы</t>
  </si>
  <si>
    <t>08014</t>
  </si>
  <si>
    <t>Ангел в церкви рождественский</t>
  </si>
  <si>
    <t>08017</t>
  </si>
  <si>
    <t>Бременские музыканты на дереве</t>
  </si>
  <si>
    <t>08018</t>
  </si>
  <si>
    <t>Бременские музыканты пирамида</t>
  </si>
  <si>
    <t>08003</t>
  </si>
  <si>
    <t>Гном в дереве</t>
  </si>
  <si>
    <t>08023</t>
  </si>
  <si>
    <t>Гуси-лебеди яблоня</t>
  </si>
  <si>
    <t>08002</t>
  </si>
  <si>
    <t>Дед Мороз в доме</t>
  </si>
  <si>
    <t>08012</t>
  </si>
  <si>
    <t>Заяц в дереве</t>
  </si>
  <si>
    <t>08024</t>
  </si>
  <si>
    <t>Колобок</t>
  </si>
  <si>
    <t>08019</t>
  </si>
  <si>
    <t>Кошки на дереве</t>
  </si>
  <si>
    <t>08001</t>
  </si>
  <si>
    <t>Курица и цыплята</t>
  </si>
  <si>
    <t>08021</t>
  </si>
  <si>
    <t>Курочка Ряба</t>
  </si>
  <si>
    <t>08022</t>
  </si>
  <si>
    <t>Новогодняя семейка</t>
  </si>
  <si>
    <t>08009</t>
  </si>
  <si>
    <t>Под грибом</t>
  </si>
  <si>
    <t>08025</t>
  </si>
  <si>
    <t>Репка</t>
  </si>
  <si>
    <t>коробка, книжка по сказке</t>
  </si>
  <si>
    <t>08028</t>
  </si>
  <si>
    <t>Рождество белое</t>
  </si>
  <si>
    <t>08020</t>
  </si>
  <si>
    <t>Семеро козлят</t>
  </si>
  <si>
    <t>08015</t>
  </si>
  <si>
    <t>Теремок с медведем</t>
  </si>
  <si>
    <t>08010</t>
  </si>
  <si>
    <t>Три поросенка</t>
  </si>
  <si>
    <t>01xxx</t>
  </si>
  <si>
    <t>Подвесные</t>
  </si>
  <si>
    <t>01001</t>
  </si>
  <si>
    <t>Ангел</t>
  </si>
  <si>
    <t>01036</t>
  </si>
  <si>
    <t>01037</t>
  </si>
  <si>
    <t>Ангел маленький с бубенчиком</t>
  </si>
  <si>
    <t>01002</t>
  </si>
  <si>
    <t>Ангел на луне большой</t>
  </si>
  <si>
    <t>01007</t>
  </si>
  <si>
    <t>Ангел со свечой</t>
  </si>
  <si>
    <t>01008</t>
  </si>
  <si>
    <t>Ангел спящий</t>
  </si>
  <si>
    <t>01016</t>
  </si>
  <si>
    <t>Дед Мороз и снегурочка</t>
  </si>
  <si>
    <t>01032</t>
  </si>
  <si>
    <t>Елка с домиком</t>
  </si>
  <si>
    <t>01033</t>
  </si>
  <si>
    <t>Елка со снеговиком</t>
  </si>
  <si>
    <t>01012</t>
  </si>
  <si>
    <t>Месяц с бубенчиком</t>
  </si>
  <si>
    <t>01080</t>
  </si>
  <si>
    <t>Снеговик-лыжник</t>
  </si>
  <si>
    <t>01011</t>
  </si>
  <si>
    <t>Солнце</t>
  </si>
  <si>
    <t>01013</t>
  </si>
  <si>
    <t>Солнце (большое)</t>
  </si>
  <si>
    <t>07xxx</t>
  </si>
  <si>
    <t>Семейки</t>
  </si>
  <si>
    <t>07001</t>
  </si>
  <si>
    <t>Кошки</t>
  </si>
  <si>
    <t>07009</t>
  </si>
  <si>
    <t>Кошки цветные</t>
  </si>
  <si>
    <t>07010</t>
  </si>
  <si>
    <t>Слониха со слоненком</t>
  </si>
  <si>
    <t>Слоны</t>
  </si>
  <si>
    <t>14xxx</t>
  </si>
  <si>
    <t>Шнуровки</t>
  </si>
  <si>
    <t>14011</t>
  </si>
  <si>
    <t>Колобок, шнуровка</t>
  </si>
  <si>
    <t>14008</t>
  </si>
  <si>
    <t>Овощи, шнуровка</t>
  </si>
  <si>
    <t>14007</t>
  </si>
  <si>
    <t>Репка, шнуровка</t>
  </si>
  <si>
    <t>14010</t>
  </si>
  <si>
    <t>Теремок, шнуровка</t>
  </si>
  <si>
    <t>14002</t>
  </si>
  <si>
    <t>Фрукты, шнуровка</t>
  </si>
  <si>
    <t>16xxx</t>
  </si>
  <si>
    <t>Пирамидки</t>
  </si>
  <si>
    <t>Избушка на курьих ножках</t>
  </si>
  <si>
    <t>Кораблик</t>
  </si>
  <si>
    <t>Черепашка Марли</t>
  </si>
  <si>
    <t>17ххх</t>
  </si>
  <si>
    <t>Головоломки</t>
  </si>
  <si>
    <t>Птицы</t>
  </si>
  <si>
    <t>Птички (на прямоугольной основе)</t>
  </si>
  <si>
    <t>Морские обитатели</t>
  </si>
  <si>
    <t>Улитки</t>
  </si>
  <si>
    <t>Ящерицы</t>
  </si>
  <si>
    <t>У всех ангелов могут быть три цвета  платья ----------------------------</t>
  </si>
  <si>
    <t>г-голубое</t>
  </si>
  <si>
    <t>б-белое</t>
  </si>
  <si>
    <t>р-розовое</t>
  </si>
  <si>
    <t>буквенное обозначение цвета добавляется к артикулу в примечаниях к заказу (на бланке заказа)</t>
  </si>
  <si>
    <t>Возможна продажа заготовок каждого изделия (неокрашенных, не покрытых лаком).</t>
  </si>
  <si>
    <t>Цена заготовки составляет приблизительно от 70% готового изделия</t>
  </si>
  <si>
    <t>Этим цветом выделены новинки.</t>
  </si>
  <si>
    <t>Заказ заготовок обговаривается индивидуально.</t>
  </si>
  <si>
    <t>Заказ заполняется на втором листе!!!</t>
  </si>
  <si>
    <t xml:space="preserve">Лист бланк заказа!!!   </t>
  </si>
  <si>
    <t>наценка 30%</t>
  </si>
  <si>
    <t>наценка 15%</t>
  </si>
  <si>
    <t xml:space="preserve"> под надписью</t>
  </si>
  <si>
    <t>Вернисаж</t>
  </si>
  <si>
    <t>коэфф.</t>
  </si>
  <si>
    <t>Лист заказа</t>
  </si>
  <si>
    <t xml:space="preserve">скидка или наценка предоставляется от суммы, </t>
  </si>
  <si>
    <r>
      <t xml:space="preserve">получившейся при расчёте от основной цены (коэфф. </t>
    </r>
    <r>
      <rPr>
        <sz val="10"/>
        <color indexed="10"/>
        <rFont val="Arial"/>
        <family val="2"/>
      </rPr>
      <t>100</t>
    </r>
    <r>
      <rPr>
        <sz val="10"/>
        <color indexed="8"/>
        <rFont val="Arial"/>
        <family val="2"/>
      </rPr>
      <t>)</t>
    </r>
  </si>
  <si>
    <t>цена за шт.</t>
  </si>
  <si>
    <t>количество</t>
  </si>
  <si>
    <t>суммы</t>
  </si>
  <si>
    <t>примечания</t>
  </si>
  <si>
    <t>считается 
программой</t>
  </si>
  <si>
    <t>проставляется 
заказчиком</t>
  </si>
  <si>
    <t>считается
программой</t>
  </si>
  <si>
    <t>заполняется
заказчиком</t>
  </si>
  <si>
    <t>Лошадка на платформе (неокрашенная)</t>
  </si>
  <si>
    <t>Человечки разноцветные (12 шт.)</t>
  </si>
  <si>
    <t>16005</t>
  </si>
  <si>
    <t>Елочка</t>
  </si>
  <si>
    <t>16005н</t>
  </si>
  <si>
    <t>Елочка неокрашенная</t>
  </si>
  <si>
    <t>Баба-Яга в избушке</t>
  </si>
  <si>
    <t>08033</t>
  </si>
  <si>
    <t>17008</t>
  </si>
  <si>
    <t>Жуть</t>
  </si>
  <si>
    <t xml:space="preserve">Ледяной театр с игр. наборами (репка, теремок, два веселых гуся) </t>
  </si>
  <si>
    <t xml:space="preserve">Ангел маленький </t>
  </si>
  <si>
    <r>
      <t xml:space="preserve">основная
</t>
    </r>
    <r>
      <rPr>
        <sz val="9"/>
        <color indexed="8"/>
        <rFont val="Arial"/>
        <family val="2"/>
      </rPr>
      <t xml:space="preserve">20000-39999 руб. </t>
    </r>
  </si>
  <si>
    <r>
      <t xml:space="preserve">скидка 5%
</t>
    </r>
    <r>
      <rPr>
        <sz val="9"/>
        <color indexed="8"/>
        <rFont val="Arial"/>
        <family val="2"/>
      </rPr>
      <t>40000-69999 руб.</t>
    </r>
  </si>
  <si>
    <r>
      <t xml:space="preserve">скидка 9%
</t>
    </r>
    <r>
      <rPr>
        <sz val="9"/>
        <color indexed="8"/>
        <rFont val="Arial"/>
        <family val="2"/>
      </rPr>
      <t>70000-119999 руб.</t>
    </r>
  </si>
  <si>
    <r>
      <t xml:space="preserve">скидка 13%
</t>
    </r>
    <r>
      <rPr>
        <sz val="9"/>
        <color indexed="8"/>
        <rFont val="Arial"/>
        <family val="2"/>
      </rPr>
      <t>от 120000 руб.</t>
    </r>
  </si>
  <si>
    <t>5000 -12999
руб.</t>
  </si>
  <si>
    <t>13000 -19999
руб.</t>
  </si>
  <si>
    <r>
      <t>основная</t>
    </r>
    <r>
      <rPr>
        <sz val="10"/>
        <color indexed="8"/>
        <rFont val="Arial"/>
        <family val="2"/>
      </rPr>
      <t xml:space="preserve">             20000-39999 руб. </t>
    </r>
  </si>
  <si>
    <r>
      <t>скидка 5%</t>
    </r>
    <r>
      <rPr>
        <sz val="10"/>
        <color indexed="8"/>
        <rFont val="Arial"/>
        <family val="2"/>
      </rPr>
      <t xml:space="preserve">           40000-69999 руб.</t>
    </r>
  </si>
  <si>
    <r>
      <t>скидка 9%</t>
    </r>
    <r>
      <rPr>
        <sz val="10"/>
        <color indexed="8"/>
        <rFont val="Arial"/>
        <family val="2"/>
      </rPr>
      <t xml:space="preserve">            70000-119999 руб.</t>
    </r>
  </si>
  <si>
    <r>
      <t xml:space="preserve">скидка 13%          </t>
    </r>
    <r>
      <rPr>
        <sz val="10"/>
        <color indexed="8"/>
        <rFont val="Arial"/>
        <family val="2"/>
      </rPr>
      <t>от 120000 руб.</t>
    </r>
  </si>
  <si>
    <t>ЦЕНЫ</t>
  </si>
  <si>
    <t>коэфф. Считается программой в зависимости от суммы заказа</t>
  </si>
  <si>
    <t>автоматически
появляется в поле</t>
  </si>
  <si>
    <r>
      <rPr>
        <b/>
        <sz val="10"/>
        <color indexed="8"/>
        <rFont val="Arial"/>
        <family val="2"/>
      </rPr>
      <t>рекомендуемая
 розничная</t>
    </r>
    <r>
      <rPr>
        <sz val="10"/>
        <color indexed="8"/>
        <rFont val="Arial"/>
        <family val="2"/>
      </rPr>
      <t xml:space="preserve">  </t>
    </r>
  </si>
  <si>
    <t xml:space="preserve"> до 5000 руб.</t>
  </si>
  <si>
    <r>
      <t xml:space="preserve">прибл. </t>
    </r>
    <r>
      <rPr>
        <sz val="12"/>
        <color indexed="10"/>
        <rFont val="Arial"/>
        <family val="2"/>
      </rPr>
      <t>150</t>
    </r>
  </si>
  <si>
    <r>
      <rPr>
        <b/>
        <sz val="10"/>
        <rFont val="Arial"/>
        <family val="2"/>
      </rPr>
      <t>коэфф</t>
    </r>
    <r>
      <rPr>
        <sz val="10"/>
        <rFont val="Arial"/>
        <family val="2"/>
      </rPr>
      <t>.,</t>
    </r>
    <r>
      <rPr>
        <sz val="10"/>
        <color indexed="10"/>
        <rFont val="Arial"/>
        <family val="2"/>
      </rPr>
      <t xml:space="preserve"> %</t>
    </r>
  </si>
  <si>
    <r>
      <rPr>
        <b/>
        <sz val="10"/>
        <rFont val="Arial"/>
        <family val="2"/>
      </rPr>
      <t>коэфф.</t>
    </r>
    <r>
      <rPr>
        <sz val="10"/>
        <rFont val="Arial"/>
        <family val="2"/>
      </rPr>
      <t>,</t>
    </r>
    <r>
      <rPr>
        <sz val="10"/>
        <color indexed="10"/>
        <rFont val="Arial"/>
        <family val="2"/>
      </rPr>
      <t xml:space="preserve"> %</t>
    </r>
  </si>
  <si>
    <r>
      <t xml:space="preserve"> (например: набрали на 100 тыс., появился </t>
    </r>
    <r>
      <rPr>
        <b/>
        <sz val="10"/>
        <color indexed="8"/>
        <rFont val="Arial"/>
        <family val="2"/>
      </rPr>
      <t>коэфф.</t>
    </r>
    <r>
      <rPr>
        <sz val="10"/>
        <color indexed="8"/>
        <rFont val="Arial"/>
        <family val="2"/>
      </rPr>
      <t xml:space="preserve"> </t>
    </r>
    <r>
      <rPr>
        <sz val="10"/>
        <color indexed="10"/>
        <rFont val="Arial"/>
        <family val="2"/>
      </rPr>
      <t>87</t>
    </r>
    <r>
      <rPr>
        <sz val="10"/>
        <color indexed="8"/>
        <rFont val="Arial"/>
        <family val="2"/>
      </rPr>
      <t xml:space="preserve">, получили сумму 87 тыс.)  </t>
    </r>
  </si>
  <si>
    <t>5000 -12999 руб.</t>
  </si>
  <si>
    <t>13000 -19999 руб.</t>
  </si>
  <si>
    <t>Для заказа на сумму менее 20000 руб. в бланке заказа используются повышающие коэфф.</t>
  </si>
  <si>
    <t>Мелкий опт до 20000 руб.</t>
  </si>
  <si>
    <r>
      <rPr>
        <b/>
        <sz val="10"/>
        <rFont val="Arial"/>
        <family val="2"/>
      </rPr>
      <t>www.skazkidereva.ru</t>
    </r>
    <r>
      <rPr>
        <i/>
        <sz val="10"/>
        <rFont val="Arial"/>
        <family val="2"/>
      </rPr>
      <t xml:space="preserve">
тел. отд.продаж: +7 980 707 73 75
skazkidereva@mail.ru</t>
    </r>
  </si>
  <si>
    <t>коэффициент, %</t>
  </si>
  <si>
    <r>
      <rPr>
        <sz val="9"/>
        <rFont val="Arial"/>
        <family val="2"/>
      </rPr>
      <t>прибл.</t>
    </r>
    <r>
      <rPr>
        <sz val="9"/>
        <color indexed="10"/>
        <rFont val="Arial"/>
        <family val="2"/>
      </rPr>
      <t xml:space="preserve"> </t>
    </r>
    <r>
      <rPr>
        <sz val="12"/>
        <color indexed="10"/>
        <rFont val="Arial"/>
        <family val="2"/>
      </rPr>
      <t>150</t>
    </r>
  </si>
  <si>
    <t>цена, руб.</t>
  </si>
  <si>
    <t>Набор игрушек на елку для творчества (12 шт)</t>
  </si>
  <si>
    <t>Прайс действителен до 30.09.2016</t>
  </si>
  <si>
    <t>13010компл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</si>
</sst>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&quot;р.&quot;;\-#,##0.0&quot;р.&quot;"/>
  </numFmts>
  <fonts count="41"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sz val="18"/>
      <color indexed="10"/>
      <name val="Arial"/>
      <family val="2"/>
    </font>
    <font>
      <b/>
      <sz val="22"/>
      <name val="Arial"/>
      <family val="2"/>
    </font>
    <font>
      <sz val="9"/>
      <name val="Arial"/>
      <family val="2"/>
    </font>
    <font>
      <sz val="10"/>
      <color indexed="22"/>
      <name val="Arial"/>
      <family val="2"/>
    </font>
    <font>
      <sz val="9"/>
      <color indexed="10"/>
      <name val="Arial"/>
      <family val="2"/>
    </font>
    <font>
      <b/>
      <sz val="16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/>
      <bottom/>
    </border>
    <border>
      <left style="thin">
        <color indexed="8"/>
      </left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>
        <color indexed="8"/>
      </left>
      <right style="thin"/>
      <top style="thin">
        <color indexed="8"/>
      </top>
      <bottom/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thin"/>
      <top/>
      <bottom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0" fillId="0" borderId="10" xfId="0" applyBorder="1" applyAlignment="1">
      <alignment/>
    </xf>
    <xf numFmtId="0" fontId="20" fillId="0" borderId="0" xfId="0" applyFont="1" applyAlignment="1">
      <alignment wrapText="1"/>
    </xf>
    <xf numFmtId="0" fontId="21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Font="1" applyBorder="1" applyAlignment="1">
      <alignment wrapText="1"/>
    </xf>
    <xf numFmtId="0" fontId="22" fillId="7" borderId="14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23" fillId="0" borderId="16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ont="1" applyFill="1" applyBorder="1" applyAlignment="1">
      <alignment/>
    </xf>
    <xf numFmtId="0" fontId="22" fillId="7" borderId="19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24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25" fillId="0" borderId="24" xfId="0" applyFont="1" applyBorder="1" applyAlignment="1">
      <alignment horizontal="center"/>
    </xf>
    <xf numFmtId="0" fontId="23" fillId="0" borderId="25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26" xfId="0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2" fillId="7" borderId="28" xfId="0" applyFont="1" applyFill="1" applyBorder="1" applyAlignment="1">
      <alignment horizontal="center" vertical="center" wrapText="1"/>
    </xf>
    <xf numFmtId="0" fontId="22" fillId="7" borderId="2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30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30" fillId="24" borderId="31" xfId="0" applyFont="1" applyFill="1" applyBorder="1" applyAlignment="1">
      <alignment horizontal="center" wrapText="1"/>
    </xf>
    <xf numFmtId="49" fontId="31" fillId="20" borderId="32" xfId="0" applyNumberFormat="1" applyFont="1" applyFill="1" applyBorder="1" applyAlignment="1">
      <alignment horizontal="center"/>
    </xf>
    <xf numFmtId="0" fontId="32" fillId="20" borderId="33" xfId="0" applyFont="1" applyFill="1" applyBorder="1" applyAlignment="1">
      <alignment horizontal="center" vertical="top" wrapText="1"/>
    </xf>
    <xf numFmtId="0" fontId="32" fillId="20" borderId="24" xfId="0" applyFont="1" applyFill="1" applyBorder="1" applyAlignment="1">
      <alignment horizontal="center" vertical="top" wrapText="1"/>
    </xf>
    <xf numFmtId="0" fontId="0" fillId="20" borderId="25" xfId="0" applyFont="1" applyFill="1" applyBorder="1" applyAlignment="1">
      <alignment/>
    </xf>
    <xf numFmtId="0" fontId="0" fillId="20" borderId="34" xfId="0" applyFont="1" applyFill="1" applyBorder="1" applyAlignment="1">
      <alignment/>
    </xf>
    <xf numFmtId="49" fontId="0" fillId="0" borderId="26" xfId="0" applyNumberFormat="1" applyBorder="1" applyAlignment="1">
      <alignment horizontal="left"/>
    </xf>
    <xf numFmtId="0" fontId="0" fillId="0" borderId="35" xfId="0" applyFont="1" applyBorder="1" applyAlignment="1">
      <alignment vertical="center" wrapText="1"/>
    </xf>
    <xf numFmtId="1" fontId="0" fillId="0" borderId="27" xfId="0" applyNumberFormat="1" applyFont="1" applyBorder="1" applyAlignment="1">
      <alignment horizontal="right" vertical="center"/>
    </xf>
    <xf numFmtId="0" fontId="0" fillId="0" borderId="28" xfId="0" applyFont="1" applyFill="1" applyBorder="1" applyAlignment="1">
      <alignment/>
    </xf>
    <xf numFmtId="2" fontId="0" fillId="0" borderId="28" xfId="0" applyNumberFormat="1" applyFont="1" applyBorder="1" applyAlignment="1">
      <alignment horizontal="right" vertical="center"/>
    </xf>
    <xf numFmtId="2" fontId="0" fillId="0" borderId="36" xfId="0" applyNumberFormat="1" applyFont="1" applyBorder="1" applyAlignment="1">
      <alignment horizontal="right" vertical="center"/>
    </xf>
    <xf numFmtId="0" fontId="30" fillId="0" borderId="0" xfId="54" applyFont="1" applyFill="1" applyBorder="1" applyAlignment="1">
      <alignment horizontal="left"/>
      <protection/>
    </xf>
    <xf numFmtId="49" fontId="0" fillId="0" borderId="26" xfId="0" applyNumberFormat="1" applyFill="1" applyBorder="1" applyAlignment="1">
      <alignment horizontal="left"/>
    </xf>
    <xf numFmtId="0" fontId="0" fillId="0" borderId="35" xfId="0" applyFont="1" applyFill="1" applyBorder="1" applyAlignment="1">
      <alignment vertical="center" wrapText="1"/>
    </xf>
    <xf numFmtId="1" fontId="0" fillId="0" borderId="27" xfId="0" applyNumberFormat="1" applyFont="1" applyFill="1" applyBorder="1" applyAlignment="1">
      <alignment horizontal="right" vertical="center"/>
    </xf>
    <xf numFmtId="0" fontId="0" fillId="0" borderId="28" xfId="0" applyFont="1" applyBorder="1" applyAlignment="1">
      <alignment/>
    </xf>
    <xf numFmtId="2" fontId="0" fillId="0" borderId="28" xfId="0" applyNumberFormat="1" applyFont="1" applyFill="1" applyBorder="1" applyAlignment="1">
      <alignment horizontal="right" vertical="center"/>
    </xf>
    <xf numFmtId="2" fontId="0" fillId="0" borderId="36" xfId="0" applyNumberFormat="1" applyFont="1" applyFill="1" applyBorder="1" applyAlignment="1">
      <alignment horizontal="right" vertical="center"/>
    </xf>
    <xf numFmtId="49" fontId="0" fillId="0" borderId="23" xfId="0" applyNumberFormat="1" applyFill="1" applyBorder="1" applyAlignment="1">
      <alignment horizontal="left"/>
    </xf>
    <xf numFmtId="49" fontId="0" fillId="0" borderId="26" xfId="0" applyNumberFormat="1" applyFont="1" applyBorder="1" applyAlignment="1">
      <alignment/>
    </xf>
    <xf numFmtId="49" fontId="0" fillId="0" borderId="23" xfId="0" applyNumberFormat="1" applyBorder="1" applyAlignment="1">
      <alignment horizontal="left"/>
    </xf>
    <xf numFmtId="49" fontId="31" fillId="20" borderId="23" xfId="0" applyNumberFormat="1" applyFont="1" applyFill="1" applyBorder="1" applyAlignment="1">
      <alignment horizontal="center"/>
    </xf>
    <xf numFmtId="0" fontId="32" fillId="20" borderId="35" xfId="0" applyFont="1" applyFill="1" applyBorder="1" applyAlignment="1">
      <alignment horizontal="center" vertical="center" wrapText="1"/>
    </xf>
    <xf numFmtId="1" fontId="0" fillId="20" borderId="27" xfId="0" applyNumberFormat="1" applyFont="1" applyFill="1" applyBorder="1" applyAlignment="1">
      <alignment horizontal="right" vertical="center"/>
    </xf>
    <xf numFmtId="0" fontId="0" fillId="20" borderId="28" xfId="0" applyFont="1" applyFill="1" applyBorder="1" applyAlignment="1">
      <alignment/>
    </xf>
    <xf numFmtId="2" fontId="0" fillId="20" borderId="28" xfId="0" applyNumberFormat="1" applyFont="1" applyFill="1" applyBorder="1" applyAlignment="1">
      <alignment horizontal="right" vertical="center"/>
    </xf>
    <xf numFmtId="2" fontId="0" fillId="20" borderId="36" xfId="0" applyNumberFormat="1" applyFont="1" applyFill="1" applyBorder="1" applyAlignment="1">
      <alignment horizontal="right" vertical="center"/>
    </xf>
    <xf numFmtId="49" fontId="0" fillId="0" borderId="29" xfId="0" applyNumberFormat="1" applyBorder="1" applyAlignment="1">
      <alignment horizontal="left"/>
    </xf>
    <xf numFmtId="0" fontId="0" fillId="0" borderId="37" xfId="0" applyFont="1" applyBorder="1" applyAlignment="1">
      <alignment vertical="center" wrapText="1"/>
    </xf>
    <xf numFmtId="0" fontId="32" fillId="20" borderId="35" xfId="0" applyFont="1" applyFill="1" applyBorder="1" applyAlignment="1">
      <alignment horizontal="center" vertical="top" wrapText="1"/>
    </xf>
    <xf numFmtId="1" fontId="0" fillId="20" borderId="27" xfId="0" applyNumberFormat="1" applyFont="1" applyFill="1" applyBorder="1" applyAlignment="1">
      <alignment/>
    </xf>
    <xf numFmtId="0" fontId="0" fillId="20" borderId="36" xfId="0" applyFont="1" applyFill="1" applyBorder="1" applyAlignment="1">
      <alignment/>
    </xf>
    <xf numFmtId="0" fontId="30" fillId="0" borderId="0" xfId="54" applyFont="1" applyFill="1" applyBorder="1">
      <alignment/>
      <protection/>
    </xf>
    <xf numFmtId="0" fontId="32" fillId="20" borderId="38" xfId="0" applyFont="1" applyFill="1" applyBorder="1" applyAlignment="1">
      <alignment horizontal="center" vertical="top" wrapText="1"/>
    </xf>
    <xf numFmtId="0" fontId="0" fillId="0" borderId="38" xfId="0" applyFont="1" applyBorder="1" applyAlignment="1">
      <alignment vertical="center" wrapText="1"/>
    </xf>
    <xf numFmtId="1" fontId="0" fillId="0" borderId="27" xfId="0" applyNumberFormat="1" applyFont="1" applyFill="1" applyBorder="1" applyAlignment="1">
      <alignment/>
    </xf>
    <xf numFmtId="0" fontId="0" fillId="0" borderId="33" xfId="0" applyFont="1" applyBorder="1" applyAlignment="1">
      <alignment vertical="center" wrapText="1"/>
    </xf>
    <xf numFmtId="49" fontId="0" fillId="0" borderId="23" xfId="0" applyNumberFormat="1" applyFont="1" applyFill="1" applyBorder="1" applyAlignment="1">
      <alignment horizontal="left"/>
    </xf>
    <xf numFmtId="0" fontId="30" fillId="0" borderId="35" xfId="0" applyFont="1" applyFill="1" applyBorder="1" applyAlignment="1">
      <alignment horizontal="left" vertical="top" wrapText="1"/>
    </xf>
    <xf numFmtId="49" fontId="0" fillId="0" borderId="26" xfId="0" applyNumberFormat="1" applyFont="1" applyFill="1" applyBorder="1" applyAlignment="1">
      <alignment/>
    </xf>
    <xf numFmtId="0" fontId="0" fillId="0" borderId="38" xfId="0" applyFont="1" applyFill="1" applyBorder="1" applyAlignment="1">
      <alignment vertical="center" wrapText="1"/>
    </xf>
    <xf numFmtId="0" fontId="30" fillId="0" borderId="28" xfId="54" applyFont="1" applyFill="1" applyBorder="1" applyAlignment="1">
      <alignment horizontal="right"/>
      <protection/>
    </xf>
    <xf numFmtId="49" fontId="30" fillId="0" borderId="28" xfId="55" applyNumberFormat="1" applyFont="1" applyFill="1" applyBorder="1" applyAlignment="1">
      <alignment horizontal="left" vertical="top" wrapText="1"/>
      <protection/>
    </xf>
    <xf numFmtId="49" fontId="0" fillId="0" borderId="29" xfId="0" applyNumberFormat="1" applyFont="1" applyFill="1" applyBorder="1" applyAlignment="1">
      <alignment horizontal="left"/>
    </xf>
    <xf numFmtId="0" fontId="30" fillId="0" borderId="38" xfId="0" applyFont="1" applyFill="1" applyBorder="1" applyAlignment="1">
      <alignment horizontal="left" vertical="top" wrapText="1"/>
    </xf>
    <xf numFmtId="49" fontId="0" fillId="0" borderId="23" xfId="0" applyNumberFormat="1" applyFont="1" applyBorder="1" applyAlignment="1">
      <alignment/>
    </xf>
    <xf numFmtId="0" fontId="30" fillId="0" borderId="0" xfId="54" applyFont="1" applyFill="1" applyBorder="1" applyAlignment="1">
      <alignment horizontal="center"/>
      <protection/>
    </xf>
    <xf numFmtId="0" fontId="33" fillId="0" borderId="0" xfId="54" applyFont="1" applyFill="1" applyBorder="1" applyAlignment="1">
      <alignment horizontal="left" wrapText="1"/>
      <protection/>
    </xf>
    <xf numFmtId="0" fontId="0" fillId="0" borderId="39" xfId="0" applyFont="1" applyBorder="1" applyAlignment="1">
      <alignment vertical="center" wrapText="1"/>
    </xf>
    <xf numFmtId="0" fontId="0" fillId="0" borderId="40" xfId="0" applyFont="1" applyFill="1" applyBorder="1" applyAlignment="1">
      <alignment/>
    </xf>
    <xf numFmtId="0" fontId="0" fillId="0" borderId="40" xfId="0" applyFont="1" applyBorder="1" applyAlignment="1">
      <alignment/>
    </xf>
    <xf numFmtId="0" fontId="0" fillId="0" borderId="39" xfId="0" applyFont="1" applyFill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30" fillId="0" borderId="0" xfId="54" applyFont="1" applyBorder="1" applyAlignment="1">
      <alignment horizontal="left"/>
      <protection/>
    </xf>
    <xf numFmtId="49" fontId="31" fillId="20" borderId="26" xfId="0" applyNumberFormat="1" applyFont="1" applyFill="1" applyBorder="1" applyAlignment="1">
      <alignment horizontal="center"/>
    </xf>
    <xf numFmtId="49" fontId="30" fillId="0" borderId="16" xfId="0" applyNumberFormat="1" applyFont="1" applyFill="1" applyBorder="1" applyAlignment="1">
      <alignment horizontal="left"/>
    </xf>
    <xf numFmtId="0" fontId="30" fillId="0" borderId="16" xfId="0" applyFont="1" applyFill="1" applyBorder="1" applyAlignment="1">
      <alignment horizontal="left" vertical="top" wrapText="1"/>
    </xf>
    <xf numFmtId="1" fontId="30" fillId="0" borderId="27" xfId="0" applyNumberFormat="1" applyFont="1" applyFill="1" applyBorder="1" applyAlignment="1">
      <alignment/>
    </xf>
    <xf numFmtId="49" fontId="30" fillId="0" borderId="26" xfId="0" applyNumberFormat="1" applyFont="1" applyFill="1" applyBorder="1" applyAlignment="1">
      <alignment horizontal="left"/>
    </xf>
    <xf numFmtId="49" fontId="31" fillId="20" borderId="41" xfId="0" applyNumberFormat="1" applyFont="1" applyFill="1" applyBorder="1" applyAlignment="1">
      <alignment horizontal="center"/>
    </xf>
    <xf numFmtId="0" fontId="32" fillId="20" borderId="42" xfId="0" applyFont="1" applyFill="1" applyBorder="1" applyAlignment="1">
      <alignment horizontal="center" vertical="top" wrapText="1"/>
    </xf>
    <xf numFmtId="49" fontId="0" fillId="0" borderId="43" xfId="0" applyNumberFormat="1" applyFill="1" applyBorder="1" applyAlignment="1">
      <alignment horizontal="left"/>
    </xf>
    <xf numFmtId="0" fontId="34" fillId="0" borderId="0" xfId="54" applyFont="1" applyFill="1" applyBorder="1">
      <alignment/>
      <protection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0" fontId="34" fillId="0" borderId="0" xfId="0" applyFont="1" applyFill="1" applyBorder="1" applyAlignment="1">
      <alignment/>
    </xf>
    <xf numFmtId="164" fontId="25" fillId="0" borderId="0" xfId="0" applyNumberFormat="1" applyFont="1" applyAlignment="1">
      <alignment horizontal="center"/>
    </xf>
    <xf numFmtId="0" fontId="29" fillId="0" borderId="0" xfId="0" applyFont="1" applyBorder="1" applyAlignment="1">
      <alignment/>
    </xf>
    <xf numFmtId="0" fontId="0" fillId="22" borderId="0" xfId="0" applyFont="1" applyFill="1" applyAlignment="1">
      <alignment/>
    </xf>
    <xf numFmtId="164" fontId="25" fillId="22" borderId="0" xfId="0" applyNumberFormat="1" applyFont="1" applyFill="1" applyAlignment="1">
      <alignment horizontal="center"/>
    </xf>
    <xf numFmtId="0" fontId="35" fillId="0" borderId="0" xfId="0" applyFont="1" applyAlignment="1">
      <alignment/>
    </xf>
    <xf numFmtId="0" fontId="34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24" borderId="0" xfId="0" applyFill="1" applyBorder="1" applyAlignment="1">
      <alignment/>
    </xf>
    <xf numFmtId="0" fontId="30" fillId="0" borderId="0" xfId="0" applyFont="1" applyBorder="1" applyAlignment="1">
      <alignment/>
    </xf>
    <xf numFmtId="0" fontId="36" fillId="0" borderId="0" xfId="0" applyFont="1" applyBorder="1" applyAlignment="1">
      <alignment horizontal="left" vertical="center"/>
    </xf>
    <xf numFmtId="0" fontId="25" fillId="0" borderId="28" xfId="0" applyFont="1" applyBorder="1" applyAlignment="1">
      <alignment horizontal="left" vertical="center" wrapText="1"/>
    </xf>
    <xf numFmtId="0" fontId="22" fillId="0" borderId="28" xfId="0" applyFont="1" applyBorder="1" applyAlignment="1">
      <alignment horizontal="center"/>
    </xf>
    <xf numFmtId="0" fontId="0" fillId="0" borderId="0" xfId="0" applyAlignment="1">
      <alignment vertical="center"/>
    </xf>
    <xf numFmtId="0" fontId="20" fillId="0" borderId="0" xfId="0" applyFont="1" applyBorder="1" applyAlignment="1">
      <alignment wrapText="1"/>
    </xf>
    <xf numFmtId="0" fontId="23" fillId="0" borderId="44" xfId="0" applyFont="1" applyBorder="1" applyAlignment="1">
      <alignment/>
    </xf>
    <xf numFmtId="0" fontId="22" fillId="0" borderId="45" xfId="0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30" fillId="0" borderId="0" xfId="0" applyFont="1" applyAlignment="1">
      <alignment horizontal="left"/>
    </xf>
    <xf numFmtId="0" fontId="23" fillId="0" borderId="25" xfId="0" applyFont="1" applyFill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8" fillId="0" borderId="47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 wrapText="1"/>
    </xf>
    <xf numFmtId="0" fontId="38" fillId="20" borderId="28" xfId="0" applyFont="1" applyFill="1" applyBorder="1" applyAlignment="1">
      <alignment/>
    </xf>
    <xf numFmtId="0" fontId="0" fillId="20" borderId="28" xfId="0" applyFill="1" applyBorder="1" applyAlignment="1">
      <alignment/>
    </xf>
    <xf numFmtId="0" fontId="30" fillId="20" borderId="28" xfId="0" applyFont="1" applyFill="1" applyBorder="1" applyAlignment="1">
      <alignment/>
    </xf>
    <xf numFmtId="2" fontId="30" fillId="0" borderId="28" xfId="0" applyNumberFormat="1" applyFont="1" applyFill="1" applyBorder="1" applyAlignment="1">
      <alignment/>
    </xf>
    <xf numFmtId="0" fontId="30" fillId="0" borderId="28" xfId="0" applyFont="1" applyFill="1" applyBorder="1" applyAlignment="1">
      <alignment/>
    </xf>
    <xf numFmtId="0" fontId="38" fillId="0" borderId="0" xfId="0" applyFont="1" applyAlignment="1">
      <alignment/>
    </xf>
    <xf numFmtId="2" fontId="30" fillId="20" borderId="28" xfId="0" applyNumberFormat="1" applyFont="1" applyFill="1" applyBorder="1" applyAlignment="1">
      <alignment/>
    </xf>
    <xf numFmtId="0" fontId="0" fillId="0" borderId="28" xfId="0" applyFont="1" applyFill="1" applyBorder="1" applyAlignment="1">
      <alignment horizontal="right" vertical="center"/>
    </xf>
    <xf numFmtId="0" fontId="30" fillId="0" borderId="28" xfId="0" applyFont="1" applyBorder="1" applyAlignment="1">
      <alignment/>
    </xf>
    <xf numFmtId="0" fontId="0" fillId="0" borderId="19" xfId="0" applyFont="1" applyFill="1" applyBorder="1" applyAlignment="1">
      <alignment vertical="center" wrapText="1"/>
    </xf>
    <xf numFmtId="0" fontId="0" fillId="0" borderId="15" xfId="0" applyBorder="1" applyAlignment="1">
      <alignment/>
    </xf>
    <xf numFmtId="0" fontId="30" fillId="0" borderId="48" xfId="0" applyFont="1" applyBorder="1" applyAlignment="1">
      <alignment/>
    </xf>
    <xf numFmtId="2" fontId="30" fillId="0" borderId="49" xfId="0" applyNumberFormat="1" applyFont="1" applyBorder="1" applyAlignment="1">
      <alignment/>
    </xf>
    <xf numFmtId="0" fontId="0" fillId="0" borderId="35" xfId="0" applyBorder="1" applyAlignment="1">
      <alignment vertical="center" wrapText="1"/>
    </xf>
    <xf numFmtId="0" fontId="0" fillId="0" borderId="0" xfId="0" applyFill="1" applyAlignment="1">
      <alignment/>
    </xf>
    <xf numFmtId="49" fontId="0" fillId="0" borderId="50" xfId="0" applyNumberFormat="1" applyFill="1" applyBorder="1" applyAlignment="1">
      <alignment horizontal="left"/>
    </xf>
    <xf numFmtId="1" fontId="0" fillId="0" borderId="51" xfId="0" applyNumberFormat="1" applyFont="1" applyFill="1" applyBorder="1" applyAlignment="1">
      <alignment horizontal="right" vertical="center"/>
    </xf>
    <xf numFmtId="0" fontId="0" fillId="0" borderId="52" xfId="0" applyFont="1" applyFill="1" applyBorder="1" applyAlignment="1">
      <alignment/>
    </xf>
    <xf numFmtId="2" fontId="0" fillId="0" borderId="52" xfId="0" applyNumberFormat="1" applyFont="1" applyBorder="1" applyAlignment="1">
      <alignment horizontal="right" vertical="center"/>
    </xf>
    <xf numFmtId="2" fontId="0" fillId="0" borderId="52" xfId="0" applyNumberFormat="1" applyFont="1" applyFill="1" applyBorder="1" applyAlignment="1">
      <alignment horizontal="right" vertical="center"/>
    </xf>
    <xf numFmtId="2" fontId="0" fillId="0" borderId="53" xfId="0" applyNumberFormat="1" applyFont="1" applyFill="1" applyBorder="1" applyAlignment="1">
      <alignment horizontal="right" vertical="center"/>
    </xf>
    <xf numFmtId="49" fontId="0" fillId="0" borderId="26" xfId="0" applyNumberFormat="1" applyBorder="1" applyAlignment="1">
      <alignment/>
    </xf>
    <xf numFmtId="0" fontId="0" fillId="0" borderId="54" xfId="0" applyFill="1" applyBorder="1" applyAlignment="1">
      <alignment vertical="center" wrapText="1"/>
    </xf>
    <xf numFmtId="49" fontId="0" fillId="25" borderId="55" xfId="0" applyNumberFormat="1" applyFill="1" applyBorder="1" applyAlignment="1">
      <alignment horizontal="left"/>
    </xf>
    <xf numFmtId="0" fontId="0" fillId="25" borderId="37" xfId="0" applyFill="1" applyBorder="1" applyAlignment="1">
      <alignment vertical="center" wrapText="1"/>
    </xf>
    <xf numFmtId="1" fontId="0" fillId="25" borderId="56" xfId="0" applyNumberFormat="1" applyFont="1" applyFill="1" applyBorder="1" applyAlignment="1">
      <alignment horizontal="right" vertical="center"/>
    </xf>
    <xf numFmtId="0" fontId="0" fillId="25" borderId="47" xfId="0" applyFont="1" applyFill="1" applyBorder="1" applyAlignment="1">
      <alignment/>
    </xf>
    <xf numFmtId="2" fontId="0" fillId="25" borderId="47" xfId="0" applyNumberFormat="1" applyFont="1" applyFill="1" applyBorder="1" applyAlignment="1">
      <alignment horizontal="right" vertical="center"/>
    </xf>
    <xf numFmtId="2" fontId="0" fillId="25" borderId="57" xfId="0" applyNumberFormat="1" applyFont="1" applyFill="1" applyBorder="1" applyAlignment="1">
      <alignment horizontal="right" vertical="center"/>
    </xf>
    <xf numFmtId="0" fontId="29" fillId="0" borderId="35" xfId="0" applyFont="1" applyFill="1" applyBorder="1" applyAlignment="1">
      <alignment vertical="center" wrapText="1"/>
    </xf>
    <xf numFmtId="49" fontId="0" fillId="0" borderId="23" xfId="0" applyNumberFormat="1" applyFont="1" applyFill="1" applyBorder="1" applyAlignment="1">
      <alignment/>
    </xf>
    <xf numFmtId="0" fontId="0" fillId="0" borderId="39" xfId="0" applyBorder="1" applyAlignment="1">
      <alignment vertical="center" wrapText="1"/>
    </xf>
    <xf numFmtId="0" fontId="29" fillId="0" borderId="58" xfId="0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 wrapText="1"/>
    </xf>
    <xf numFmtId="0" fontId="29" fillId="0" borderId="47" xfId="0" applyFont="1" applyBorder="1" applyAlignment="1">
      <alignment wrapText="1"/>
    </xf>
    <xf numFmtId="0" fontId="29" fillId="0" borderId="0" xfId="0" applyFont="1" applyBorder="1" applyAlignment="1">
      <alignment vertical="center"/>
    </xf>
    <xf numFmtId="0" fontId="22" fillId="0" borderId="59" xfId="0" applyFont="1" applyBorder="1" applyAlignment="1">
      <alignment horizontal="center"/>
    </xf>
    <xf numFmtId="0" fontId="0" fillId="0" borderId="60" xfId="0" applyBorder="1" applyAlignment="1">
      <alignment/>
    </xf>
    <xf numFmtId="0" fontId="0" fillId="0" borderId="37" xfId="0" applyBorder="1" applyAlignment="1">
      <alignment/>
    </xf>
    <xf numFmtId="0" fontId="22" fillId="0" borderId="61" xfId="0" applyFont="1" applyBorder="1" applyAlignment="1">
      <alignment horizontal="center"/>
    </xf>
    <xf numFmtId="0" fontId="23" fillId="0" borderId="62" xfId="0" applyFont="1" applyBorder="1" applyAlignment="1">
      <alignment/>
    </xf>
    <xf numFmtId="0" fontId="0" fillId="0" borderId="63" xfId="0" applyBorder="1" applyAlignment="1">
      <alignment horizontal="left" wrapText="1"/>
    </xf>
    <xf numFmtId="0" fontId="22" fillId="0" borderId="47" xfId="0" applyFont="1" applyBorder="1" applyAlignment="1">
      <alignment horizontal="center"/>
    </xf>
    <xf numFmtId="0" fontId="23" fillId="7" borderId="47" xfId="0" applyFont="1" applyFill="1" applyBorder="1" applyAlignment="1">
      <alignment horizontal="center" vertical="center"/>
    </xf>
    <xf numFmtId="0" fontId="30" fillId="0" borderId="64" xfId="0" applyFont="1" applyBorder="1" applyAlignment="1">
      <alignment/>
    </xf>
    <xf numFmtId="0" fontId="21" fillId="24" borderId="0" xfId="0" applyFont="1" applyFill="1" applyBorder="1" applyAlignment="1">
      <alignment horizontal="left" indent="1"/>
    </xf>
    <xf numFmtId="0" fontId="21" fillId="24" borderId="0" xfId="0" applyFont="1" applyFill="1" applyBorder="1" applyAlignment="1">
      <alignment horizontal="left"/>
    </xf>
    <xf numFmtId="0" fontId="34" fillId="0" borderId="65" xfId="0" applyFont="1" applyBorder="1" applyAlignment="1">
      <alignment horizontal="center"/>
    </xf>
    <xf numFmtId="0" fontId="30" fillId="0" borderId="65" xfId="0" applyFont="1" applyBorder="1" applyAlignment="1">
      <alignment/>
    </xf>
    <xf numFmtId="0" fontId="0" fillId="0" borderId="66" xfId="0" applyBorder="1" applyAlignment="1">
      <alignment/>
    </xf>
    <xf numFmtId="0" fontId="0" fillId="0" borderId="67" xfId="0" applyFont="1" applyBorder="1" applyAlignment="1">
      <alignment horizontal="center" vertical="center" wrapText="1"/>
    </xf>
    <xf numFmtId="0" fontId="0" fillId="0" borderId="62" xfId="0" applyBorder="1" applyAlignment="1">
      <alignment/>
    </xf>
    <xf numFmtId="49" fontId="31" fillId="20" borderId="68" xfId="0" applyNumberFormat="1" applyFont="1" applyFill="1" applyBorder="1" applyAlignment="1">
      <alignment horizontal="center"/>
    </xf>
    <xf numFmtId="0" fontId="0" fillId="0" borderId="69" xfId="0" applyFont="1" applyBorder="1" applyAlignment="1">
      <alignment horizontal="center" vertical="center"/>
    </xf>
    <xf numFmtId="0" fontId="23" fillId="0" borderId="70" xfId="0" applyFont="1" applyBorder="1" applyAlignment="1">
      <alignment horizontal="center" vertical="center"/>
    </xf>
    <xf numFmtId="0" fontId="23" fillId="7" borderId="71" xfId="0" applyFont="1" applyFill="1" applyBorder="1" applyAlignment="1">
      <alignment horizontal="center" vertical="center" wrapText="1"/>
    </xf>
    <xf numFmtId="0" fontId="29" fillId="0" borderId="72" xfId="0" applyFont="1" applyBorder="1" applyAlignment="1">
      <alignment/>
    </xf>
    <xf numFmtId="0" fontId="0" fillId="0" borderId="73" xfId="0" applyBorder="1" applyAlignment="1">
      <alignment/>
    </xf>
    <xf numFmtId="0" fontId="0" fillId="0" borderId="74" xfId="0" applyFill="1" applyBorder="1" applyAlignment="1">
      <alignment horizontal="left" wrapText="1"/>
    </xf>
    <xf numFmtId="0" fontId="0" fillId="0" borderId="74" xfId="0" applyFill="1" applyBorder="1" applyAlignment="1">
      <alignment wrapText="1"/>
    </xf>
    <xf numFmtId="0" fontId="0" fillId="0" borderId="74" xfId="0" applyFont="1" applyBorder="1" applyAlignment="1">
      <alignment/>
    </xf>
    <xf numFmtId="0" fontId="24" fillId="0" borderId="75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6" fillId="7" borderId="26" xfId="0" applyFont="1" applyFill="1" applyBorder="1" applyAlignment="1">
      <alignment horizontal="right" vertical="center" wrapText="1"/>
    </xf>
    <xf numFmtId="0" fontId="39" fillId="7" borderId="27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vertical="center" wrapText="1"/>
    </xf>
    <xf numFmtId="0" fontId="0" fillId="0" borderId="76" xfId="0" applyFont="1" applyBorder="1" applyAlignment="1">
      <alignment horizontal="left"/>
    </xf>
    <xf numFmtId="0" fontId="0" fillId="0" borderId="0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Лист1" xfId="54"/>
    <cellStyle name="Обычный_Цены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1</xdr:row>
      <xdr:rowOff>76200</xdr:rowOff>
    </xdr:from>
    <xdr:to>
      <xdr:col>2</xdr:col>
      <xdr:colOff>495300</xdr:colOff>
      <xdr:row>1</xdr:row>
      <xdr:rowOff>361950</xdr:rowOff>
    </xdr:to>
    <xdr:sp fLocksText="0">
      <xdr:nvSpPr>
        <xdr:cNvPr id="1" name="Текст 3"/>
        <xdr:cNvSpPr txBox="1">
          <a:spLocks noChangeArrowheads="1"/>
        </xdr:cNvSpPr>
      </xdr:nvSpPr>
      <xdr:spPr>
        <a:xfrm>
          <a:off x="971550" y="114300"/>
          <a:ext cx="38100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360" tIns="3168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ИП Машинец Михаил Юрьевич</a:t>
          </a:r>
        </a:p>
      </xdr:txBody>
    </xdr:sp>
    <xdr:clientData/>
  </xdr:twoCellAnchor>
  <xdr:twoCellAnchor>
    <xdr:from>
      <xdr:col>0</xdr:col>
      <xdr:colOff>9525</xdr:colOff>
      <xdr:row>1</xdr:row>
      <xdr:rowOff>47625</xdr:rowOff>
    </xdr:from>
    <xdr:to>
      <xdr:col>1</xdr:col>
      <xdr:colOff>0</xdr:colOff>
      <xdr:row>5</xdr:row>
      <xdr:rowOff>200025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725"/>
          <a:ext cx="742950" cy="16097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657225</xdr:colOff>
      <xdr:row>141</xdr:row>
      <xdr:rowOff>95250</xdr:rowOff>
    </xdr:from>
    <xdr:to>
      <xdr:col>1</xdr:col>
      <xdr:colOff>657225</xdr:colOff>
      <xdr:row>144</xdr:row>
      <xdr:rowOff>47625</xdr:rowOff>
    </xdr:to>
    <xdr:sp>
      <xdr:nvSpPr>
        <xdr:cNvPr id="3" name="Line 14"/>
        <xdr:cNvSpPr>
          <a:spLocks/>
        </xdr:cNvSpPr>
      </xdr:nvSpPr>
      <xdr:spPr>
        <a:xfrm flipH="1">
          <a:off x="1409700" y="25212675"/>
          <a:ext cx="0" cy="5905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139</xdr:row>
      <xdr:rowOff>38100</xdr:rowOff>
    </xdr:from>
    <xdr:to>
      <xdr:col>1</xdr:col>
      <xdr:colOff>504825</xdr:colOff>
      <xdr:row>142</xdr:row>
      <xdr:rowOff>9525</xdr:rowOff>
    </xdr:to>
    <xdr:sp>
      <xdr:nvSpPr>
        <xdr:cNvPr id="4" name="Line 15"/>
        <xdr:cNvSpPr>
          <a:spLocks/>
        </xdr:cNvSpPr>
      </xdr:nvSpPr>
      <xdr:spPr>
        <a:xfrm>
          <a:off x="1257300" y="24822150"/>
          <a:ext cx="0" cy="5524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144</xdr:row>
      <xdr:rowOff>19050</xdr:rowOff>
    </xdr:from>
    <xdr:to>
      <xdr:col>1</xdr:col>
      <xdr:colOff>447675</xdr:colOff>
      <xdr:row>146</xdr:row>
      <xdr:rowOff>142875</xdr:rowOff>
    </xdr:to>
    <xdr:sp>
      <xdr:nvSpPr>
        <xdr:cNvPr id="5" name="Line 16"/>
        <xdr:cNvSpPr>
          <a:spLocks/>
        </xdr:cNvSpPr>
      </xdr:nvSpPr>
      <xdr:spPr>
        <a:xfrm>
          <a:off x="1200150" y="25774650"/>
          <a:ext cx="0" cy="5334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647700</xdr:colOff>
      <xdr:row>147</xdr:row>
      <xdr:rowOff>19050</xdr:rowOff>
    </xdr:from>
    <xdr:to>
      <xdr:col>1</xdr:col>
      <xdr:colOff>647700</xdr:colOff>
      <xdr:row>149</xdr:row>
      <xdr:rowOff>152400</xdr:rowOff>
    </xdr:to>
    <xdr:sp>
      <xdr:nvSpPr>
        <xdr:cNvPr id="6" name="Line 17"/>
        <xdr:cNvSpPr>
          <a:spLocks/>
        </xdr:cNvSpPr>
      </xdr:nvSpPr>
      <xdr:spPr>
        <a:xfrm>
          <a:off x="1400175" y="26365200"/>
          <a:ext cx="0" cy="523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150</xdr:row>
      <xdr:rowOff>0</xdr:rowOff>
    </xdr:from>
    <xdr:to>
      <xdr:col>1</xdr:col>
      <xdr:colOff>476250</xdr:colOff>
      <xdr:row>152</xdr:row>
      <xdr:rowOff>133350</xdr:rowOff>
    </xdr:to>
    <xdr:sp>
      <xdr:nvSpPr>
        <xdr:cNvPr id="7" name="Line 18"/>
        <xdr:cNvSpPr>
          <a:spLocks/>
        </xdr:cNvSpPr>
      </xdr:nvSpPr>
      <xdr:spPr>
        <a:xfrm>
          <a:off x="1228725" y="26889075"/>
          <a:ext cx="0" cy="5334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1</xdr:row>
      <xdr:rowOff>76200</xdr:rowOff>
    </xdr:from>
    <xdr:to>
      <xdr:col>2</xdr:col>
      <xdr:colOff>495300</xdr:colOff>
      <xdr:row>1</xdr:row>
      <xdr:rowOff>361950</xdr:rowOff>
    </xdr:to>
    <xdr:sp fLocksText="0">
      <xdr:nvSpPr>
        <xdr:cNvPr id="8" name="Текст 3"/>
        <xdr:cNvSpPr txBox="1">
          <a:spLocks noChangeArrowheads="1"/>
        </xdr:cNvSpPr>
      </xdr:nvSpPr>
      <xdr:spPr>
        <a:xfrm>
          <a:off x="971550" y="114300"/>
          <a:ext cx="38100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360" tIns="3168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ИП Машинец Михаил Юрьевич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43"/>
  <sheetViews>
    <sheetView zoomScale="115" zoomScaleNormal="115" zoomScaleSheetLayoutView="75" zoomScalePageLayoutView="0" workbookViewId="0" topLeftCell="A8">
      <selection activeCell="B16" sqref="B16"/>
    </sheetView>
  </sheetViews>
  <sheetFormatPr defaultColWidth="9.140625" defaultRowHeight="12.75"/>
  <cols>
    <col min="1" max="1" width="11.28125" style="0" customWidth="1"/>
    <col min="2" max="2" width="53.00390625" style="0" customWidth="1"/>
    <col min="3" max="3" width="12.8515625" style="0" customWidth="1"/>
    <col min="4" max="4" width="13.421875" style="0" customWidth="1"/>
    <col min="5" max="5" width="12.7109375" style="0" customWidth="1"/>
    <col min="6" max="6" width="14.421875" style="0" customWidth="1"/>
    <col min="7" max="7" width="13.140625" style="0" customWidth="1"/>
    <col min="8" max="8" width="18.8515625" style="1" customWidth="1"/>
    <col min="9" max="9" width="11.57421875" style="1" customWidth="1"/>
    <col min="10" max="16384" width="9.140625" style="1" customWidth="1"/>
  </cols>
  <sheetData>
    <row r="1" ht="3" customHeight="1"/>
    <row r="2" ht="30.75" customHeight="1"/>
    <row r="3" spans="2:5" ht="24" customHeight="1">
      <c r="B3" s="2" t="s">
        <v>0</v>
      </c>
      <c r="C3" s="2"/>
      <c r="E3" s="3"/>
    </row>
    <row r="4" spans="2:8" ht="42.75" customHeight="1">
      <c r="B4" s="4" t="s">
        <v>278</v>
      </c>
      <c r="C4" s="5" t="s">
        <v>277</v>
      </c>
      <c r="D4" s="6"/>
      <c r="F4" s="7" t="s">
        <v>1</v>
      </c>
      <c r="G4" s="8">
        <v>115</v>
      </c>
      <c r="H4" s="9"/>
    </row>
    <row r="5" spans="3:8" ht="17.25" customHeight="1">
      <c r="C5" s="10" t="s">
        <v>276</v>
      </c>
      <c r="D5" s="11"/>
      <c r="E5" s="11"/>
      <c r="F5" s="11"/>
      <c r="G5" s="11"/>
      <c r="H5" s="12"/>
    </row>
    <row r="6" spans="2:8" ht="31.5" customHeight="1" thickBot="1">
      <c r="B6" s="195" t="s">
        <v>2</v>
      </c>
      <c r="C6" s="165" t="s">
        <v>259</v>
      </c>
      <c r="D6" s="13">
        <v>130</v>
      </c>
      <c r="E6" s="14"/>
      <c r="F6" s="166" t="s">
        <v>260</v>
      </c>
      <c r="G6" s="13">
        <v>115</v>
      </c>
      <c r="H6" s="15"/>
    </row>
    <row r="7" spans="2:3" ht="12.75" customHeight="1" hidden="1">
      <c r="B7" s="16"/>
      <c r="C7" s="16"/>
    </row>
    <row r="8" spans="1:8" s="20" customFormat="1" ht="26.25" customHeight="1" thickBot="1">
      <c r="A8" s="3"/>
      <c r="B8" s="17" t="s">
        <v>3</v>
      </c>
      <c r="C8" s="18"/>
      <c r="D8" s="3"/>
      <c r="E8" s="3"/>
      <c r="F8" s="19"/>
      <c r="G8" s="19"/>
      <c r="H8" s="1"/>
    </row>
    <row r="9" spans="1:8" s="20" customFormat="1" ht="13.5" customHeight="1">
      <c r="A9" s="21"/>
      <c r="B9" s="22"/>
      <c r="C9" s="23" t="s">
        <v>4</v>
      </c>
      <c r="D9" s="24" t="s">
        <v>5</v>
      </c>
      <c r="E9" s="24" t="s">
        <v>5</v>
      </c>
      <c r="F9" s="24" t="s">
        <v>5</v>
      </c>
      <c r="G9" s="25" t="s">
        <v>5</v>
      </c>
      <c r="H9" s="26"/>
    </row>
    <row r="10" spans="1:7" s="20" customFormat="1" ht="38.25" customHeight="1">
      <c r="A10" s="27"/>
      <c r="B10" s="28"/>
      <c r="C10" s="29" t="s">
        <v>6</v>
      </c>
      <c r="D10" s="30" t="s">
        <v>255</v>
      </c>
      <c r="E10" s="30" t="s">
        <v>256</v>
      </c>
      <c r="F10" s="30" t="s">
        <v>257</v>
      </c>
      <c r="G10" s="31" t="s">
        <v>258</v>
      </c>
    </row>
    <row r="11" spans="1:8" s="20" customFormat="1" ht="35.25" customHeight="1">
      <c r="A11" s="27"/>
      <c r="B11" s="196" t="s">
        <v>279</v>
      </c>
      <c r="C11" s="197" t="s">
        <v>280</v>
      </c>
      <c r="D11" s="33">
        <v>100</v>
      </c>
      <c r="E11" s="33">
        <v>95</v>
      </c>
      <c r="F11" s="33">
        <v>91</v>
      </c>
      <c r="G11" s="34">
        <v>87</v>
      </c>
      <c r="H11" s="32" t="s">
        <v>7</v>
      </c>
    </row>
    <row r="12" spans="1:8" s="20" customFormat="1" ht="18" customHeight="1" thickBot="1">
      <c r="A12" s="36" t="s">
        <v>8</v>
      </c>
      <c r="B12" s="37" t="s">
        <v>9</v>
      </c>
      <c r="C12" s="38" t="s">
        <v>281</v>
      </c>
      <c r="D12" s="38" t="s">
        <v>281</v>
      </c>
      <c r="E12" s="38" t="s">
        <v>281</v>
      </c>
      <c r="F12" s="38" t="s">
        <v>281</v>
      </c>
      <c r="G12" s="38" t="s">
        <v>281</v>
      </c>
      <c r="H12" s="35"/>
    </row>
    <row r="13" spans="1:8" ht="15.75" customHeight="1">
      <c r="A13" s="39" t="s">
        <v>10</v>
      </c>
      <c r="B13" s="40" t="s">
        <v>11</v>
      </c>
      <c r="C13" s="41"/>
      <c r="D13" s="42"/>
      <c r="E13" s="42"/>
      <c r="F13" s="42"/>
      <c r="G13" s="43"/>
      <c r="H13" s="35"/>
    </row>
    <row r="14" spans="1:8" ht="12.75" customHeight="1">
      <c r="A14" s="44">
        <v>13007</v>
      </c>
      <c r="B14" s="45" t="s">
        <v>12</v>
      </c>
      <c r="C14" s="46">
        <v>550</v>
      </c>
      <c r="D14" s="47">
        <v>370</v>
      </c>
      <c r="E14" s="48">
        <f aca="true" t="shared" si="0" ref="E14:E20">ROUND(D14*$E$11/100,2)</f>
        <v>351.5</v>
      </c>
      <c r="F14" s="48">
        <f aca="true" t="shared" si="1" ref="F14:F20">ROUND(D14*$F$11/100,2)</f>
        <v>336.7</v>
      </c>
      <c r="G14" s="49">
        <f aca="true" t="shared" si="2" ref="G14:G20">ROUND(D14*$G$11/100,2)</f>
        <v>321.9</v>
      </c>
      <c r="H14" s="50" t="s">
        <v>13</v>
      </c>
    </row>
    <row r="15" spans="1:8" ht="12.75" customHeight="1">
      <c r="A15" s="44">
        <v>13006</v>
      </c>
      <c r="B15" s="45" t="s">
        <v>14</v>
      </c>
      <c r="C15" s="46">
        <v>550</v>
      </c>
      <c r="D15" s="47">
        <v>370</v>
      </c>
      <c r="E15" s="48">
        <f t="shared" si="0"/>
        <v>351.5</v>
      </c>
      <c r="F15" s="48">
        <f t="shared" si="1"/>
        <v>336.7</v>
      </c>
      <c r="G15" s="49">
        <f t="shared" si="2"/>
        <v>321.9</v>
      </c>
      <c r="H15" s="50" t="s">
        <v>13</v>
      </c>
    </row>
    <row r="16" spans="1:8" ht="12.75" customHeight="1">
      <c r="A16" s="51" t="s">
        <v>284</v>
      </c>
      <c r="B16" s="162" t="s">
        <v>253</v>
      </c>
      <c r="C16" s="53">
        <v>1100</v>
      </c>
      <c r="D16" s="54">
        <v>730</v>
      </c>
      <c r="E16" s="55">
        <f t="shared" si="0"/>
        <v>693.5</v>
      </c>
      <c r="F16" s="55">
        <f t="shared" si="1"/>
        <v>664.3</v>
      </c>
      <c r="G16" s="56">
        <f t="shared" si="2"/>
        <v>635.1</v>
      </c>
      <c r="H16" s="50"/>
    </row>
    <row r="17" spans="1:8" ht="12.75" customHeight="1">
      <c r="A17" s="57">
        <v>13012</v>
      </c>
      <c r="B17" s="52" t="s">
        <v>15</v>
      </c>
      <c r="C17" s="53">
        <v>1400</v>
      </c>
      <c r="D17" s="47">
        <v>950</v>
      </c>
      <c r="E17" s="55">
        <f t="shared" si="0"/>
        <v>902.5</v>
      </c>
      <c r="F17" s="55">
        <f t="shared" si="1"/>
        <v>864.5</v>
      </c>
      <c r="G17" s="56">
        <f t="shared" si="2"/>
        <v>826.5</v>
      </c>
      <c r="H17" s="50"/>
    </row>
    <row r="18" spans="1:8" ht="12.75" customHeight="1">
      <c r="A18" s="57">
        <v>13013</v>
      </c>
      <c r="B18" s="52" t="s">
        <v>16</v>
      </c>
      <c r="C18" s="53">
        <v>420</v>
      </c>
      <c r="D18" s="47">
        <v>280</v>
      </c>
      <c r="E18" s="55">
        <f t="shared" si="0"/>
        <v>266</v>
      </c>
      <c r="F18" s="55">
        <f t="shared" si="1"/>
        <v>254.8</v>
      </c>
      <c r="G18" s="56">
        <f t="shared" si="2"/>
        <v>243.6</v>
      </c>
      <c r="H18" s="50"/>
    </row>
    <row r="19" spans="1:8" ht="12.75" customHeight="1">
      <c r="A19" s="58" t="s">
        <v>17</v>
      </c>
      <c r="B19" s="45" t="s">
        <v>18</v>
      </c>
      <c r="C19" s="53">
        <v>420</v>
      </c>
      <c r="D19" s="47">
        <v>280</v>
      </c>
      <c r="E19" s="48">
        <f t="shared" si="0"/>
        <v>266</v>
      </c>
      <c r="F19" s="48">
        <f t="shared" si="1"/>
        <v>254.8</v>
      </c>
      <c r="G19" s="49">
        <f t="shared" si="2"/>
        <v>243.6</v>
      </c>
      <c r="H19" s="50"/>
    </row>
    <row r="20" spans="1:8" ht="12.75" customHeight="1">
      <c r="A20" s="59">
        <v>13015</v>
      </c>
      <c r="B20" s="52" t="s">
        <v>19</v>
      </c>
      <c r="C20" s="53">
        <v>420</v>
      </c>
      <c r="D20" s="47">
        <v>280</v>
      </c>
      <c r="E20" s="48">
        <f t="shared" si="0"/>
        <v>266</v>
      </c>
      <c r="F20" s="48">
        <f t="shared" si="1"/>
        <v>254.8</v>
      </c>
      <c r="G20" s="49">
        <f t="shared" si="2"/>
        <v>243.6</v>
      </c>
      <c r="H20" s="50"/>
    </row>
    <row r="21" spans="1:8" ht="18" customHeight="1">
      <c r="A21" s="60" t="s">
        <v>10</v>
      </c>
      <c r="B21" s="61" t="s">
        <v>23</v>
      </c>
      <c r="C21" s="62"/>
      <c r="D21" s="63"/>
      <c r="E21" s="64"/>
      <c r="F21" s="64"/>
      <c r="G21" s="65"/>
      <c r="H21" s="50"/>
    </row>
    <row r="22" spans="1:9" ht="12.75" customHeight="1">
      <c r="A22" s="66">
        <v>13009</v>
      </c>
      <c r="B22" s="67" t="s">
        <v>24</v>
      </c>
      <c r="C22" s="46">
        <v>2300</v>
      </c>
      <c r="D22" s="47">
        <v>1550</v>
      </c>
      <c r="E22" s="48">
        <f aca="true" t="shared" si="3" ref="E22:E29">ROUND(D22*$E$11/100,2)</f>
        <v>1472.5</v>
      </c>
      <c r="F22" s="48">
        <f aca="true" t="shared" si="4" ref="F22:F29">ROUND(D22*$F$11/100,2)</f>
        <v>1410.5</v>
      </c>
      <c r="G22" s="49">
        <f aca="true" t="shared" si="5" ref="G22:G29">ROUND(D22*$G$11/100,2)</f>
        <v>1348.5</v>
      </c>
      <c r="H22" s="50" t="s">
        <v>25</v>
      </c>
      <c r="I22" s="20"/>
    </row>
    <row r="23" spans="1:9" ht="12.75" customHeight="1">
      <c r="A23" s="44">
        <v>13002</v>
      </c>
      <c r="B23" s="45" t="s">
        <v>26</v>
      </c>
      <c r="C23" s="53">
        <v>700</v>
      </c>
      <c r="D23" s="47">
        <v>460</v>
      </c>
      <c r="E23" s="48">
        <f t="shared" si="3"/>
        <v>437</v>
      </c>
      <c r="F23" s="48">
        <f t="shared" si="4"/>
        <v>418.6</v>
      </c>
      <c r="G23" s="49">
        <f t="shared" si="5"/>
        <v>400.2</v>
      </c>
      <c r="H23" s="50" t="s">
        <v>22</v>
      </c>
      <c r="I23" s="20"/>
    </row>
    <row r="24" spans="1:8" ht="12.75" customHeight="1">
      <c r="A24" s="44" t="s">
        <v>27</v>
      </c>
      <c r="B24" s="52" t="s">
        <v>28</v>
      </c>
      <c r="C24" s="46">
        <v>1500</v>
      </c>
      <c r="D24" s="47">
        <v>1000</v>
      </c>
      <c r="E24" s="48">
        <f t="shared" si="3"/>
        <v>950</v>
      </c>
      <c r="F24" s="48">
        <f>ROUND(D24*$F$11/100,2)</f>
        <v>910</v>
      </c>
      <c r="G24" s="49">
        <f>ROUND(D24*$G$11/100,2)</f>
        <v>870</v>
      </c>
      <c r="H24" s="50" t="s">
        <v>22</v>
      </c>
    </row>
    <row r="25" spans="1:8" ht="12.75">
      <c r="A25" s="44">
        <v>13008</v>
      </c>
      <c r="B25" s="52" t="s">
        <v>29</v>
      </c>
      <c r="C25" s="46">
        <v>2300</v>
      </c>
      <c r="D25" s="47">
        <v>1550</v>
      </c>
      <c r="E25" s="48">
        <f t="shared" si="3"/>
        <v>1472.5</v>
      </c>
      <c r="F25" s="48">
        <f t="shared" si="4"/>
        <v>1410.5</v>
      </c>
      <c r="G25" s="49">
        <f t="shared" si="5"/>
        <v>1348.5</v>
      </c>
      <c r="H25" s="50" t="s">
        <v>25</v>
      </c>
    </row>
    <row r="26" spans="1:8" ht="12.75" customHeight="1">
      <c r="A26" s="58" t="s">
        <v>30</v>
      </c>
      <c r="B26" s="52" t="s">
        <v>31</v>
      </c>
      <c r="C26" s="46">
        <v>1800</v>
      </c>
      <c r="D26" s="47">
        <v>1200</v>
      </c>
      <c r="E26" s="48">
        <f t="shared" si="3"/>
        <v>1140</v>
      </c>
      <c r="F26" s="48">
        <f t="shared" si="4"/>
        <v>1092</v>
      </c>
      <c r="G26" s="49">
        <f t="shared" si="5"/>
        <v>1044</v>
      </c>
      <c r="H26" s="50" t="s">
        <v>25</v>
      </c>
    </row>
    <row r="27" spans="1:8" ht="12.75">
      <c r="A27" s="44">
        <v>13016</v>
      </c>
      <c r="B27" s="52" t="s">
        <v>32</v>
      </c>
      <c r="C27" s="46">
        <v>2300</v>
      </c>
      <c r="D27" s="47">
        <v>1550</v>
      </c>
      <c r="E27" s="48">
        <f t="shared" si="3"/>
        <v>1472.5</v>
      </c>
      <c r="F27" s="48">
        <f t="shared" si="4"/>
        <v>1410.5</v>
      </c>
      <c r="G27" s="49">
        <f t="shared" si="5"/>
        <v>1348.5</v>
      </c>
      <c r="H27" s="50" t="s">
        <v>25</v>
      </c>
    </row>
    <row r="28" spans="1:8" ht="12.75">
      <c r="A28" s="44">
        <v>13017</v>
      </c>
      <c r="B28" s="52" t="s">
        <v>33</v>
      </c>
      <c r="C28" s="46">
        <v>1600</v>
      </c>
      <c r="D28" s="47">
        <v>1050</v>
      </c>
      <c r="E28" s="48">
        <f t="shared" si="3"/>
        <v>997.5</v>
      </c>
      <c r="F28" s="48">
        <f t="shared" si="4"/>
        <v>955.5</v>
      </c>
      <c r="G28" s="49">
        <f t="shared" si="5"/>
        <v>913.5</v>
      </c>
      <c r="H28" s="50" t="s">
        <v>25</v>
      </c>
    </row>
    <row r="29" spans="1:8" ht="12.75">
      <c r="A29" s="59" t="s">
        <v>34</v>
      </c>
      <c r="B29" s="52" t="s">
        <v>35</v>
      </c>
      <c r="C29" s="46">
        <v>1800</v>
      </c>
      <c r="D29" s="47">
        <v>1200</v>
      </c>
      <c r="E29" s="48">
        <f t="shared" si="3"/>
        <v>1140</v>
      </c>
      <c r="F29" s="48">
        <f t="shared" si="4"/>
        <v>1092</v>
      </c>
      <c r="G29" s="49">
        <f t="shared" si="5"/>
        <v>1044</v>
      </c>
      <c r="H29" s="50" t="s">
        <v>25</v>
      </c>
    </row>
    <row r="30" spans="1:8" ht="15" customHeight="1">
      <c r="A30" s="60" t="s">
        <v>36</v>
      </c>
      <c r="B30" s="68" t="s">
        <v>37</v>
      </c>
      <c r="C30" s="69"/>
      <c r="D30" s="63"/>
      <c r="E30" s="64"/>
      <c r="F30" s="63"/>
      <c r="G30" s="70"/>
      <c r="H30" s="71"/>
    </row>
    <row r="31" spans="1:8" ht="12.75" customHeight="1">
      <c r="A31" s="58" t="s">
        <v>38</v>
      </c>
      <c r="B31" s="45" t="s">
        <v>39</v>
      </c>
      <c r="C31" s="53">
        <v>420</v>
      </c>
      <c r="D31" s="47">
        <v>280</v>
      </c>
      <c r="E31" s="48">
        <f aca="true" t="shared" si="6" ref="E31:E37">ROUND(D31*$E$11/100,2)</f>
        <v>266</v>
      </c>
      <c r="F31" s="48">
        <f aca="true" t="shared" si="7" ref="F31:F76">ROUND(D31*$F$11/100,2)</f>
        <v>254.8</v>
      </c>
      <c r="G31" s="49">
        <f aca="true" t="shared" si="8" ref="G31:G37">ROUND(D31*$G$11/100,2)</f>
        <v>243.6</v>
      </c>
      <c r="H31" s="71"/>
    </row>
    <row r="32" spans="1:8" ht="12.75">
      <c r="A32" s="58" t="s">
        <v>40</v>
      </c>
      <c r="B32" s="45" t="s">
        <v>41</v>
      </c>
      <c r="C32" s="53">
        <v>420</v>
      </c>
      <c r="D32" s="47">
        <v>280</v>
      </c>
      <c r="E32" s="48">
        <f t="shared" si="6"/>
        <v>266</v>
      </c>
      <c r="F32" s="48">
        <f t="shared" si="7"/>
        <v>254.8</v>
      </c>
      <c r="G32" s="49">
        <f t="shared" si="8"/>
        <v>243.6</v>
      </c>
      <c r="H32" s="71"/>
    </row>
    <row r="33" spans="1:8" ht="12.75" customHeight="1">
      <c r="A33" s="58" t="s">
        <v>42</v>
      </c>
      <c r="B33" s="45" t="s">
        <v>43</v>
      </c>
      <c r="C33" s="53">
        <v>360</v>
      </c>
      <c r="D33" s="47">
        <v>240</v>
      </c>
      <c r="E33" s="48">
        <f t="shared" si="6"/>
        <v>228</v>
      </c>
      <c r="F33" s="48">
        <f t="shared" si="7"/>
        <v>218.4</v>
      </c>
      <c r="G33" s="49">
        <f t="shared" si="8"/>
        <v>208.8</v>
      </c>
      <c r="H33" s="71"/>
    </row>
    <row r="34" spans="1:8" ht="12.75" customHeight="1">
      <c r="A34" s="58" t="s">
        <v>44</v>
      </c>
      <c r="B34" s="45" t="s">
        <v>45</v>
      </c>
      <c r="C34" s="53">
        <v>300</v>
      </c>
      <c r="D34" s="47">
        <v>200</v>
      </c>
      <c r="E34" s="48">
        <f t="shared" si="6"/>
        <v>190</v>
      </c>
      <c r="F34" s="48">
        <f t="shared" si="7"/>
        <v>182</v>
      </c>
      <c r="G34" s="49">
        <f t="shared" si="8"/>
        <v>174</v>
      </c>
      <c r="H34" s="71"/>
    </row>
    <row r="35" spans="1:8" ht="12.75" customHeight="1">
      <c r="A35" s="58" t="s">
        <v>46</v>
      </c>
      <c r="B35" s="45" t="s">
        <v>47</v>
      </c>
      <c r="C35" s="53">
        <v>370</v>
      </c>
      <c r="D35" s="47">
        <v>250</v>
      </c>
      <c r="E35" s="48">
        <f t="shared" si="6"/>
        <v>237.5</v>
      </c>
      <c r="F35" s="48">
        <f t="shared" si="7"/>
        <v>227.5</v>
      </c>
      <c r="G35" s="49">
        <f t="shared" si="8"/>
        <v>217.5</v>
      </c>
      <c r="H35" s="71"/>
    </row>
    <row r="36" spans="1:8" ht="12.75" customHeight="1">
      <c r="A36" s="58" t="s">
        <v>48</v>
      </c>
      <c r="B36" s="45" t="s">
        <v>49</v>
      </c>
      <c r="C36" s="53">
        <v>520</v>
      </c>
      <c r="D36" s="47">
        <v>350</v>
      </c>
      <c r="E36" s="48">
        <f t="shared" si="6"/>
        <v>332.5</v>
      </c>
      <c r="F36" s="48">
        <f t="shared" si="7"/>
        <v>318.5</v>
      </c>
      <c r="G36" s="49">
        <f t="shared" si="8"/>
        <v>304.5</v>
      </c>
      <c r="H36" s="71"/>
    </row>
    <row r="37" spans="1:8" ht="12.75" customHeight="1">
      <c r="A37" s="59" t="s">
        <v>20</v>
      </c>
      <c r="B37" s="52" t="s">
        <v>21</v>
      </c>
      <c r="C37" s="53">
        <v>750</v>
      </c>
      <c r="D37" s="47">
        <v>500</v>
      </c>
      <c r="E37" s="48">
        <f t="shared" si="6"/>
        <v>475</v>
      </c>
      <c r="F37" s="48">
        <f t="shared" si="7"/>
        <v>455</v>
      </c>
      <c r="G37" s="49">
        <f t="shared" si="8"/>
        <v>435</v>
      </c>
      <c r="H37" s="50"/>
    </row>
    <row r="38" spans="1:8" ht="15" customHeight="1">
      <c r="A38" s="60" t="s">
        <v>50</v>
      </c>
      <c r="B38" s="72" t="s">
        <v>51</v>
      </c>
      <c r="C38" s="69"/>
      <c r="D38" s="63"/>
      <c r="E38" s="64"/>
      <c r="F38" s="63"/>
      <c r="G38" s="70"/>
      <c r="H38" s="71"/>
    </row>
    <row r="39" spans="1:8" ht="12.75" customHeight="1">
      <c r="A39" s="58" t="s">
        <v>52</v>
      </c>
      <c r="B39" s="73" t="s">
        <v>53</v>
      </c>
      <c r="C39" s="74">
        <v>380</v>
      </c>
      <c r="D39" s="47">
        <v>250</v>
      </c>
      <c r="E39" s="48">
        <f>ROUND(D39*$E$11/100,2)</f>
        <v>237.5</v>
      </c>
      <c r="F39" s="48">
        <f t="shared" si="7"/>
        <v>227.5</v>
      </c>
      <c r="G39" s="49">
        <f>ROUND(D39*$G$11/100,2)</f>
        <v>217.5</v>
      </c>
      <c r="H39" s="71"/>
    </row>
    <row r="40" spans="1:8" ht="12.75" customHeight="1">
      <c r="A40" s="58" t="s">
        <v>54</v>
      </c>
      <c r="B40" s="73" t="s">
        <v>55</v>
      </c>
      <c r="C40" s="53">
        <v>170</v>
      </c>
      <c r="D40" s="47">
        <v>110</v>
      </c>
      <c r="E40" s="48">
        <f>ROUND(D40*$E$11/100,2)</f>
        <v>104.5</v>
      </c>
      <c r="F40" s="48">
        <f t="shared" si="7"/>
        <v>100.1</v>
      </c>
      <c r="G40" s="49">
        <f>ROUND(D40*$G$11/100,2)</f>
        <v>95.7</v>
      </c>
      <c r="H40" s="71"/>
    </row>
    <row r="41" spans="1:8" ht="12.75" customHeight="1">
      <c r="A41" s="58" t="s">
        <v>56</v>
      </c>
      <c r="B41" s="75" t="s">
        <v>57</v>
      </c>
      <c r="C41" s="53">
        <v>170</v>
      </c>
      <c r="D41" s="47">
        <v>110</v>
      </c>
      <c r="E41" s="48">
        <f>ROUND(D41*$E$11/100,2)</f>
        <v>104.5</v>
      </c>
      <c r="F41" s="48">
        <f t="shared" si="7"/>
        <v>100.1</v>
      </c>
      <c r="G41" s="49">
        <f>ROUND(D41*$G$11/100,2)</f>
        <v>95.7</v>
      </c>
      <c r="H41" s="71"/>
    </row>
    <row r="42" spans="1:8" ht="12.75" customHeight="1">
      <c r="A42" s="58" t="s">
        <v>58</v>
      </c>
      <c r="B42" s="45" t="s">
        <v>59</v>
      </c>
      <c r="C42" s="53">
        <v>170</v>
      </c>
      <c r="D42" s="47">
        <v>110</v>
      </c>
      <c r="E42" s="48">
        <f>ROUND(D42*$E$11/100,2)</f>
        <v>104.5</v>
      </c>
      <c r="F42" s="48">
        <f t="shared" si="7"/>
        <v>100.1</v>
      </c>
      <c r="G42" s="49">
        <f>ROUND(D42*$G$11/100,2)</f>
        <v>95.7</v>
      </c>
      <c r="H42" s="71"/>
    </row>
    <row r="43" spans="1:8" ht="15" customHeight="1">
      <c r="A43" s="60" t="s">
        <v>60</v>
      </c>
      <c r="B43" s="68" t="s">
        <v>61</v>
      </c>
      <c r="C43" s="69"/>
      <c r="D43" s="63"/>
      <c r="E43" s="64"/>
      <c r="F43" s="63"/>
      <c r="G43" s="70"/>
      <c r="H43" s="71"/>
    </row>
    <row r="44" spans="1:7" ht="12.75" customHeight="1">
      <c r="A44" s="76">
        <v>10010</v>
      </c>
      <c r="B44" s="77" t="s">
        <v>62</v>
      </c>
      <c r="C44" s="74">
        <v>440</v>
      </c>
      <c r="D44" s="47">
        <v>290</v>
      </c>
      <c r="E44" s="55">
        <f aca="true" t="shared" si="9" ref="E44:E51">ROUND(D44*$E$11/100,2)</f>
        <v>275.5</v>
      </c>
      <c r="F44" s="55">
        <f t="shared" si="7"/>
        <v>263.9</v>
      </c>
      <c r="G44" s="56">
        <f aca="true" t="shared" si="10" ref="G44:G51">ROUND(D44*$G$11/100,2)</f>
        <v>252.3</v>
      </c>
    </row>
    <row r="45" spans="1:8" ht="12.75" customHeight="1">
      <c r="A45" s="78" t="s">
        <v>63</v>
      </c>
      <c r="B45" s="79" t="s">
        <v>64</v>
      </c>
      <c r="C45" s="53">
        <v>440</v>
      </c>
      <c r="D45" s="47">
        <v>290</v>
      </c>
      <c r="E45" s="55">
        <f t="shared" si="9"/>
        <v>275.5</v>
      </c>
      <c r="F45" s="55">
        <f t="shared" si="7"/>
        <v>263.9</v>
      </c>
      <c r="G45" s="56">
        <f t="shared" si="10"/>
        <v>252.3</v>
      </c>
      <c r="H45" s="71"/>
    </row>
    <row r="46" spans="1:8" ht="12.75" customHeight="1">
      <c r="A46" s="78" t="s">
        <v>65</v>
      </c>
      <c r="B46" s="52" t="s">
        <v>66</v>
      </c>
      <c r="C46" s="53">
        <v>440</v>
      </c>
      <c r="D46" s="47">
        <v>290</v>
      </c>
      <c r="E46" s="55">
        <f t="shared" si="9"/>
        <v>275.5</v>
      </c>
      <c r="F46" s="55">
        <f t="shared" si="7"/>
        <v>263.9</v>
      </c>
      <c r="G46" s="56">
        <f t="shared" si="10"/>
        <v>252.3</v>
      </c>
      <c r="H46" s="71"/>
    </row>
    <row r="47" spans="1:8" ht="12.75" customHeight="1">
      <c r="A47" s="78" t="s">
        <v>67</v>
      </c>
      <c r="B47" s="52" t="s">
        <v>68</v>
      </c>
      <c r="C47" s="53">
        <v>750</v>
      </c>
      <c r="D47" s="47">
        <v>500</v>
      </c>
      <c r="E47" s="55">
        <f t="shared" si="9"/>
        <v>475</v>
      </c>
      <c r="F47" s="55">
        <f t="shared" si="7"/>
        <v>455</v>
      </c>
      <c r="G47" s="56">
        <f t="shared" si="10"/>
        <v>435</v>
      </c>
      <c r="H47" s="71" t="s">
        <v>22</v>
      </c>
    </row>
    <row r="48" spans="1:8" ht="12.75" customHeight="1">
      <c r="A48" s="78" t="s">
        <v>69</v>
      </c>
      <c r="B48" s="52" t="s">
        <v>70</v>
      </c>
      <c r="C48" s="53">
        <v>1050</v>
      </c>
      <c r="D48" s="47">
        <v>700</v>
      </c>
      <c r="E48" s="55">
        <f t="shared" si="9"/>
        <v>665</v>
      </c>
      <c r="F48" s="55">
        <f t="shared" si="7"/>
        <v>637</v>
      </c>
      <c r="G48" s="56">
        <f t="shared" si="10"/>
        <v>609</v>
      </c>
      <c r="H48" s="71" t="s">
        <v>22</v>
      </c>
    </row>
    <row r="49" spans="1:8" ht="12.75" customHeight="1">
      <c r="A49" s="78" t="s">
        <v>71</v>
      </c>
      <c r="B49" s="52" t="s">
        <v>72</v>
      </c>
      <c r="C49" s="53">
        <v>1300</v>
      </c>
      <c r="D49" s="47">
        <v>880</v>
      </c>
      <c r="E49" s="55">
        <f t="shared" si="9"/>
        <v>836</v>
      </c>
      <c r="F49" s="55">
        <f t="shared" si="7"/>
        <v>800.8</v>
      </c>
      <c r="G49" s="56">
        <f t="shared" si="10"/>
        <v>765.6</v>
      </c>
      <c r="H49" s="71" t="s">
        <v>22</v>
      </c>
    </row>
    <row r="50" spans="1:8" ht="12.75" customHeight="1">
      <c r="A50" s="51">
        <v>10012</v>
      </c>
      <c r="B50" s="52" t="s">
        <v>73</v>
      </c>
      <c r="C50" s="53">
        <v>1300</v>
      </c>
      <c r="D50" s="47">
        <v>880</v>
      </c>
      <c r="E50" s="55">
        <f t="shared" si="9"/>
        <v>836</v>
      </c>
      <c r="F50" s="55">
        <f t="shared" si="7"/>
        <v>800.8</v>
      </c>
      <c r="G50" s="56">
        <f t="shared" si="10"/>
        <v>765.6</v>
      </c>
      <c r="H50" s="71" t="s">
        <v>22</v>
      </c>
    </row>
    <row r="51" spans="1:8" ht="14.25" customHeight="1">
      <c r="A51" s="78" t="s">
        <v>74</v>
      </c>
      <c r="B51" s="52" t="s">
        <v>75</v>
      </c>
      <c r="C51" s="53">
        <v>900</v>
      </c>
      <c r="D51" s="47">
        <v>600</v>
      </c>
      <c r="E51" s="55">
        <f t="shared" si="9"/>
        <v>570</v>
      </c>
      <c r="F51" s="55">
        <f t="shared" si="7"/>
        <v>546</v>
      </c>
      <c r="G51" s="56">
        <f t="shared" si="10"/>
        <v>522</v>
      </c>
      <c r="H51" s="71" t="s">
        <v>22</v>
      </c>
    </row>
    <row r="52" spans="1:8" ht="12.75" customHeight="1">
      <c r="A52" s="60" t="s">
        <v>76</v>
      </c>
      <c r="B52" s="68" t="s">
        <v>77</v>
      </c>
      <c r="C52" s="69"/>
      <c r="D52" s="63"/>
      <c r="E52" s="64"/>
      <c r="F52" s="63"/>
      <c r="G52" s="70"/>
      <c r="H52" s="71"/>
    </row>
    <row r="53" spans="1:8" ht="12.75">
      <c r="A53" s="58" t="s">
        <v>78</v>
      </c>
      <c r="B53" s="45" t="s">
        <v>79</v>
      </c>
      <c r="C53" s="46">
        <v>90</v>
      </c>
      <c r="D53" s="80">
        <v>55</v>
      </c>
      <c r="E53" s="48">
        <f aca="true" t="shared" si="11" ref="E53:E58">ROUND(D53*$E$11/100,2)</f>
        <v>52.25</v>
      </c>
      <c r="F53" s="48">
        <f t="shared" si="7"/>
        <v>50.05</v>
      </c>
      <c r="G53" s="49">
        <f aca="true" t="shared" si="12" ref="G53:G58">ROUND(D53*$G$11/100,2)</f>
        <v>47.85</v>
      </c>
      <c r="H53" s="71"/>
    </row>
    <row r="54" spans="1:9" s="20" customFormat="1" ht="12.75" customHeight="1">
      <c r="A54" s="58" t="s">
        <v>80</v>
      </c>
      <c r="B54" s="45" t="s">
        <v>81</v>
      </c>
      <c r="C54" s="46">
        <v>110</v>
      </c>
      <c r="D54" s="80">
        <v>70</v>
      </c>
      <c r="E54" s="48">
        <f t="shared" si="11"/>
        <v>66.5</v>
      </c>
      <c r="F54" s="48">
        <f t="shared" si="7"/>
        <v>63.7</v>
      </c>
      <c r="G54" s="49">
        <f t="shared" si="12"/>
        <v>60.9</v>
      </c>
      <c r="H54" s="71"/>
      <c r="I54" s="1"/>
    </row>
    <row r="55" spans="1:9" s="20" customFormat="1" ht="12.75" customHeight="1">
      <c r="A55" s="58" t="s">
        <v>82</v>
      </c>
      <c r="B55" s="45" t="s">
        <v>83</v>
      </c>
      <c r="C55" s="46">
        <v>110</v>
      </c>
      <c r="D55" s="80">
        <v>70</v>
      </c>
      <c r="E55" s="48">
        <f t="shared" si="11"/>
        <v>66.5</v>
      </c>
      <c r="F55" s="48">
        <f t="shared" si="7"/>
        <v>63.7</v>
      </c>
      <c r="G55" s="49">
        <f t="shared" si="12"/>
        <v>60.9</v>
      </c>
      <c r="H55" s="71"/>
      <c r="I55" s="1"/>
    </row>
    <row r="56" spans="1:8" ht="12.75" customHeight="1">
      <c r="A56" s="78">
        <v>11044</v>
      </c>
      <c r="B56" s="52" t="s">
        <v>84</v>
      </c>
      <c r="C56" s="53">
        <v>330</v>
      </c>
      <c r="D56" s="80">
        <v>220</v>
      </c>
      <c r="E56" s="48">
        <f t="shared" si="11"/>
        <v>209</v>
      </c>
      <c r="F56" s="55">
        <f t="shared" si="7"/>
        <v>200.2</v>
      </c>
      <c r="G56" s="56">
        <f t="shared" si="12"/>
        <v>191.4</v>
      </c>
      <c r="H56" s="71"/>
    </row>
    <row r="57" spans="1:8" ht="12.75" customHeight="1">
      <c r="A57" s="78" t="s">
        <v>85</v>
      </c>
      <c r="B57" s="52" t="s">
        <v>86</v>
      </c>
      <c r="C57" s="53">
        <v>330</v>
      </c>
      <c r="D57" s="80">
        <v>220</v>
      </c>
      <c r="E57" s="48">
        <f t="shared" si="11"/>
        <v>209</v>
      </c>
      <c r="F57" s="55">
        <f t="shared" si="7"/>
        <v>200.2</v>
      </c>
      <c r="G57" s="56">
        <f t="shared" si="12"/>
        <v>191.4</v>
      </c>
      <c r="H57" s="71"/>
    </row>
    <row r="58" spans="1:8" ht="12.75" customHeight="1">
      <c r="A58" s="78" t="s">
        <v>87</v>
      </c>
      <c r="B58" s="52" t="s">
        <v>88</v>
      </c>
      <c r="C58" s="53">
        <v>23</v>
      </c>
      <c r="D58" s="80">
        <v>15</v>
      </c>
      <c r="E58" s="48">
        <f t="shared" si="11"/>
        <v>14.25</v>
      </c>
      <c r="F58" s="55">
        <f t="shared" si="7"/>
        <v>13.65</v>
      </c>
      <c r="G58" s="56">
        <f t="shared" si="12"/>
        <v>13.05</v>
      </c>
      <c r="H58" s="71"/>
    </row>
    <row r="59" spans="1:8" ht="12.75" customHeight="1">
      <c r="A59" s="60" t="s">
        <v>89</v>
      </c>
      <c r="B59" s="68" t="s">
        <v>90</v>
      </c>
      <c r="C59" s="69"/>
      <c r="D59" s="63"/>
      <c r="E59" s="64"/>
      <c r="F59" s="63"/>
      <c r="G59" s="70"/>
      <c r="H59" s="71"/>
    </row>
    <row r="60" spans="1:8" ht="12.75" customHeight="1">
      <c r="A60" s="81" t="s">
        <v>91</v>
      </c>
      <c r="B60" s="52" t="s">
        <v>92</v>
      </c>
      <c r="C60" s="53">
        <v>360</v>
      </c>
      <c r="D60" s="47">
        <v>240</v>
      </c>
      <c r="E60" s="48">
        <f aca="true" t="shared" si="13" ref="E60:E66">ROUND(D60*$E$11/100,2)</f>
        <v>228</v>
      </c>
      <c r="F60" s="55">
        <f>ROUND(D60*$F$11/100,2)</f>
        <v>218.4</v>
      </c>
      <c r="G60" s="56">
        <f aca="true" t="shared" si="14" ref="G60:G66">ROUND(D60*$G$11/100,2)</f>
        <v>208.8</v>
      </c>
      <c r="H60" s="71"/>
    </row>
    <row r="61" spans="1:8" ht="12.75" customHeight="1">
      <c r="A61" s="78" t="s">
        <v>93</v>
      </c>
      <c r="B61" s="52" t="s">
        <v>94</v>
      </c>
      <c r="C61" s="53">
        <v>360</v>
      </c>
      <c r="D61" s="47">
        <v>240</v>
      </c>
      <c r="E61" s="48">
        <f t="shared" si="13"/>
        <v>228</v>
      </c>
      <c r="F61" s="55">
        <f>ROUND(D61*$F$11/100,2)</f>
        <v>218.4</v>
      </c>
      <c r="G61" s="56">
        <f t="shared" si="14"/>
        <v>208.8</v>
      </c>
      <c r="H61" s="71"/>
    </row>
    <row r="62" spans="1:8" ht="12.75" customHeight="1">
      <c r="A62" s="78" t="s">
        <v>95</v>
      </c>
      <c r="B62" s="52" t="s">
        <v>96</v>
      </c>
      <c r="C62" s="53">
        <v>570</v>
      </c>
      <c r="D62" s="47">
        <v>380</v>
      </c>
      <c r="E62" s="48">
        <f t="shared" si="13"/>
        <v>361</v>
      </c>
      <c r="F62" s="55">
        <f>ROUND(D62*$F$11/100,2)</f>
        <v>345.8</v>
      </c>
      <c r="G62" s="56">
        <f>ROUND(D62*$G$11/100,2)</f>
        <v>330.6</v>
      </c>
      <c r="H62" s="71"/>
    </row>
    <row r="63" spans="1:8" ht="12.75" customHeight="1">
      <c r="A63" s="78" t="s">
        <v>97</v>
      </c>
      <c r="B63" s="52" t="s">
        <v>98</v>
      </c>
      <c r="C63" s="53">
        <v>500</v>
      </c>
      <c r="D63" s="47">
        <v>330</v>
      </c>
      <c r="E63" s="48">
        <f t="shared" si="13"/>
        <v>313.5</v>
      </c>
      <c r="F63" s="55">
        <f>ROUND(D63*$F$11/100,2)</f>
        <v>300.3</v>
      </c>
      <c r="G63" s="56">
        <f>ROUND(D63*$G$11/100,2)</f>
        <v>287.1</v>
      </c>
      <c r="H63" s="71"/>
    </row>
    <row r="64" spans="1:9" s="20" customFormat="1" ht="12.75" customHeight="1">
      <c r="A64" s="78" t="s">
        <v>99</v>
      </c>
      <c r="B64" s="52" t="s">
        <v>100</v>
      </c>
      <c r="C64" s="53">
        <v>450</v>
      </c>
      <c r="D64" s="47">
        <v>300</v>
      </c>
      <c r="E64" s="48">
        <f t="shared" si="13"/>
        <v>285</v>
      </c>
      <c r="F64" s="55">
        <f>ROUND(D64*$F$11/100,2)</f>
        <v>273</v>
      </c>
      <c r="G64" s="56">
        <f t="shared" si="14"/>
        <v>261</v>
      </c>
      <c r="H64" s="71"/>
      <c r="I64" s="1"/>
    </row>
    <row r="65" spans="1:8" ht="12.75" customHeight="1">
      <c r="A65" s="78" t="s">
        <v>101</v>
      </c>
      <c r="B65" s="52" t="s">
        <v>102</v>
      </c>
      <c r="C65" s="53">
        <v>240</v>
      </c>
      <c r="D65" s="47">
        <v>160</v>
      </c>
      <c r="E65" s="48">
        <f t="shared" si="13"/>
        <v>152</v>
      </c>
      <c r="F65" s="55">
        <f t="shared" si="7"/>
        <v>145.6</v>
      </c>
      <c r="G65" s="56">
        <f t="shared" si="14"/>
        <v>139.2</v>
      </c>
      <c r="H65" s="71"/>
    </row>
    <row r="66" spans="1:8" ht="12.75" customHeight="1">
      <c r="A66" s="82" t="s">
        <v>103</v>
      </c>
      <c r="B66" s="83" t="s">
        <v>104</v>
      </c>
      <c r="C66" s="53">
        <v>560</v>
      </c>
      <c r="D66" s="47">
        <v>370</v>
      </c>
      <c r="E66" s="48">
        <f t="shared" si="13"/>
        <v>351.5</v>
      </c>
      <c r="F66" s="55">
        <f>ROUND(D66*$F$11/100,2)</f>
        <v>336.7</v>
      </c>
      <c r="G66" s="56">
        <f t="shared" si="14"/>
        <v>321.9</v>
      </c>
      <c r="H66" s="71"/>
    </row>
    <row r="67" spans="1:8" ht="12.75" customHeight="1">
      <c r="A67" s="60" t="s">
        <v>105</v>
      </c>
      <c r="B67" s="68" t="s">
        <v>106</v>
      </c>
      <c r="C67" s="69"/>
      <c r="D67" s="63"/>
      <c r="E67" s="64"/>
      <c r="F67" s="63"/>
      <c r="G67" s="70"/>
      <c r="H67" s="71"/>
    </row>
    <row r="68" spans="1:9" s="20" customFormat="1" ht="12.75">
      <c r="A68" s="58" t="s">
        <v>107</v>
      </c>
      <c r="B68" s="45" t="s">
        <v>108</v>
      </c>
      <c r="C68" s="46">
        <v>540</v>
      </c>
      <c r="D68" s="47">
        <v>360</v>
      </c>
      <c r="E68" s="48">
        <f>ROUND(D68*$E$11/100,2)</f>
        <v>342</v>
      </c>
      <c r="F68" s="48">
        <f t="shared" si="7"/>
        <v>327.6</v>
      </c>
      <c r="G68" s="49">
        <f>ROUND(D68*$G$11/100,2)</f>
        <v>313.2</v>
      </c>
      <c r="H68" s="50" t="s">
        <v>109</v>
      </c>
      <c r="I68" s="1"/>
    </row>
    <row r="69" spans="1:8" ht="12.75">
      <c r="A69" s="58" t="s">
        <v>110</v>
      </c>
      <c r="B69" s="52" t="s">
        <v>111</v>
      </c>
      <c r="C69" s="46">
        <v>1100</v>
      </c>
      <c r="D69" s="47">
        <v>690</v>
      </c>
      <c r="E69" s="48">
        <f>ROUND(D69*$E$11/100,2)</f>
        <v>655.5</v>
      </c>
      <c r="F69" s="48">
        <f t="shared" si="7"/>
        <v>627.9</v>
      </c>
      <c r="G69" s="49">
        <f>ROUND(D69*$G$11/100,2)</f>
        <v>600.3</v>
      </c>
      <c r="H69" s="50" t="s">
        <v>22</v>
      </c>
    </row>
    <row r="70" spans="1:8" ht="12.75" customHeight="1">
      <c r="A70" s="58" t="s">
        <v>112</v>
      </c>
      <c r="B70" s="52" t="s">
        <v>113</v>
      </c>
      <c r="C70" s="46">
        <v>1100</v>
      </c>
      <c r="D70" s="47">
        <v>690</v>
      </c>
      <c r="E70" s="48">
        <f aca="true" t="shared" si="15" ref="E70:E122">ROUND(D70*$E$11/100,2)</f>
        <v>655.5</v>
      </c>
      <c r="F70" s="48">
        <f t="shared" si="7"/>
        <v>627.9</v>
      </c>
      <c r="G70" s="49">
        <f>ROUND(D70*$G$11/100,2)</f>
        <v>600.3</v>
      </c>
      <c r="H70" s="50" t="s">
        <v>22</v>
      </c>
    </row>
    <row r="71" spans="1:8" ht="12.75" customHeight="1">
      <c r="A71" s="84" t="s">
        <v>114</v>
      </c>
      <c r="B71" s="52" t="s">
        <v>115</v>
      </c>
      <c r="C71" s="46">
        <v>750</v>
      </c>
      <c r="D71" s="47">
        <v>500</v>
      </c>
      <c r="E71" s="48">
        <f t="shared" si="15"/>
        <v>475</v>
      </c>
      <c r="F71" s="48">
        <f>ROUND(D71*$F$11/100,2)</f>
        <v>455</v>
      </c>
      <c r="G71" s="49">
        <f>ROUND(D71*$G$11/100,2)</f>
        <v>435</v>
      </c>
      <c r="H71" s="50"/>
    </row>
    <row r="72" spans="1:8" ht="12.75" customHeight="1">
      <c r="A72" s="163" t="s">
        <v>116</v>
      </c>
      <c r="B72" s="198" t="s">
        <v>282</v>
      </c>
      <c r="C72" s="46">
        <v>330</v>
      </c>
      <c r="D72" s="47">
        <v>220</v>
      </c>
      <c r="E72" s="48">
        <f t="shared" si="15"/>
        <v>209</v>
      </c>
      <c r="F72" s="48">
        <f t="shared" si="7"/>
        <v>200.2</v>
      </c>
      <c r="G72" s="49">
        <f>ROUND(D72*$G$11/100,2)</f>
        <v>191.4</v>
      </c>
      <c r="H72" s="50"/>
    </row>
    <row r="73" spans="1:8" ht="15.75">
      <c r="A73" s="60" t="s">
        <v>117</v>
      </c>
      <c r="B73" s="68" t="s">
        <v>118</v>
      </c>
      <c r="C73" s="69"/>
      <c r="D73" s="63"/>
      <c r="E73" s="64"/>
      <c r="F73" s="63"/>
      <c r="G73" s="70"/>
      <c r="H73" s="85"/>
    </row>
    <row r="74" spans="1:8" ht="12.75" customHeight="1">
      <c r="A74" s="58" t="s">
        <v>119</v>
      </c>
      <c r="B74" s="45" t="s">
        <v>120</v>
      </c>
      <c r="C74" s="53">
        <v>270</v>
      </c>
      <c r="D74" s="47">
        <v>180</v>
      </c>
      <c r="E74" s="48">
        <f t="shared" si="15"/>
        <v>171</v>
      </c>
      <c r="F74" s="48">
        <f t="shared" si="7"/>
        <v>163.8</v>
      </c>
      <c r="G74" s="49">
        <f aca="true" t="shared" si="16" ref="G74:G92">ROUND(D74*$G$11/100,2)</f>
        <v>156.6</v>
      </c>
      <c r="H74" s="85"/>
    </row>
    <row r="75" spans="1:8" ht="12.75" customHeight="1">
      <c r="A75" s="154" t="s">
        <v>250</v>
      </c>
      <c r="B75" s="146" t="s">
        <v>249</v>
      </c>
      <c r="C75" s="53">
        <v>1000</v>
      </c>
      <c r="D75" s="47">
        <v>660</v>
      </c>
      <c r="E75" s="48">
        <f t="shared" si="15"/>
        <v>627</v>
      </c>
      <c r="F75" s="48">
        <f t="shared" si="7"/>
        <v>600.6</v>
      </c>
      <c r="G75" s="49">
        <f t="shared" si="16"/>
        <v>574.2</v>
      </c>
      <c r="H75" s="50" t="s">
        <v>22</v>
      </c>
    </row>
    <row r="76" spans="1:8" ht="12.75">
      <c r="A76" s="58" t="s">
        <v>121</v>
      </c>
      <c r="B76" s="52" t="s">
        <v>122</v>
      </c>
      <c r="C76" s="53">
        <v>900</v>
      </c>
      <c r="D76" s="47">
        <v>600</v>
      </c>
      <c r="E76" s="48">
        <f t="shared" si="15"/>
        <v>570</v>
      </c>
      <c r="F76" s="48">
        <f t="shared" si="7"/>
        <v>546</v>
      </c>
      <c r="G76" s="49">
        <f t="shared" si="16"/>
        <v>522</v>
      </c>
      <c r="H76" s="50" t="s">
        <v>22</v>
      </c>
    </row>
    <row r="77" spans="1:8" ht="12.75">
      <c r="A77" s="58" t="s">
        <v>123</v>
      </c>
      <c r="B77" s="52" t="s">
        <v>124</v>
      </c>
      <c r="C77" s="53">
        <v>540</v>
      </c>
      <c r="D77" s="47">
        <v>360</v>
      </c>
      <c r="E77" s="48">
        <f t="shared" si="15"/>
        <v>342</v>
      </c>
      <c r="F77" s="48">
        <f aca="true" t="shared" si="17" ref="F77:F92">ROUND(D77*$F$11/100,2)</f>
        <v>327.6</v>
      </c>
      <c r="G77" s="49">
        <f t="shared" si="16"/>
        <v>313.2</v>
      </c>
      <c r="H77" s="50"/>
    </row>
    <row r="78" spans="1:9" s="20" customFormat="1" ht="12.75" customHeight="1">
      <c r="A78" s="58" t="s">
        <v>125</v>
      </c>
      <c r="B78" s="52" t="s">
        <v>126</v>
      </c>
      <c r="C78" s="53">
        <v>300</v>
      </c>
      <c r="D78" s="47">
        <v>190</v>
      </c>
      <c r="E78" s="48">
        <f t="shared" si="15"/>
        <v>180.5</v>
      </c>
      <c r="F78" s="48">
        <f t="shared" si="17"/>
        <v>172.9</v>
      </c>
      <c r="G78" s="49">
        <f t="shared" si="16"/>
        <v>165.3</v>
      </c>
      <c r="H78" s="50"/>
      <c r="I78" s="1"/>
    </row>
    <row r="79" spans="1:8" ht="12.75">
      <c r="A79" s="58" t="s">
        <v>127</v>
      </c>
      <c r="B79" s="52" t="s">
        <v>128</v>
      </c>
      <c r="C79" s="53">
        <v>630</v>
      </c>
      <c r="D79" s="54">
        <v>420</v>
      </c>
      <c r="E79" s="48">
        <f t="shared" si="15"/>
        <v>399</v>
      </c>
      <c r="F79" s="48">
        <f t="shared" si="17"/>
        <v>382.2</v>
      </c>
      <c r="G79" s="49">
        <f t="shared" si="16"/>
        <v>365.4</v>
      </c>
      <c r="H79" s="50" t="s">
        <v>22</v>
      </c>
    </row>
    <row r="80" spans="1:8" ht="12.75">
      <c r="A80" s="58" t="s">
        <v>129</v>
      </c>
      <c r="B80" s="52" t="s">
        <v>130</v>
      </c>
      <c r="C80" s="53">
        <v>240</v>
      </c>
      <c r="D80" s="54">
        <v>160</v>
      </c>
      <c r="E80" s="48">
        <f t="shared" si="15"/>
        <v>152</v>
      </c>
      <c r="F80" s="48">
        <f t="shared" si="17"/>
        <v>145.6</v>
      </c>
      <c r="G80" s="49">
        <f t="shared" si="16"/>
        <v>139.2</v>
      </c>
      <c r="H80" s="50"/>
    </row>
    <row r="81" spans="1:8" ht="12.75">
      <c r="A81" s="58" t="s">
        <v>131</v>
      </c>
      <c r="B81" s="52" t="s">
        <v>132</v>
      </c>
      <c r="C81" s="53">
        <v>300</v>
      </c>
      <c r="D81" s="54">
        <v>190</v>
      </c>
      <c r="E81" s="48">
        <f t="shared" si="15"/>
        <v>180.5</v>
      </c>
      <c r="F81" s="48">
        <f t="shared" si="17"/>
        <v>172.9</v>
      </c>
      <c r="G81" s="49">
        <f t="shared" si="16"/>
        <v>165.3</v>
      </c>
      <c r="H81" s="50"/>
    </row>
    <row r="82" spans="1:8" ht="12.75">
      <c r="A82" s="58" t="s">
        <v>133</v>
      </c>
      <c r="B82" s="52" t="s">
        <v>134</v>
      </c>
      <c r="C82" s="53">
        <v>1100</v>
      </c>
      <c r="D82" s="47">
        <v>690</v>
      </c>
      <c r="E82" s="48">
        <f t="shared" si="15"/>
        <v>655.5</v>
      </c>
      <c r="F82" s="48">
        <f t="shared" si="17"/>
        <v>627.9</v>
      </c>
      <c r="G82" s="49">
        <f t="shared" si="16"/>
        <v>600.3</v>
      </c>
      <c r="H82" s="50" t="s">
        <v>22</v>
      </c>
    </row>
    <row r="83" spans="1:8" ht="12.75">
      <c r="A83" s="58" t="s">
        <v>135</v>
      </c>
      <c r="B83" s="52" t="s">
        <v>136</v>
      </c>
      <c r="C83" s="53">
        <v>1000</v>
      </c>
      <c r="D83" s="54">
        <v>660</v>
      </c>
      <c r="E83" s="48">
        <f t="shared" si="15"/>
        <v>627</v>
      </c>
      <c r="F83" s="48">
        <f t="shared" si="17"/>
        <v>600.6</v>
      </c>
      <c r="G83" s="49">
        <f t="shared" si="16"/>
        <v>574.2</v>
      </c>
      <c r="H83" s="50" t="s">
        <v>22</v>
      </c>
    </row>
    <row r="84" spans="1:8" ht="12.75">
      <c r="A84" s="58" t="s">
        <v>137</v>
      </c>
      <c r="B84" s="52" t="s">
        <v>138</v>
      </c>
      <c r="C84" s="53">
        <v>450</v>
      </c>
      <c r="D84" s="54">
        <v>300</v>
      </c>
      <c r="E84" s="48">
        <f t="shared" si="15"/>
        <v>285</v>
      </c>
      <c r="F84" s="48">
        <f t="shared" si="17"/>
        <v>273</v>
      </c>
      <c r="G84" s="49">
        <f t="shared" si="16"/>
        <v>261</v>
      </c>
      <c r="H84" s="50"/>
    </row>
    <row r="85" spans="1:8" ht="12.75">
      <c r="A85" s="58" t="s">
        <v>139</v>
      </c>
      <c r="B85" s="52" t="s">
        <v>140</v>
      </c>
      <c r="C85" s="53">
        <v>1000</v>
      </c>
      <c r="D85" s="47">
        <v>660</v>
      </c>
      <c r="E85" s="48">
        <f t="shared" si="15"/>
        <v>627</v>
      </c>
      <c r="F85" s="48">
        <f t="shared" si="17"/>
        <v>600.6</v>
      </c>
      <c r="G85" s="49">
        <f t="shared" si="16"/>
        <v>574.2</v>
      </c>
      <c r="H85" s="50" t="s">
        <v>22</v>
      </c>
    </row>
    <row r="86" spans="1:8" ht="12.75">
      <c r="A86" s="51" t="s">
        <v>141</v>
      </c>
      <c r="B86" s="52" t="s">
        <v>142</v>
      </c>
      <c r="C86" s="53">
        <v>400</v>
      </c>
      <c r="D86" s="47">
        <v>270</v>
      </c>
      <c r="E86" s="55">
        <f t="shared" si="15"/>
        <v>256.5</v>
      </c>
      <c r="F86" s="55">
        <f t="shared" si="17"/>
        <v>245.7</v>
      </c>
      <c r="G86" s="56">
        <f t="shared" si="16"/>
        <v>234.9</v>
      </c>
      <c r="H86" s="50"/>
    </row>
    <row r="87" spans="1:8" ht="12.75" customHeight="1">
      <c r="A87" s="58" t="s">
        <v>143</v>
      </c>
      <c r="B87" s="52" t="s">
        <v>144</v>
      </c>
      <c r="C87" s="53">
        <v>1000</v>
      </c>
      <c r="D87" s="47">
        <v>660</v>
      </c>
      <c r="E87" s="48">
        <f t="shared" si="15"/>
        <v>627</v>
      </c>
      <c r="F87" s="48">
        <f t="shared" si="17"/>
        <v>600.6</v>
      </c>
      <c r="G87" s="49">
        <f t="shared" si="16"/>
        <v>574.2</v>
      </c>
      <c r="H87" s="50" t="s">
        <v>22</v>
      </c>
    </row>
    <row r="88" spans="1:8" ht="12.75">
      <c r="A88" s="58" t="s">
        <v>145</v>
      </c>
      <c r="B88" s="52" t="s">
        <v>146</v>
      </c>
      <c r="C88" s="53">
        <v>1100</v>
      </c>
      <c r="D88" s="47">
        <v>690</v>
      </c>
      <c r="E88" s="48">
        <f t="shared" si="15"/>
        <v>655.5</v>
      </c>
      <c r="F88" s="48">
        <f t="shared" si="17"/>
        <v>627.9</v>
      </c>
      <c r="G88" s="49">
        <f t="shared" si="16"/>
        <v>600.3</v>
      </c>
      <c r="H88" s="86" t="s">
        <v>147</v>
      </c>
    </row>
    <row r="89" spans="1:8" ht="12.75">
      <c r="A89" s="58" t="s">
        <v>148</v>
      </c>
      <c r="B89" s="52" t="s">
        <v>149</v>
      </c>
      <c r="C89" s="53">
        <v>660</v>
      </c>
      <c r="D89" s="47">
        <v>440</v>
      </c>
      <c r="E89" s="48">
        <f t="shared" si="15"/>
        <v>418</v>
      </c>
      <c r="F89" s="48">
        <f t="shared" si="17"/>
        <v>400.4</v>
      </c>
      <c r="G89" s="49">
        <f t="shared" si="16"/>
        <v>382.8</v>
      </c>
      <c r="H89" s="50" t="s">
        <v>22</v>
      </c>
    </row>
    <row r="90" spans="1:9" ht="12.75">
      <c r="A90" s="58" t="s">
        <v>150</v>
      </c>
      <c r="B90" s="52" t="s">
        <v>151</v>
      </c>
      <c r="C90" s="53">
        <v>1000</v>
      </c>
      <c r="D90" s="47">
        <v>660</v>
      </c>
      <c r="E90" s="48">
        <f t="shared" si="15"/>
        <v>627</v>
      </c>
      <c r="F90" s="48">
        <f t="shared" si="17"/>
        <v>600.6</v>
      </c>
      <c r="G90" s="49">
        <f t="shared" si="16"/>
        <v>574.2</v>
      </c>
      <c r="H90" s="50" t="s">
        <v>22</v>
      </c>
      <c r="I90" s="20"/>
    </row>
    <row r="91" spans="1:8" ht="12.75">
      <c r="A91" s="58" t="s">
        <v>152</v>
      </c>
      <c r="B91" s="52" t="s">
        <v>153</v>
      </c>
      <c r="C91" s="53">
        <v>1000</v>
      </c>
      <c r="D91" s="47">
        <v>660</v>
      </c>
      <c r="E91" s="48">
        <f t="shared" si="15"/>
        <v>627</v>
      </c>
      <c r="F91" s="48">
        <f t="shared" si="17"/>
        <v>600.6</v>
      </c>
      <c r="G91" s="49">
        <f t="shared" si="16"/>
        <v>574.2</v>
      </c>
      <c r="H91" s="50" t="s">
        <v>22</v>
      </c>
    </row>
    <row r="92" spans="1:8" ht="14.25" customHeight="1">
      <c r="A92" s="58" t="s">
        <v>154</v>
      </c>
      <c r="B92" s="52" t="s">
        <v>155</v>
      </c>
      <c r="C92" s="53">
        <v>1000</v>
      </c>
      <c r="D92" s="47">
        <v>660</v>
      </c>
      <c r="E92" s="48">
        <f t="shared" si="15"/>
        <v>627</v>
      </c>
      <c r="F92" s="48">
        <f t="shared" si="17"/>
        <v>600.6</v>
      </c>
      <c r="G92" s="49">
        <f t="shared" si="16"/>
        <v>574.2</v>
      </c>
      <c r="H92" s="50" t="s">
        <v>22</v>
      </c>
    </row>
    <row r="93" spans="1:8" ht="15.75">
      <c r="A93" s="60" t="s">
        <v>156</v>
      </c>
      <c r="B93" s="68" t="s">
        <v>157</v>
      </c>
      <c r="C93" s="69"/>
      <c r="D93" s="63"/>
      <c r="E93" s="64"/>
      <c r="F93" s="63"/>
      <c r="G93" s="70"/>
      <c r="H93" s="85"/>
    </row>
    <row r="94" spans="1:8" ht="12.75">
      <c r="A94" s="58" t="s">
        <v>158</v>
      </c>
      <c r="B94" s="87" t="s">
        <v>159</v>
      </c>
      <c r="C94" s="88">
        <v>150</v>
      </c>
      <c r="D94" s="47">
        <v>100</v>
      </c>
      <c r="E94" s="48">
        <f t="shared" si="15"/>
        <v>95</v>
      </c>
      <c r="F94" s="48">
        <f aca="true" t="shared" si="18" ref="F94:F106">ROUND(D94*$F$11/100,2)</f>
        <v>91</v>
      </c>
      <c r="G94" s="49">
        <f aca="true" t="shared" si="19" ref="G94:G106">ROUND(D94*$G$11/100,2)</f>
        <v>87</v>
      </c>
      <c r="H94" s="85"/>
    </row>
    <row r="95" spans="1:9" s="20" customFormat="1" ht="12.75">
      <c r="A95" s="58" t="s">
        <v>160</v>
      </c>
      <c r="B95" s="164" t="s">
        <v>254</v>
      </c>
      <c r="C95" s="88">
        <v>100</v>
      </c>
      <c r="D95" s="47">
        <v>65</v>
      </c>
      <c r="E95" s="48">
        <f t="shared" si="15"/>
        <v>61.75</v>
      </c>
      <c r="F95" s="48">
        <f t="shared" si="18"/>
        <v>59.15</v>
      </c>
      <c r="G95" s="49">
        <f t="shared" si="19"/>
        <v>56.55</v>
      </c>
      <c r="H95" s="85"/>
      <c r="I95" s="1"/>
    </row>
    <row r="96" spans="1:8" ht="12.75">
      <c r="A96" s="58" t="s">
        <v>161</v>
      </c>
      <c r="B96" s="87" t="s">
        <v>162</v>
      </c>
      <c r="C96" s="88">
        <v>100</v>
      </c>
      <c r="D96" s="47">
        <v>65</v>
      </c>
      <c r="E96" s="48">
        <f t="shared" si="15"/>
        <v>61.75</v>
      </c>
      <c r="F96" s="48">
        <f t="shared" si="18"/>
        <v>59.15</v>
      </c>
      <c r="G96" s="49">
        <f t="shared" si="19"/>
        <v>56.55</v>
      </c>
      <c r="H96" s="85"/>
    </row>
    <row r="97" spans="1:8" ht="12.75">
      <c r="A97" s="58" t="s">
        <v>163</v>
      </c>
      <c r="B97" s="87" t="s">
        <v>164</v>
      </c>
      <c r="C97" s="89">
        <v>150</v>
      </c>
      <c r="D97" s="47">
        <v>100</v>
      </c>
      <c r="E97" s="48">
        <f t="shared" si="15"/>
        <v>95</v>
      </c>
      <c r="F97" s="48">
        <f t="shared" si="18"/>
        <v>91</v>
      </c>
      <c r="G97" s="49">
        <f t="shared" si="19"/>
        <v>87</v>
      </c>
      <c r="H97" s="85"/>
    </row>
    <row r="98" spans="1:8" ht="12.75">
      <c r="A98" s="58" t="s">
        <v>165</v>
      </c>
      <c r="B98" s="87" t="s">
        <v>166</v>
      </c>
      <c r="C98" s="89">
        <v>150</v>
      </c>
      <c r="D98" s="47">
        <v>100</v>
      </c>
      <c r="E98" s="48">
        <f t="shared" si="15"/>
        <v>95</v>
      </c>
      <c r="F98" s="48">
        <f t="shared" si="18"/>
        <v>91</v>
      </c>
      <c r="G98" s="49">
        <f t="shared" si="19"/>
        <v>87</v>
      </c>
      <c r="H98" s="85"/>
    </row>
    <row r="99" spans="1:8" ht="12.75">
      <c r="A99" s="58" t="s">
        <v>167</v>
      </c>
      <c r="B99" s="87" t="s">
        <v>168</v>
      </c>
      <c r="C99" s="89">
        <v>150</v>
      </c>
      <c r="D99" s="47">
        <v>100</v>
      </c>
      <c r="E99" s="48">
        <f t="shared" si="15"/>
        <v>95</v>
      </c>
      <c r="F99" s="48">
        <f t="shared" si="18"/>
        <v>91</v>
      </c>
      <c r="G99" s="49">
        <f t="shared" si="19"/>
        <v>87</v>
      </c>
      <c r="H99" s="85"/>
    </row>
    <row r="100" spans="1:8" ht="12.75">
      <c r="A100" s="58" t="s">
        <v>169</v>
      </c>
      <c r="B100" s="87" t="s">
        <v>170</v>
      </c>
      <c r="C100" s="88">
        <v>300</v>
      </c>
      <c r="D100" s="47">
        <v>200</v>
      </c>
      <c r="E100" s="48">
        <f t="shared" si="15"/>
        <v>190</v>
      </c>
      <c r="F100" s="48">
        <f t="shared" si="18"/>
        <v>182</v>
      </c>
      <c r="G100" s="49">
        <f t="shared" si="19"/>
        <v>174</v>
      </c>
      <c r="H100" s="85"/>
    </row>
    <row r="101" spans="1:8" ht="12.75">
      <c r="A101" s="58" t="s">
        <v>171</v>
      </c>
      <c r="B101" s="87" t="s">
        <v>172</v>
      </c>
      <c r="C101" s="89">
        <v>180</v>
      </c>
      <c r="D101" s="47">
        <v>120</v>
      </c>
      <c r="E101" s="48">
        <f t="shared" si="15"/>
        <v>114</v>
      </c>
      <c r="F101" s="48">
        <f t="shared" si="18"/>
        <v>109.2</v>
      </c>
      <c r="G101" s="49">
        <f t="shared" si="19"/>
        <v>104.4</v>
      </c>
      <c r="H101" s="85"/>
    </row>
    <row r="102" spans="1:8" ht="12.75">
      <c r="A102" s="58" t="s">
        <v>173</v>
      </c>
      <c r="B102" s="87" t="s">
        <v>174</v>
      </c>
      <c r="C102" s="89">
        <v>180</v>
      </c>
      <c r="D102" s="47">
        <v>120</v>
      </c>
      <c r="E102" s="48">
        <f t="shared" si="15"/>
        <v>114</v>
      </c>
      <c r="F102" s="48">
        <f t="shared" si="18"/>
        <v>109.2</v>
      </c>
      <c r="G102" s="49">
        <f t="shared" si="19"/>
        <v>104.4</v>
      </c>
      <c r="H102" s="85"/>
    </row>
    <row r="103" spans="1:8" ht="12.75">
      <c r="A103" s="58" t="s">
        <v>175</v>
      </c>
      <c r="B103" s="87" t="s">
        <v>176</v>
      </c>
      <c r="C103" s="89">
        <v>140</v>
      </c>
      <c r="D103" s="47">
        <v>90</v>
      </c>
      <c r="E103" s="48">
        <f t="shared" si="15"/>
        <v>85.5</v>
      </c>
      <c r="F103" s="48">
        <f t="shared" si="18"/>
        <v>81.9</v>
      </c>
      <c r="G103" s="49">
        <f t="shared" si="19"/>
        <v>78.3</v>
      </c>
      <c r="H103" s="85"/>
    </row>
    <row r="104" spans="1:8" ht="12.75">
      <c r="A104" s="51" t="s">
        <v>177</v>
      </c>
      <c r="B104" s="90" t="s">
        <v>178</v>
      </c>
      <c r="C104" s="89">
        <v>210</v>
      </c>
      <c r="D104" s="54">
        <v>140</v>
      </c>
      <c r="E104" s="55">
        <f t="shared" si="15"/>
        <v>133</v>
      </c>
      <c r="F104" s="55">
        <f t="shared" si="18"/>
        <v>127.4</v>
      </c>
      <c r="G104" s="56">
        <f t="shared" si="19"/>
        <v>121.8</v>
      </c>
      <c r="H104" s="85"/>
    </row>
    <row r="105" spans="1:8" ht="12.75">
      <c r="A105" s="58" t="s">
        <v>179</v>
      </c>
      <c r="B105" s="87" t="s">
        <v>180</v>
      </c>
      <c r="C105" s="89">
        <v>150</v>
      </c>
      <c r="D105" s="47">
        <v>100</v>
      </c>
      <c r="E105" s="48">
        <f t="shared" si="15"/>
        <v>95</v>
      </c>
      <c r="F105" s="48">
        <f t="shared" si="18"/>
        <v>91</v>
      </c>
      <c r="G105" s="49">
        <f t="shared" si="19"/>
        <v>87</v>
      </c>
      <c r="H105" s="85"/>
    </row>
    <row r="106" spans="1:8" ht="12.75">
      <c r="A106" s="58" t="s">
        <v>181</v>
      </c>
      <c r="B106" s="91" t="s">
        <v>182</v>
      </c>
      <c r="C106" s="89">
        <v>180</v>
      </c>
      <c r="D106" s="47">
        <v>120</v>
      </c>
      <c r="E106" s="48">
        <f t="shared" si="15"/>
        <v>114</v>
      </c>
      <c r="F106" s="48">
        <f t="shared" si="18"/>
        <v>109.2</v>
      </c>
      <c r="G106" s="49">
        <f t="shared" si="19"/>
        <v>104.4</v>
      </c>
      <c r="H106" s="85"/>
    </row>
    <row r="107" spans="1:8" ht="15.75">
      <c r="A107" s="60" t="s">
        <v>183</v>
      </c>
      <c r="B107" s="68" t="s">
        <v>184</v>
      </c>
      <c r="C107" s="69"/>
      <c r="D107" s="63"/>
      <c r="E107" s="64"/>
      <c r="F107" s="63"/>
      <c r="G107" s="70"/>
      <c r="H107" s="85"/>
    </row>
    <row r="108" spans="1:8" ht="12.75">
      <c r="A108" s="58" t="s">
        <v>185</v>
      </c>
      <c r="B108" s="45" t="s">
        <v>186</v>
      </c>
      <c r="C108" s="53">
        <v>240</v>
      </c>
      <c r="D108" s="47">
        <v>160</v>
      </c>
      <c r="E108" s="48">
        <f t="shared" si="15"/>
        <v>152</v>
      </c>
      <c r="F108" s="48">
        <f>ROUND(D108*$F$11/100,2)</f>
        <v>145.6</v>
      </c>
      <c r="G108" s="49">
        <f>ROUND(D108*$G$11/100,2)</f>
        <v>139.2</v>
      </c>
      <c r="H108" s="85"/>
    </row>
    <row r="109" spans="1:8" ht="12.75">
      <c r="A109" s="44" t="s">
        <v>187</v>
      </c>
      <c r="B109" s="45" t="s">
        <v>188</v>
      </c>
      <c r="C109" s="53">
        <v>380</v>
      </c>
      <c r="D109" s="47">
        <v>250</v>
      </c>
      <c r="E109" s="48">
        <f t="shared" si="15"/>
        <v>237.5</v>
      </c>
      <c r="F109" s="48">
        <f>ROUND(D109*$F$11/100,2)</f>
        <v>227.5</v>
      </c>
      <c r="G109" s="49">
        <f>ROUND(D109*$G$11/100,2)</f>
        <v>217.5</v>
      </c>
      <c r="H109" s="85"/>
    </row>
    <row r="110" spans="1:8" ht="12.75">
      <c r="A110" s="58" t="s">
        <v>189</v>
      </c>
      <c r="B110" s="45" t="s">
        <v>190</v>
      </c>
      <c r="C110" s="53">
        <v>220</v>
      </c>
      <c r="D110" s="47">
        <v>150</v>
      </c>
      <c r="E110" s="48">
        <f t="shared" si="15"/>
        <v>142.5</v>
      </c>
      <c r="F110" s="48">
        <f>ROUND(D110*$F$11/100,2)</f>
        <v>136.5</v>
      </c>
      <c r="G110" s="49">
        <f>ROUND(D110*$G$11/100,2)</f>
        <v>130.5</v>
      </c>
      <c r="H110" s="85"/>
    </row>
    <row r="111" spans="1:7" ht="15.75">
      <c r="A111" s="60" t="s">
        <v>192</v>
      </c>
      <c r="B111" s="68" t="s">
        <v>193</v>
      </c>
      <c r="C111" s="69"/>
      <c r="D111" s="63"/>
      <c r="E111" s="64"/>
      <c r="F111" s="63"/>
      <c r="G111" s="70"/>
    </row>
    <row r="112" spans="1:8" ht="12.75">
      <c r="A112" s="58" t="s">
        <v>194</v>
      </c>
      <c r="B112" s="45" t="s">
        <v>195</v>
      </c>
      <c r="C112" s="46">
        <v>550</v>
      </c>
      <c r="D112" s="47">
        <v>370</v>
      </c>
      <c r="E112" s="48">
        <f t="shared" si="15"/>
        <v>351.5</v>
      </c>
      <c r="F112" s="48">
        <f>ROUND(D112*$F$11/100,2)</f>
        <v>336.7</v>
      </c>
      <c r="G112" s="49">
        <f>ROUND(D112*$G$11/100,2)</f>
        <v>321.9</v>
      </c>
      <c r="H112" s="92" t="s">
        <v>13</v>
      </c>
    </row>
    <row r="113" spans="1:8" ht="12.75">
      <c r="A113" s="58" t="s">
        <v>196</v>
      </c>
      <c r="B113" s="45" t="s">
        <v>197</v>
      </c>
      <c r="C113" s="46">
        <v>550</v>
      </c>
      <c r="D113" s="47">
        <v>370</v>
      </c>
      <c r="E113" s="48">
        <f t="shared" si="15"/>
        <v>351.5</v>
      </c>
      <c r="F113" s="48">
        <f>ROUND(D113*$F$11/100,2)</f>
        <v>336.7</v>
      </c>
      <c r="G113" s="49">
        <f>ROUND(D113*$G$11/100,2)</f>
        <v>321.9</v>
      </c>
      <c r="H113" s="92" t="s">
        <v>13</v>
      </c>
    </row>
    <row r="114" spans="1:8" ht="12.75">
      <c r="A114" s="58" t="s">
        <v>198</v>
      </c>
      <c r="B114" s="45" t="s">
        <v>199</v>
      </c>
      <c r="C114" s="46">
        <v>550</v>
      </c>
      <c r="D114" s="47">
        <v>370</v>
      </c>
      <c r="E114" s="48">
        <f t="shared" si="15"/>
        <v>351.5</v>
      </c>
      <c r="F114" s="48">
        <f>ROUND(D114*$F$11/100,2)</f>
        <v>336.7</v>
      </c>
      <c r="G114" s="49">
        <f>ROUND(D114*$G$11/100,2)</f>
        <v>321.9</v>
      </c>
      <c r="H114" s="92" t="s">
        <v>13</v>
      </c>
    </row>
    <row r="115" spans="1:8" ht="12.75">
      <c r="A115" s="58" t="s">
        <v>200</v>
      </c>
      <c r="B115" s="45" t="s">
        <v>201</v>
      </c>
      <c r="C115" s="46">
        <v>550</v>
      </c>
      <c r="D115" s="47">
        <v>370</v>
      </c>
      <c r="E115" s="48">
        <f t="shared" si="15"/>
        <v>351.5</v>
      </c>
      <c r="F115" s="48">
        <f>ROUND(D115*$F$11/100,2)</f>
        <v>336.7</v>
      </c>
      <c r="G115" s="49">
        <f>ROUND(D115*$G$11/100,2)</f>
        <v>321.9</v>
      </c>
      <c r="H115" s="92" t="s">
        <v>13</v>
      </c>
    </row>
    <row r="116" spans="1:8" ht="12.75">
      <c r="A116" s="58" t="s">
        <v>202</v>
      </c>
      <c r="B116" s="45" t="s">
        <v>203</v>
      </c>
      <c r="C116" s="46">
        <v>550</v>
      </c>
      <c r="D116" s="47">
        <v>370</v>
      </c>
      <c r="E116" s="48">
        <f t="shared" si="15"/>
        <v>351.5</v>
      </c>
      <c r="F116" s="48">
        <f>ROUND(D116*$F$11/100,2)</f>
        <v>336.7</v>
      </c>
      <c r="G116" s="49">
        <f>ROUND(D116*$G$11/100,2)</f>
        <v>321.9</v>
      </c>
      <c r="H116" s="92" t="s">
        <v>13</v>
      </c>
    </row>
    <row r="117" spans="1:8" ht="15.75">
      <c r="A117" s="93" t="s">
        <v>204</v>
      </c>
      <c r="B117" s="72" t="s">
        <v>205</v>
      </c>
      <c r="C117" s="69"/>
      <c r="D117" s="63"/>
      <c r="E117" s="64"/>
      <c r="F117" s="63"/>
      <c r="G117" s="70"/>
      <c r="H117" s="85"/>
    </row>
    <row r="118" spans="1:8" s="35" customFormat="1" ht="12.75">
      <c r="A118" s="94" t="s">
        <v>245</v>
      </c>
      <c r="B118" s="95" t="s">
        <v>246</v>
      </c>
      <c r="C118" s="74">
        <v>990</v>
      </c>
      <c r="D118" s="47">
        <v>660</v>
      </c>
      <c r="E118" s="48">
        <f t="shared" si="15"/>
        <v>627</v>
      </c>
      <c r="F118" s="48">
        <f>ROUND(D118*$F$11/100,2)</f>
        <v>600.6</v>
      </c>
      <c r="G118" s="49">
        <f>ROUND(D118*$G$11/100,2)</f>
        <v>574.2</v>
      </c>
      <c r="H118" s="50" t="s">
        <v>22</v>
      </c>
    </row>
    <row r="119" spans="1:8" s="35" customFormat="1" ht="12.75">
      <c r="A119" s="94" t="s">
        <v>247</v>
      </c>
      <c r="B119" s="95" t="s">
        <v>248</v>
      </c>
      <c r="C119" s="74">
        <v>750</v>
      </c>
      <c r="D119" s="47">
        <v>500</v>
      </c>
      <c r="E119" s="48">
        <f t="shared" si="15"/>
        <v>475</v>
      </c>
      <c r="F119" s="48">
        <f>ROUND(D119*$F$11/100,2)</f>
        <v>455</v>
      </c>
      <c r="G119" s="49">
        <f>ROUND(D119*$G$11/100,2)</f>
        <v>435</v>
      </c>
      <c r="H119" s="50" t="s">
        <v>22</v>
      </c>
    </row>
    <row r="120" spans="1:8" ht="12.75" customHeight="1">
      <c r="A120" s="94">
        <v>16003</v>
      </c>
      <c r="B120" s="95" t="s">
        <v>206</v>
      </c>
      <c r="C120" s="96">
        <v>530</v>
      </c>
      <c r="D120" s="47">
        <v>350</v>
      </c>
      <c r="E120" s="48">
        <f t="shared" si="15"/>
        <v>332.5</v>
      </c>
      <c r="F120" s="48">
        <f>ROUND(D120*$F$11/100,2)</f>
        <v>318.5</v>
      </c>
      <c r="G120" s="49">
        <f>ROUND(D120*$G$11/100,2)</f>
        <v>304.5</v>
      </c>
      <c r="H120" s="85"/>
    </row>
    <row r="121" spans="1:8" ht="12.75" customHeight="1">
      <c r="A121" s="97">
        <v>16001</v>
      </c>
      <c r="B121" s="95" t="s">
        <v>207</v>
      </c>
      <c r="C121" s="96">
        <v>530</v>
      </c>
      <c r="D121" s="47">
        <v>350</v>
      </c>
      <c r="E121" s="48">
        <f t="shared" si="15"/>
        <v>332.5</v>
      </c>
      <c r="F121" s="48">
        <f>ROUND(D121*$F$11/100,2)</f>
        <v>318.5</v>
      </c>
      <c r="G121" s="49">
        <f>ROUND(D121*$G$11/100,2)</f>
        <v>304.5</v>
      </c>
      <c r="H121" s="85"/>
    </row>
    <row r="122" spans="1:8" ht="15" customHeight="1">
      <c r="A122" s="82">
        <v>16004</v>
      </c>
      <c r="B122" s="83" t="s">
        <v>208</v>
      </c>
      <c r="C122" s="53">
        <v>720</v>
      </c>
      <c r="D122" s="47">
        <v>480</v>
      </c>
      <c r="E122" s="48">
        <f t="shared" si="15"/>
        <v>456</v>
      </c>
      <c r="F122" s="55">
        <f aca="true" t="shared" si="20" ref="F122:F130">ROUND(D122*$F$11/100,2)</f>
        <v>436.8</v>
      </c>
      <c r="G122" s="56">
        <f aca="true" t="shared" si="21" ref="G122:G130">ROUND(D122*$G$11/100,2)</f>
        <v>417.6</v>
      </c>
      <c r="H122" s="85"/>
    </row>
    <row r="123" spans="1:8" ht="12.75" customHeight="1">
      <c r="A123" s="98" t="s">
        <v>209</v>
      </c>
      <c r="B123" s="99" t="s">
        <v>210</v>
      </c>
      <c r="C123" s="62"/>
      <c r="D123" s="63"/>
      <c r="E123" s="64"/>
      <c r="F123" s="64"/>
      <c r="G123" s="65"/>
      <c r="H123" s="85"/>
    </row>
    <row r="124" spans="1:8" ht="12.75" customHeight="1">
      <c r="A124" s="82">
        <v>17002</v>
      </c>
      <c r="B124" s="79" t="s">
        <v>211</v>
      </c>
      <c r="C124" s="53">
        <v>320</v>
      </c>
      <c r="D124" s="47">
        <v>210</v>
      </c>
      <c r="E124" s="48">
        <f aca="true" t="shared" si="22" ref="E124:E130">ROUND(D124*$E$11/100,2)</f>
        <v>199.5</v>
      </c>
      <c r="F124" s="55">
        <f t="shared" si="20"/>
        <v>191.1</v>
      </c>
      <c r="G124" s="56">
        <f t="shared" si="21"/>
        <v>182.7</v>
      </c>
      <c r="H124" s="85"/>
    </row>
    <row r="125" spans="1:8" ht="12.75" customHeight="1">
      <c r="A125" s="82">
        <v>17006</v>
      </c>
      <c r="B125" s="79" t="s">
        <v>212</v>
      </c>
      <c r="C125" s="53">
        <v>320</v>
      </c>
      <c r="D125" s="47">
        <v>210</v>
      </c>
      <c r="E125" s="48">
        <f t="shared" si="22"/>
        <v>199.5</v>
      </c>
      <c r="F125" s="55">
        <f t="shared" si="20"/>
        <v>191.1</v>
      </c>
      <c r="G125" s="56">
        <f t="shared" si="21"/>
        <v>182.7</v>
      </c>
      <c r="H125" s="85"/>
    </row>
    <row r="126" spans="1:8" ht="12.75" customHeight="1">
      <c r="A126" s="82">
        <v>17004</v>
      </c>
      <c r="B126" s="79" t="s">
        <v>213</v>
      </c>
      <c r="C126" s="53">
        <v>320</v>
      </c>
      <c r="D126" s="47">
        <v>210</v>
      </c>
      <c r="E126" s="48">
        <f t="shared" si="22"/>
        <v>199.5</v>
      </c>
      <c r="F126" s="55">
        <f t="shared" si="20"/>
        <v>191.1</v>
      </c>
      <c r="G126" s="56">
        <f t="shared" si="21"/>
        <v>182.7</v>
      </c>
      <c r="H126" s="85"/>
    </row>
    <row r="127" spans="1:8" ht="12.75" customHeight="1">
      <c r="A127" s="82">
        <v>17001</v>
      </c>
      <c r="B127" s="79" t="s">
        <v>191</v>
      </c>
      <c r="C127" s="53">
        <v>320</v>
      </c>
      <c r="D127" s="47">
        <v>210</v>
      </c>
      <c r="E127" s="48">
        <f t="shared" si="22"/>
        <v>199.5</v>
      </c>
      <c r="F127" s="55">
        <f t="shared" si="20"/>
        <v>191.1</v>
      </c>
      <c r="G127" s="56">
        <f t="shared" si="21"/>
        <v>182.7</v>
      </c>
      <c r="H127" s="85"/>
    </row>
    <row r="128" spans="1:8" ht="12.75" customHeight="1">
      <c r="A128" s="82">
        <v>17005</v>
      </c>
      <c r="B128" s="79" t="s">
        <v>214</v>
      </c>
      <c r="C128" s="53">
        <v>320</v>
      </c>
      <c r="D128" s="47">
        <v>210</v>
      </c>
      <c r="E128" s="48">
        <f t="shared" si="22"/>
        <v>199.5</v>
      </c>
      <c r="F128" s="55">
        <f t="shared" si="20"/>
        <v>191.1</v>
      </c>
      <c r="G128" s="56">
        <f t="shared" si="21"/>
        <v>182.7</v>
      </c>
      <c r="H128" s="85"/>
    </row>
    <row r="129" spans="1:8" ht="12.75" customHeight="1">
      <c r="A129" s="156" t="s">
        <v>251</v>
      </c>
      <c r="B129" s="157" t="s">
        <v>252</v>
      </c>
      <c r="C129" s="158">
        <v>380</v>
      </c>
      <c r="D129" s="159">
        <v>250</v>
      </c>
      <c r="E129" s="160">
        <f t="shared" si="22"/>
        <v>237.5</v>
      </c>
      <c r="F129" s="160">
        <f t="shared" si="20"/>
        <v>227.5</v>
      </c>
      <c r="G129" s="161">
        <f t="shared" si="21"/>
        <v>217.5</v>
      </c>
      <c r="H129" s="85"/>
    </row>
    <row r="130" spans="1:10" ht="12.75" customHeight="1">
      <c r="A130" s="148">
        <v>17007</v>
      </c>
      <c r="B130" s="155" t="s">
        <v>215</v>
      </c>
      <c r="C130" s="149">
        <v>380</v>
      </c>
      <c r="D130" s="150">
        <v>250</v>
      </c>
      <c r="E130" s="151">
        <f t="shared" si="22"/>
        <v>237.5</v>
      </c>
      <c r="F130" s="152">
        <f t="shared" si="20"/>
        <v>227.5</v>
      </c>
      <c r="G130" s="153">
        <f t="shared" si="21"/>
        <v>217.5</v>
      </c>
      <c r="H130" s="101"/>
      <c r="J130" s="35"/>
    </row>
    <row r="131" spans="1:10" ht="11.25" customHeight="1">
      <c r="A131" s="102" t="s">
        <v>216</v>
      </c>
      <c r="B131" s="103"/>
      <c r="C131" s="104" t="s">
        <v>217</v>
      </c>
      <c r="D131" s="102" t="s">
        <v>218</v>
      </c>
      <c r="E131" s="102" t="s">
        <v>219</v>
      </c>
      <c r="H131" s="105"/>
      <c r="I131" s="35"/>
      <c r="J131" s="35"/>
    </row>
    <row r="132" spans="1:10" ht="12.75">
      <c r="A132" s="103" t="s">
        <v>220</v>
      </c>
      <c r="B132" s="103"/>
      <c r="C132" s="103"/>
      <c r="D132" s="104"/>
      <c r="E132" s="104"/>
      <c r="H132" s="105"/>
      <c r="I132" s="35"/>
      <c r="J132" s="35"/>
    </row>
    <row r="133" spans="1:10" ht="12.75" customHeight="1">
      <c r="A133" s="102" t="s">
        <v>221</v>
      </c>
      <c r="B133" s="1"/>
      <c r="C133" s="1"/>
      <c r="D133" s="106"/>
      <c r="E133" s="106"/>
      <c r="H133" s="105"/>
      <c r="I133" s="35"/>
      <c r="J133" s="35"/>
    </row>
    <row r="134" spans="1:10" ht="12.75">
      <c r="A134" s="103" t="s">
        <v>222</v>
      </c>
      <c r="B134" s="107"/>
      <c r="C134" s="107"/>
      <c r="D134" s="106"/>
      <c r="E134" s="108" t="s">
        <v>223</v>
      </c>
      <c r="F134" s="109"/>
      <c r="G134" s="108"/>
      <c r="H134" s="105"/>
      <c r="I134" s="35"/>
      <c r="J134" s="35"/>
    </row>
    <row r="135" spans="1:10" ht="12.75">
      <c r="A135" s="103" t="s">
        <v>224</v>
      </c>
      <c r="B135" s="107"/>
      <c r="C135" s="107"/>
      <c r="D135" s="106"/>
      <c r="E135" s="106"/>
      <c r="H135" s="105"/>
      <c r="I135" s="35"/>
      <c r="J135" s="35"/>
    </row>
    <row r="136" ht="12.75">
      <c r="A136" t="s">
        <v>283</v>
      </c>
    </row>
    <row r="138" spans="1:7" ht="20.25" customHeight="1">
      <c r="A138" s="110" t="s">
        <v>225</v>
      </c>
      <c r="B138" s="110"/>
      <c r="C138" s="110"/>
      <c r="F138" s="1"/>
      <c r="G138" s="1"/>
    </row>
    <row r="139" spans="1:8" ht="23.25" customHeight="1">
      <c r="A139" s="110"/>
      <c r="B139" s="110" t="s">
        <v>226</v>
      </c>
      <c r="C139" s="110"/>
      <c r="F139" s="1"/>
      <c r="G139" s="1"/>
      <c r="H139" s="111"/>
    </row>
    <row r="140" spans="6:7" ht="12.75" customHeight="1">
      <c r="F140" s="1"/>
      <c r="G140" s="1"/>
    </row>
    <row r="141" spans="6:7" ht="13.5" customHeight="1">
      <c r="F141" s="1"/>
      <c r="G141" s="1"/>
    </row>
    <row r="142" spans="6:7" ht="19.5" customHeight="1">
      <c r="F142" s="1"/>
      <c r="G142" s="1"/>
    </row>
    <row r="143" spans="6:7" ht="12.75" customHeight="1">
      <c r="F143" s="1"/>
      <c r="G143" s="1"/>
    </row>
    <row r="144" ht="18" customHeight="1"/>
    <row r="145" ht="18" customHeight="1"/>
    <row r="146" ht="14.25" customHeight="1"/>
    <row r="147" ht="14.25" customHeight="1"/>
    <row r="148" ht="16.5" customHeight="1"/>
    <row r="149" ht="14.25" customHeight="1"/>
    <row r="150" ht="12" customHeight="1"/>
    <row r="151" ht="16.5" customHeight="1"/>
    <row r="152" ht="15" customHeight="1"/>
    <row r="153" ht="15" customHeight="1"/>
  </sheetData>
  <sheetProtection selectLockedCells="1" selectUnlockedCells="1"/>
  <printOptions/>
  <pageMargins left="0.25972222222222224" right="0.1701388888888889" top="0.24027777777777778" bottom="0.1701388888888889" header="0.5118055555555555" footer="0.5118055555555555"/>
  <pageSetup horizontalDpi="300" verticalDpi="3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1"/>
  <sheetViews>
    <sheetView tabSelected="1" zoomScale="115" zoomScaleNormal="115" zoomScaleSheetLayoutView="100" zoomScalePageLayoutView="0" workbookViewId="0" topLeftCell="A7">
      <selection activeCell="B20" sqref="B20"/>
    </sheetView>
  </sheetViews>
  <sheetFormatPr defaultColWidth="9.140625" defaultRowHeight="12.75"/>
  <cols>
    <col min="2" max="2" width="49.140625" style="0" customWidth="1"/>
    <col min="3" max="3" width="13.28125" style="0" customWidth="1"/>
    <col min="4" max="4" width="14.28125" style="0" customWidth="1"/>
    <col min="5" max="5" width="15.7109375" style="112" customWidth="1"/>
    <col min="6" max="6" width="16.140625" style="112" customWidth="1"/>
    <col min="7" max="7" width="12.7109375" style="0" customWidth="1"/>
    <col min="11" max="11" width="12.00390625" style="0" customWidth="1"/>
    <col min="14" max="14" width="10.140625" style="0" customWidth="1"/>
    <col min="15" max="15" width="0.13671875" style="0" customWidth="1"/>
  </cols>
  <sheetData>
    <row r="1" spans="1:4" ht="12.75" customHeight="1" thickBot="1">
      <c r="A1" s="113"/>
      <c r="B1" s="113"/>
      <c r="C1" s="20"/>
      <c r="D1" s="20"/>
    </row>
    <row r="2" spans="1:6" ht="27" customHeight="1" thickBot="1">
      <c r="A2" s="113"/>
      <c r="B2" s="194" t="s">
        <v>232</v>
      </c>
      <c r="C2" s="114"/>
      <c r="D2" s="114"/>
      <c r="F2"/>
    </row>
    <row r="3" spans="1:8" ht="27" customHeight="1">
      <c r="A3" s="115"/>
      <c r="B3" s="179" t="s">
        <v>265</v>
      </c>
      <c r="C3" s="180" t="s">
        <v>271</v>
      </c>
      <c r="D3" s="181"/>
      <c r="E3" s="178" t="s">
        <v>265</v>
      </c>
      <c r="G3" s="180" t="s">
        <v>272</v>
      </c>
      <c r="H3" s="20"/>
    </row>
    <row r="4" spans="2:11" ht="27" customHeight="1">
      <c r="B4" s="116" t="s">
        <v>261</v>
      </c>
      <c r="C4" s="169">
        <v>100</v>
      </c>
      <c r="D4" s="170"/>
      <c r="E4" s="174" t="s">
        <v>268</v>
      </c>
      <c r="F4" s="193" t="s">
        <v>269</v>
      </c>
      <c r="G4" t="s">
        <v>270</v>
      </c>
      <c r="H4" s="182"/>
      <c r="K4" s="118"/>
    </row>
    <row r="5" spans="1:7" ht="27" customHeight="1">
      <c r="A5" s="119"/>
      <c r="B5" s="116" t="s">
        <v>262</v>
      </c>
      <c r="C5" s="117">
        <v>95</v>
      </c>
      <c r="D5" s="167" t="s">
        <v>267</v>
      </c>
      <c r="E5" s="120" t="s">
        <v>227</v>
      </c>
      <c r="F5" s="192" t="s">
        <v>274</v>
      </c>
      <c r="G5" s="121">
        <v>130</v>
      </c>
    </row>
    <row r="6" spans="2:11" ht="27" customHeight="1">
      <c r="B6" s="116" t="s">
        <v>263</v>
      </c>
      <c r="C6" s="117">
        <v>91</v>
      </c>
      <c r="D6" s="168" t="s">
        <v>229</v>
      </c>
      <c r="E6" s="173" t="s">
        <v>228</v>
      </c>
      <c r="F6" s="191" t="s">
        <v>275</v>
      </c>
      <c r="G6" s="172">
        <v>115</v>
      </c>
      <c r="H6" s="122"/>
      <c r="K6" s="20"/>
    </row>
    <row r="7" spans="2:11" ht="27" customHeight="1">
      <c r="B7" s="116" t="s">
        <v>264</v>
      </c>
      <c r="C7" s="175">
        <v>87</v>
      </c>
      <c r="D7" s="176" t="s">
        <v>231</v>
      </c>
      <c r="E7" s="173" t="s">
        <v>230</v>
      </c>
      <c r="F7" s="177"/>
      <c r="G7" s="172">
        <v>115</v>
      </c>
      <c r="K7" s="20"/>
    </row>
    <row r="8" spans="3:7" ht="23.25" customHeight="1">
      <c r="C8" s="199" t="s">
        <v>233</v>
      </c>
      <c r="D8" s="199"/>
      <c r="E8" s="199"/>
      <c r="F8" s="199"/>
      <c r="G8" s="171"/>
    </row>
    <row r="9" spans="1:6" ht="18" customHeight="1">
      <c r="A9" s="16"/>
      <c r="B9" s="16"/>
      <c r="C9" s="200" t="s">
        <v>234</v>
      </c>
      <c r="D9" s="200"/>
      <c r="E9" s="200"/>
      <c r="F9" s="200"/>
    </row>
    <row r="10" spans="2:7" ht="13.5" thickBot="1">
      <c r="B10" s="123"/>
      <c r="C10" s="124" t="s">
        <v>273</v>
      </c>
      <c r="D10" s="124"/>
      <c r="E10" s="125"/>
      <c r="F10" s="125"/>
      <c r="G10" s="3"/>
    </row>
    <row r="11" spans="1:8" ht="19.5" customHeight="1">
      <c r="A11" s="190"/>
      <c r="B11" s="189" t="s">
        <v>266</v>
      </c>
      <c r="C11" s="188" t="s">
        <v>231</v>
      </c>
      <c r="D11" s="126" t="s">
        <v>235</v>
      </c>
      <c r="E11" s="127" t="s">
        <v>236</v>
      </c>
      <c r="F11" s="127" t="s">
        <v>237</v>
      </c>
      <c r="G11" s="128" t="s">
        <v>238</v>
      </c>
      <c r="H11" s="182"/>
    </row>
    <row r="12" spans="1:15" ht="38.25" customHeight="1">
      <c r="A12" s="186" t="s">
        <v>8</v>
      </c>
      <c r="B12" s="187" t="s">
        <v>9</v>
      </c>
      <c r="C12" s="129">
        <f>CHOOSE(MAX((SUM(O13:O65372)&lt;5000)*7,(SUM(O13:O65372)&lt;13000)*6,(SUM(O13:O65372)&lt;20000)*5,(SUM(O13:O65372)&lt;40000)*4,(SUM(O13:O65372)&lt;70000)*3,(SUM(O13:O65372)&lt;120000)*2,(SUM(O13:O65372)&gt;=120000)*1),C7,C6,C5,C4,G6,G5,G5)</f>
        <v>130</v>
      </c>
      <c r="D12" s="130" t="s">
        <v>239</v>
      </c>
      <c r="E12" s="131" t="s">
        <v>240</v>
      </c>
      <c r="F12" s="132" t="s">
        <v>241</v>
      </c>
      <c r="G12" s="183" t="s">
        <v>242</v>
      </c>
      <c r="H12" s="20"/>
      <c r="O12">
        <f>SUM(O13:O65327)</f>
        <v>0</v>
      </c>
    </row>
    <row r="13" spans="1:15" ht="15.75">
      <c r="A13" s="185" t="s">
        <v>10</v>
      </c>
      <c r="B13" s="40" t="s">
        <v>11</v>
      </c>
      <c r="C13" s="133"/>
      <c r="D13" s="134"/>
      <c r="E13" s="135"/>
      <c r="F13" s="135"/>
      <c r="G13" s="184"/>
      <c r="O13" s="133">
        <f>IF(Цены!D13&gt;=0,Цены!D13,D13)*E13</f>
        <v>0</v>
      </c>
    </row>
    <row r="14" spans="1:15" ht="12.75">
      <c r="A14" s="44">
        <v>13007</v>
      </c>
      <c r="B14" s="45" t="s">
        <v>12</v>
      </c>
      <c r="C14" s="133">
        <f>Цены!D14/100</f>
        <v>3.7</v>
      </c>
      <c r="D14" s="136">
        <f aca="true" t="shared" si="0" ref="D14:D27">ROUND($C$12*C14,2)</f>
        <v>481</v>
      </c>
      <c r="E14" s="137"/>
      <c r="F14" s="136">
        <f aca="true" t="shared" si="1" ref="F14:F42">D14*E14</f>
        <v>0</v>
      </c>
      <c r="O14" s="133">
        <f>IF(Цены!D14&gt;=0,Цены!D14,D14)*E14</f>
        <v>0</v>
      </c>
    </row>
    <row r="15" spans="1:15" ht="15" customHeight="1">
      <c r="A15" s="44">
        <v>13006</v>
      </c>
      <c r="B15" s="45" t="s">
        <v>14</v>
      </c>
      <c r="C15" s="133">
        <f>Цены!D15/100</f>
        <v>3.7</v>
      </c>
      <c r="D15" s="136">
        <f t="shared" si="0"/>
        <v>481</v>
      </c>
      <c r="E15" s="137"/>
      <c r="F15" s="136">
        <f t="shared" si="1"/>
        <v>0</v>
      </c>
      <c r="K15" s="138"/>
      <c r="O15" s="133">
        <f>IF(Цены!D15&gt;=0,Цены!D15,D15)*E15</f>
        <v>0</v>
      </c>
    </row>
    <row r="16" spans="1:15" ht="15" customHeight="1">
      <c r="A16" s="51">
        <v>13010</v>
      </c>
      <c r="B16" s="162" t="s">
        <v>253</v>
      </c>
      <c r="C16" s="133">
        <f>Цены!D16/100</f>
        <v>7.3</v>
      </c>
      <c r="D16" s="136">
        <f t="shared" si="0"/>
        <v>949</v>
      </c>
      <c r="E16" s="137"/>
      <c r="F16" s="136">
        <f t="shared" si="1"/>
        <v>0</v>
      </c>
      <c r="O16" s="133">
        <f>IF(Цены!D16&gt;=0,Цены!D16,D16)*E16</f>
        <v>0</v>
      </c>
    </row>
    <row r="17" spans="1:15" ht="12.75">
      <c r="A17" s="57">
        <v>13012</v>
      </c>
      <c r="B17" s="52" t="s">
        <v>15</v>
      </c>
      <c r="C17" s="133">
        <f>Цены!D17/100</f>
        <v>9.5</v>
      </c>
      <c r="D17" s="136">
        <f t="shared" si="0"/>
        <v>1235</v>
      </c>
      <c r="E17" s="137"/>
      <c r="F17" s="136">
        <f t="shared" si="1"/>
        <v>0</v>
      </c>
      <c r="O17" s="133">
        <f>IF(Цены!D17&gt;=0,Цены!D17,D17)*E17</f>
        <v>0</v>
      </c>
    </row>
    <row r="18" spans="1:15" ht="12.75" customHeight="1">
      <c r="A18" s="57">
        <v>13013</v>
      </c>
      <c r="B18" s="52" t="s">
        <v>16</v>
      </c>
      <c r="C18" s="133">
        <f>Цены!D18/100</f>
        <v>2.8</v>
      </c>
      <c r="D18" s="136">
        <f t="shared" si="0"/>
        <v>364</v>
      </c>
      <c r="E18" s="137"/>
      <c r="F18" s="136">
        <f t="shared" si="1"/>
        <v>0</v>
      </c>
      <c r="O18" s="133">
        <f>IF(Цены!D18&gt;=0,Цены!D18,D18)*E18</f>
        <v>0</v>
      </c>
    </row>
    <row r="19" spans="1:15" ht="12.75">
      <c r="A19" s="58" t="s">
        <v>17</v>
      </c>
      <c r="B19" s="45" t="s">
        <v>18</v>
      </c>
      <c r="C19" s="133">
        <f>Цены!D19/100</f>
        <v>2.8</v>
      </c>
      <c r="D19" s="136">
        <f t="shared" si="0"/>
        <v>364</v>
      </c>
      <c r="E19" s="137"/>
      <c r="F19" s="136">
        <f t="shared" si="1"/>
        <v>0</v>
      </c>
      <c r="O19" s="133">
        <f>IF(Цены!D19&gt;=0,Цены!D19,D19)*E19</f>
        <v>0</v>
      </c>
    </row>
    <row r="20" spans="1:15" ht="14.25" customHeight="1">
      <c r="A20" s="59">
        <v>13015</v>
      </c>
      <c r="B20" s="52" t="s">
        <v>19</v>
      </c>
      <c r="C20" s="133">
        <f>Цены!D20/100</f>
        <v>2.8</v>
      </c>
      <c r="D20" s="136">
        <f t="shared" si="0"/>
        <v>364</v>
      </c>
      <c r="E20" s="137"/>
      <c r="F20" s="136">
        <f t="shared" si="1"/>
        <v>0</v>
      </c>
      <c r="O20" s="133">
        <f>IF(Цены!D20&gt;=0,Цены!D20,D20)*E20</f>
        <v>0</v>
      </c>
    </row>
    <row r="21" spans="1:15" ht="14.25" customHeight="1">
      <c r="A21" s="60" t="s">
        <v>10</v>
      </c>
      <c r="B21" s="61" t="s">
        <v>23</v>
      </c>
      <c r="C21" s="133">
        <f>Цены!D21/100</f>
        <v>0</v>
      </c>
      <c r="D21" s="139"/>
      <c r="E21" s="135"/>
      <c r="F21" s="139"/>
      <c r="O21" s="133">
        <f>IF(Цены!D21&gt;=0,Цены!D21,D21)*E21</f>
        <v>0</v>
      </c>
    </row>
    <row r="22" spans="1:15" ht="14.25" customHeight="1">
      <c r="A22" s="66">
        <v>13009</v>
      </c>
      <c r="B22" s="67" t="s">
        <v>24</v>
      </c>
      <c r="C22" s="133">
        <f>Цены!D22/100</f>
        <v>15.5</v>
      </c>
      <c r="D22" s="136">
        <f t="shared" si="0"/>
        <v>2015</v>
      </c>
      <c r="E22" s="137"/>
      <c r="F22" s="136">
        <f t="shared" si="1"/>
        <v>0</v>
      </c>
      <c r="O22" s="133">
        <f>IF(Цены!D22&gt;=0,Цены!D22,D22)*E22</f>
        <v>0</v>
      </c>
    </row>
    <row r="23" spans="1:15" ht="14.25" customHeight="1">
      <c r="A23" s="44">
        <v>13002</v>
      </c>
      <c r="B23" s="45" t="s">
        <v>26</v>
      </c>
      <c r="C23" s="133">
        <f>Цены!D23/100</f>
        <v>4.6</v>
      </c>
      <c r="D23" s="136">
        <f t="shared" si="0"/>
        <v>598</v>
      </c>
      <c r="E23" s="137"/>
      <c r="F23" s="136">
        <f t="shared" si="1"/>
        <v>0</v>
      </c>
      <c r="O23" s="133">
        <f>IF(Цены!D23&gt;=0,Цены!D23,D23)*E23</f>
        <v>0</v>
      </c>
    </row>
    <row r="24" spans="1:15" ht="14.25" customHeight="1">
      <c r="A24" s="44" t="s">
        <v>27</v>
      </c>
      <c r="B24" s="52" t="s">
        <v>28</v>
      </c>
      <c r="C24" s="133">
        <f>Цены!D24/100</f>
        <v>10</v>
      </c>
      <c r="D24" s="136">
        <f t="shared" si="0"/>
        <v>1300</v>
      </c>
      <c r="E24" s="137"/>
      <c r="F24" s="136">
        <f>D24*E24</f>
        <v>0</v>
      </c>
      <c r="O24" s="133">
        <f>IF(Цены!D24&gt;=0,Цены!D24,D24)*E24</f>
        <v>0</v>
      </c>
    </row>
    <row r="25" spans="1:15" ht="12.75">
      <c r="A25" s="44">
        <v>13008</v>
      </c>
      <c r="B25" s="52" t="s">
        <v>29</v>
      </c>
      <c r="C25" s="133">
        <f>Цены!D25/100</f>
        <v>15.5</v>
      </c>
      <c r="D25" s="136">
        <f t="shared" si="0"/>
        <v>2015</v>
      </c>
      <c r="E25" s="137"/>
      <c r="F25" s="136">
        <f t="shared" si="1"/>
        <v>0</v>
      </c>
      <c r="O25" s="133">
        <f>IF(Цены!D25&gt;=0,Цены!D25,D25)*E25</f>
        <v>0</v>
      </c>
    </row>
    <row r="26" spans="1:15" ht="12.75">
      <c r="A26" s="58" t="s">
        <v>30</v>
      </c>
      <c r="B26" s="52" t="s">
        <v>31</v>
      </c>
      <c r="C26" s="133">
        <f>Цены!D26/100</f>
        <v>12</v>
      </c>
      <c r="D26" s="136">
        <f t="shared" si="0"/>
        <v>1560</v>
      </c>
      <c r="E26" s="137"/>
      <c r="F26" s="136">
        <f t="shared" si="1"/>
        <v>0</v>
      </c>
      <c r="O26" s="133">
        <f>IF(Цены!D26&gt;=0,Цены!D26,D26)*E26</f>
        <v>0</v>
      </c>
    </row>
    <row r="27" spans="1:15" ht="12.75">
      <c r="A27" s="44">
        <v>13016</v>
      </c>
      <c r="B27" s="52" t="s">
        <v>32</v>
      </c>
      <c r="C27" s="133">
        <f>Цены!D27/100</f>
        <v>15.5</v>
      </c>
      <c r="D27" s="136">
        <f t="shared" si="0"/>
        <v>2015</v>
      </c>
      <c r="E27" s="137"/>
      <c r="F27" s="136">
        <f t="shared" si="1"/>
        <v>0</v>
      </c>
      <c r="O27" s="133">
        <f>IF(Цены!D27&gt;=0,Цены!D27,D27)*E27</f>
        <v>0</v>
      </c>
    </row>
    <row r="28" spans="1:15" ht="12.75">
      <c r="A28" s="44">
        <v>13017</v>
      </c>
      <c r="B28" s="52" t="s">
        <v>33</v>
      </c>
      <c r="C28" s="133">
        <f>Цены!D28/100</f>
        <v>10.5</v>
      </c>
      <c r="D28" s="136">
        <f aca="true" t="shared" si="2" ref="D28:D55">ROUND($C$12*C28,2)</f>
        <v>1365</v>
      </c>
      <c r="E28" s="137"/>
      <c r="F28" s="136">
        <f t="shared" si="1"/>
        <v>0</v>
      </c>
      <c r="O28" s="133">
        <f>IF(Цены!D28&gt;=0,Цены!D28,D28)*E28</f>
        <v>0</v>
      </c>
    </row>
    <row r="29" spans="1:15" ht="12.75">
      <c r="A29" s="59" t="s">
        <v>34</v>
      </c>
      <c r="B29" s="52" t="s">
        <v>35</v>
      </c>
      <c r="C29" s="133">
        <f>Цены!D29/100</f>
        <v>12</v>
      </c>
      <c r="D29" s="136">
        <f t="shared" si="2"/>
        <v>1560</v>
      </c>
      <c r="E29" s="137"/>
      <c r="F29" s="136">
        <f>D29*E29</f>
        <v>0</v>
      </c>
      <c r="O29" s="133">
        <f>IF(Цены!D29&gt;=0,Цены!D29,D29)*E29</f>
        <v>0</v>
      </c>
    </row>
    <row r="30" spans="1:15" ht="15.75">
      <c r="A30" s="60" t="s">
        <v>36</v>
      </c>
      <c r="B30" s="68" t="s">
        <v>37</v>
      </c>
      <c r="C30" s="133">
        <f>Цены!D30/100</f>
        <v>0</v>
      </c>
      <c r="D30" s="139"/>
      <c r="E30" s="135"/>
      <c r="F30" s="139"/>
      <c r="O30" s="133">
        <f>IF(Цены!D30&gt;=0,Цены!D30,D30)*E30</f>
        <v>0</v>
      </c>
    </row>
    <row r="31" spans="1:15" ht="12.75">
      <c r="A31" s="58" t="s">
        <v>38</v>
      </c>
      <c r="B31" s="45" t="s">
        <v>39</v>
      </c>
      <c r="C31" s="133">
        <f>Цены!D31/100</f>
        <v>2.8</v>
      </c>
      <c r="D31" s="136">
        <f t="shared" si="2"/>
        <v>364</v>
      </c>
      <c r="E31" s="137"/>
      <c r="F31" s="136">
        <f t="shared" si="1"/>
        <v>0</v>
      </c>
      <c r="O31" s="133">
        <f>IF(Цены!D31&gt;=0,Цены!D31,D31)*E31</f>
        <v>0</v>
      </c>
    </row>
    <row r="32" spans="1:15" ht="12.75">
      <c r="A32" s="58" t="s">
        <v>40</v>
      </c>
      <c r="B32" s="45" t="s">
        <v>41</v>
      </c>
      <c r="C32" s="133">
        <f>Цены!D32/100</f>
        <v>2.8</v>
      </c>
      <c r="D32" s="136">
        <f t="shared" si="2"/>
        <v>364</v>
      </c>
      <c r="E32" s="137"/>
      <c r="F32" s="136">
        <f t="shared" si="1"/>
        <v>0</v>
      </c>
      <c r="O32" s="133">
        <f>IF(Цены!D32&gt;=0,Цены!D32,D32)*E32</f>
        <v>0</v>
      </c>
    </row>
    <row r="33" spans="1:15" ht="12.75">
      <c r="A33" s="58" t="s">
        <v>42</v>
      </c>
      <c r="B33" s="45" t="s">
        <v>43</v>
      </c>
      <c r="C33" s="133">
        <f>Цены!D33/100</f>
        <v>2.4</v>
      </c>
      <c r="D33" s="136">
        <f t="shared" si="2"/>
        <v>312</v>
      </c>
      <c r="E33" s="137"/>
      <c r="F33" s="136">
        <f t="shared" si="1"/>
        <v>0</v>
      </c>
      <c r="O33" s="133">
        <f>IF(Цены!D33&gt;=0,Цены!D33,D33)*E33</f>
        <v>0</v>
      </c>
    </row>
    <row r="34" spans="1:15" ht="12.75">
      <c r="A34" s="58" t="s">
        <v>44</v>
      </c>
      <c r="B34" s="45" t="s">
        <v>243</v>
      </c>
      <c r="C34" s="133">
        <f>Цены!D34/100</f>
        <v>2</v>
      </c>
      <c r="D34" s="136">
        <f t="shared" si="2"/>
        <v>260</v>
      </c>
      <c r="E34" s="137"/>
      <c r="F34" s="136">
        <f t="shared" si="1"/>
        <v>0</v>
      </c>
      <c r="O34" s="133">
        <f>IF(Цены!D34&gt;=0,Цены!D34,D34)*E34</f>
        <v>0</v>
      </c>
    </row>
    <row r="35" spans="1:15" ht="12.75">
      <c r="A35" s="58" t="s">
        <v>46</v>
      </c>
      <c r="B35" s="45" t="s">
        <v>47</v>
      </c>
      <c r="C35" s="133">
        <f>Цены!D35/100</f>
        <v>2.5</v>
      </c>
      <c r="D35" s="136">
        <f t="shared" si="2"/>
        <v>325</v>
      </c>
      <c r="E35" s="137"/>
      <c r="F35" s="136">
        <f t="shared" si="1"/>
        <v>0</v>
      </c>
      <c r="O35" s="133">
        <f>IF(Цены!D35&gt;=0,Цены!D35,D35)*E35</f>
        <v>0</v>
      </c>
    </row>
    <row r="36" spans="1:15" ht="12.75">
      <c r="A36" s="58" t="s">
        <v>48</v>
      </c>
      <c r="B36" s="45" t="s">
        <v>49</v>
      </c>
      <c r="C36" s="133">
        <f>Цены!D36/100</f>
        <v>3.5</v>
      </c>
      <c r="D36" s="136">
        <f t="shared" si="2"/>
        <v>455</v>
      </c>
      <c r="E36" s="137"/>
      <c r="F36" s="136">
        <f t="shared" si="1"/>
        <v>0</v>
      </c>
      <c r="O36" s="133">
        <f>IF(Цены!D36&gt;=0,Цены!D36,D36)*E36</f>
        <v>0</v>
      </c>
    </row>
    <row r="37" spans="1:15" ht="12.75">
      <c r="A37" s="59" t="s">
        <v>20</v>
      </c>
      <c r="B37" s="52" t="s">
        <v>21</v>
      </c>
      <c r="C37" s="133">
        <f>Цены!D37/100</f>
        <v>5</v>
      </c>
      <c r="D37" s="136">
        <f t="shared" si="2"/>
        <v>650</v>
      </c>
      <c r="E37" s="137"/>
      <c r="F37" s="136">
        <f t="shared" si="1"/>
        <v>0</v>
      </c>
      <c r="O37" s="133">
        <f>IF(Цены!D37&gt;=0,Цены!D37,D37)*E37</f>
        <v>0</v>
      </c>
    </row>
    <row r="38" spans="1:15" ht="15.75">
      <c r="A38" s="60" t="s">
        <v>50</v>
      </c>
      <c r="B38" s="72" t="s">
        <v>51</v>
      </c>
      <c r="C38" s="133">
        <f>Цены!D38/100</f>
        <v>0</v>
      </c>
      <c r="D38" s="139"/>
      <c r="E38" s="135"/>
      <c r="F38" s="139"/>
      <c r="O38" s="133">
        <f>IF(Цены!D38&gt;=0,Цены!D38,D38)*E38</f>
        <v>0</v>
      </c>
    </row>
    <row r="39" spans="1:15" ht="12.75">
      <c r="A39" s="58" t="s">
        <v>52</v>
      </c>
      <c r="B39" s="73" t="s">
        <v>53</v>
      </c>
      <c r="C39" s="133">
        <f>Цены!D39/100</f>
        <v>2.5</v>
      </c>
      <c r="D39" s="136">
        <f t="shared" si="2"/>
        <v>325</v>
      </c>
      <c r="E39" s="137"/>
      <c r="F39" s="136">
        <f t="shared" si="1"/>
        <v>0</v>
      </c>
      <c r="O39" s="133">
        <f>IF(Цены!D39&gt;=0,Цены!D39,D39)*E39</f>
        <v>0</v>
      </c>
    </row>
    <row r="40" spans="1:15" ht="12.75">
      <c r="A40" s="58" t="s">
        <v>54</v>
      </c>
      <c r="B40" s="73" t="s">
        <v>55</v>
      </c>
      <c r="C40" s="133">
        <f>Цены!D40/100</f>
        <v>1.1</v>
      </c>
      <c r="D40" s="136">
        <f t="shared" si="2"/>
        <v>143</v>
      </c>
      <c r="E40" s="137"/>
      <c r="F40" s="136">
        <f t="shared" si="1"/>
        <v>0</v>
      </c>
      <c r="O40" s="133">
        <f>IF(Цены!D40&gt;=0,Цены!D40,D40)*E40</f>
        <v>0</v>
      </c>
    </row>
    <row r="41" spans="1:15" ht="12.75">
      <c r="A41" s="58" t="s">
        <v>56</v>
      </c>
      <c r="B41" s="75" t="s">
        <v>57</v>
      </c>
      <c r="C41" s="133">
        <f>Цены!D41/100</f>
        <v>1.1</v>
      </c>
      <c r="D41" s="136">
        <f t="shared" si="2"/>
        <v>143</v>
      </c>
      <c r="E41" s="137"/>
      <c r="F41" s="136">
        <f t="shared" si="1"/>
        <v>0</v>
      </c>
      <c r="O41" s="133">
        <f>IF(Цены!D41&gt;=0,Цены!D41,D41)*E41</f>
        <v>0</v>
      </c>
    </row>
    <row r="42" spans="1:15" ht="12.75">
      <c r="A42" s="58" t="s">
        <v>58</v>
      </c>
      <c r="B42" s="45" t="s">
        <v>59</v>
      </c>
      <c r="C42" s="133">
        <f>Цены!D42/100</f>
        <v>1.1</v>
      </c>
      <c r="D42" s="136">
        <f t="shared" si="2"/>
        <v>143</v>
      </c>
      <c r="E42" s="137"/>
      <c r="F42" s="136">
        <f t="shared" si="1"/>
        <v>0</v>
      </c>
      <c r="O42" s="133">
        <f>IF(Цены!D42&gt;=0,Цены!D42,D42)*E42</f>
        <v>0</v>
      </c>
    </row>
    <row r="43" spans="1:15" ht="15.75">
      <c r="A43" s="60" t="s">
        <v>60</v>
      </c>
      <c r="B43" s="68" t="s">
        <v>61</v>
      </c>
      <c r="C43" s="133">
        <f>Цены!D43/100</f>
        <v>0</v>
      </c>
      <c r="D43" s="139"/>
      <c r="E43" s="135"/>
      <c r="F43" s="139"/>
      <c r="O43" s="133">
        <f>IF(Цены!D43&gt;=0,Цены!D43,D43)*E43</f>
        <v>0</v>
      </c>
    </row>
    <row r="44" spans="1:15" ht="12.75">
      <c r="A44" s="76">
        <v>10010</v>
      </c>
      <c r="B44" s="77" t="s">
        <v>62</v>
      </c>
      <c r="C44" s="133">
        <f>Цены!D44/100</f>
        <v>2.9</v>
      </c>
      <c r="D44" s="136">
        <f t="shared" si="2"/>
        <v>377</v>
      </c>
      <c r="E44" s="137"/>
      <c r="F44" s="136">
        <f aca="true" t="shared" si="3" ref="F44:F95">D44*E44</f>
        <v>0</v>
      </c>
      <c r="O44" s="133">
        <f>IF(Цены!D44&gt;=0,Цены!D44,D44)*E44</f>
        <v>0</v>
      </c>
    </row>
    <row r="45" spans="1:15" ht="12.75">
      <c r="A45" s="78" t="s">
        <v>63</v>
      </c>
      <c r="B45" s="79" t="s">
        <v>64</v>
      </c>
      <c r="C45" s="133">
        <f>Цены!D45/100</f>
        <v>2.9</v>
      </c>
      <c r="D45" s="136">
        <f t="shared" si="2"/>
        <v>377</v>
      </c>
      <c r="E45" s="137"/>
      <c r="F45" s="136">
        <f t="shared" si="3"/>
        <v>0</v>
      </c>
      <c r="O45" s="133">
        <f>IF(Цены!D45&gt;=0,Цены!D45,D45)*E45</f>
        <v>0</v>
      </c>
    </row>
    <row r="46" spans="1:15" ht="12.75">
      <c r="A46" s="78" t="s">
        <v>65</v>
      </c>
      <c r="B46" s="52" t="s">
        <v>66</v>
      </c>
      <c r="C46" s="133">
        <f>Цены!D46/100</f>
        <v>2.9</v>
      </c>
      <c r="D46" s="136">
        <f t="shared" si="2"/>
        <v>377</v>
      </c>
      <c r="E46" s="137"/>
      <c r="F46" s="136">
        <f t="shared" si="3"/>
        <v>0</v>
      </c>
      <c r="O46" s="133">
        <f>IF(Цены!D46&gt;=0,Цены!D46,D46)*E46</f>
        <v>0</v>
      </c>
    </row>
    <row r="47" spans="1:15" ht="12.75">
      <c r="A47" s="78" t="s">
        <v>67</v>
      </c>
      <c r="B47" s="52" t="s">
        <v>68</v>
      </c>
      <c r="C47" s="133">
        <f>Цены!D47/100</f>
        <v>5</v>
      </c>
      <c r="D47" s="136">
        <f t="shared" si="2"/>
        <v>650</v>
      </c>
      <c r="E47" s="137"/>
      <c r="F47" s="136">
        <f t="shared" si="3"/>
        <v>0</v>
      </c>
      <c r="O47" s="133">
        <f>IF(Цены!D47&gt;=0,Цены!D47,D47)*E47</f>
        <v>0</v>
      </c>
    </row>
    <row r="48" spans="1:15" ht="12.75">
      <c r="A48" s="78" t="s">
        <v>69</v>
      </c>
      <c r="B48" s="52" t="s">
        <v>70</v>
      </c>
      <c r="C48" s="133">
        <f>Цены!D48/100</f>
        <v>7</v>
      </c>
      <c r="D48" s="136">
        <f t="shared" si="2"/>
        <v>910</v>
      </c>
      <c r="E48" s="137"/>
      <c r="F48" s="136">
        <f t="shared" si="3"/>
        <v>0</v>
      </c>
      <c r="O48" s="133">
        <f>IF(Цены!D48&gt;=0,Цены!D48,D48)*E48</f>
        <v>0</v>
      </c>
    </row>
    <row r="49" spans="1:15" ht="12.75">
      <c r="A49" s="78" t="s">
        <v>71</v>
      </c>
      <c r="B49" s="52" t="s">
        <v>72</v>
      </c>
      <c r="C49" s="133">
        <f>Цены!D49/100</f>
        <v>8.8</v>
      </c>
      <c r="D49" s="136">
        <f t="shared" si="2"/>
        <v>1144</v>
      </c>
      <c r="E49" s="137"/>
      <c r="F49" s="136">
        <f t="shared" si="3"/>
        <v>0</v>
      </c>
      <c r="O49" s="133">
        <f>IF(Цены!D49&gt;=0,Цены!D49,D49)*E49</f>
        <v>0</v>
      </c>
    </row>
    <row r="50" spans="1:15" ht="12.75">
      <c r="A50" s="51">
        <v>10012</v>
      </c>
      <c r="B50" s="52" t="s">
        <v>73</v>
      </c>
      <c r="C50" s="133">
        <f>Цены!D50/100</f>
        <v>8.8</v>
      </c>
      <c r="D50" s="136">
        <f t="shared" si="2"/>
        <v>1144</v>
      </c>
      <c r="E50" s="137"/>
      <c r="F50" s="136">
        <f t="shared" si="3"/>
        <v>0</v>
      </c>
      <c r="O50" s="133">
        <f>IF(Цены!D50&gt;=0,Цены!D50,D50)*E50</f>
        <v>0</v>
      </c>
    </row>
    <row r="51" spans="1:15" ht="12.75">
      <c r="A51" s="78" t="s">
        <v>74</v>
      </c>
      <c r="B51" s="52" t="s">
        <v>75</v>
      </c>
      <c r="C51" s="133">
        <f>Цены!D51/100</f>
        <v>6</v>
      </c>
      <c r="D51" s="136">
        <f t="shared" si="2"/>
        <v>780</v>
      </c>
      <c r="E51" s="137"/>
      <c r="F51" s="136">
        <f t="shared" si="3"/>
        <v>0</v>
      </c>
      <c r="O51" s="133">
        <f>IF(Цены!D51&gt;=0,Цены!D51,D51)*E51</f>
        <v>0</v>
      </c>
    </row>
    <row r="52" spans="1:15" ht="15.75">
      <c r="A52" s="60" t="s">
        <v>76</v>
      </c>
      <c r="B52" s="68" t="s">
        <v>77</v>
      </c>
      <c r="C52" s="133">
        <f>Цены!D52/100</f>
        <v>0</v>
      </c>
      <c r="D52" s="139"/>
      <c r="E52" s="135"/>
      <c r="F52" s="139"/>
      <c r="O52" s="133">
        <f>IF(Цены!D52&gt;=0,Цены!D52,D52)*E52</f>
        <v>0</v>
      </c>
    </row>
    <row r="53" spans="1:15" ht="12.75">
      <c r="A53" s="58" t="s">
        <v>78</v>
      </c>
      <c r="B53" s="45" t="s">
        <v>79</v>
      </c>
      <c r="C53" s="133">
        <f>Цены!D53/100</f>
        <v>0.55</v>
      </c>
      <c r="D53" s="136">
        <f t="shared" si="2"/>
        <v>71.5</v>
      </c>
      <c r="E53" s="137"/>
      <c r="F53" s="136">
        <f t="shared" si="3"/>
        <v>0</v>
      </c>
      <c r="O53" s="133">
        <f>IF(Цены!D53&gt;=0,Цены!D53,D53)*E53</f>
        <v>0</v>
      </c>
    </row>
    <row r="54" spans="1:15" ht="12.75">
      <c r="A54" s="58" t="s">
        <v>80</v>
      </c>
      <c r="B54" s="45" t="s">
        <v>81</v>
      </c>
      <c r="C54" s="133">
        <f>Цены!D54/100</f>
        <v>0.7</v>
      </c>
      <c r="D54" s="136">
        <f t="shared" si="2"/>
        <v>91</v>
      </c>
      <c r="E54" s="137"/>
      <c r="F54" s="136">
        <f t="shared" si="3"/>
        <v>0</v>
      </c>
      <c r="O54" s="133">
        <f>IF(Цены!D54&gt;=0,Цены!D54,D54)*E54</f>
        <v>0</v>
      </c>
    </row>
    <row r="55" spans="1:15" ht="12.75">
      <c r="A55" s="58" t="s">
        <v>82</v>
      </c>
      <c r="B55" s="45" t="s">
        <v>83</v>
      </c>
      <c r="C55" s="133">
        <f>Цены!D55/100</f>
        <v>0.7</v>
      </c>
      <c r="D55" s="136">
        <f t="shared" si="2"/>
        <v>91</v>
      </c>
      <c r="E55" s="137"/>
      <c r="F55" s="136">
        <f t="shared" si="3"/>
        <v>0</v>
      </c>
      <c r="O55" s="133">
        <f>IF(Цены!D55&gt;=0,Цены!D55,D55)*E55</f>
        <v>0</v>
      </c>
    </row>
    <row r="56" spans="1:15" ht="12.75">
      <c r="A56" s="78">
        <v>11044</v>
      </c>
      <c r="B56" s="52" t="s">
        <v>84</v>
      </c>
      <c r="C56" s="133">
        <f>Цены!D56/100</f>
        <v>2.2</v>
      </c>
      <c r="D56" s="136">
        <f aca="true" t="shared" si="4" ref="D56:D106">ROUND($C$12*C56,2)</f>
        <v>286</v>
      </c>
      <c r="E56" s="137"/>
      <c r="F56" s="136">
        <f t="shared" si="3"/>
        <v>0</v>
      </c>
      <c r="O56" s="133">
        <f>IF(Цены!D56&gt;=0,Цены!D56,D56)*E56</f>
        <v>0</v>
      </c>
    </row>
    <row r="57" spans="1:15" ht="12.75">
      <c r="A57" s="78" t="s">
        <v>85</v>
      </c>
      <c r="B57" s="52" t="s">
        <v>86</v>
      </c>
      <c r="C57" s="133">
        <f>Цены!D57/100</f>
        <v>2.2</v>
      </c>
      <c r="D57" s="136">
        <f t="shared" si="4"/>
        <v>286</v>
      </c>
      <c r="E57" s="137"/>
      <c r="F57" s="136">
        <f t="shared" si="3"/>
        <v>0</v>
      </c>
      <c r="O57" s="133">
        <f>IF(Цены!D57&gt;=0,Цены!D57,D57)*E57</f>
        <v>0</v>
      </c>
    </row>
    <row r="58" spans="1:15" ht="12.75">
      <c r="A58" s="78" t="s">
        <v>87</v>
      </c>
      <c r="B58" s="52" t="s">
        <v>88</v>
      </c>
      <c r="C58" s="133">
        <f>Цены!D58/100</f>
        <v>0.15</v>
      </c>
      <c r="D58" s="136">
        <f t="shared" si="4"/>
        <v>19.5</v>
      </c>
      <c r="E58" s="137"/>
      <c r="F58" s="136">
        <f t="shared" si="3"/>
        <v>0</v>
      </c>
      <c r="O58" s="133">
        <f>IF(Цены!D58&gt;=0,Цены!D58,D58)*E58</f>
        <v>0</v>
      </c>
    </row>
    <row r="59" spans="1:15" ht="15.75">
      <c r="A59" s="60" t="s">
        <v>89</v>
      </c>
      <c r="B59" s="68" t="s">
        <v>90</v>
      </c>
      <c r="C59" s="133">
        <f>Цены!D59/100</f>
        <v>0</v>
      </c>
      <c r="D59" s="139"/>
      <c r="E59" s="135"/>
      <c r="F59" s="139"/>
      <c r="O59" s="133">
        <f>IF(Цены!D59&gt;=0,Цены!D59,D59)*E59</f>
        <v>0</v>
      </c>
    </row>
    <row r="60" spans="1:15" ht="12.75">
      <c r="A60" s="81" t="s">
        <v>91</v>
      </c>
      <c r="B60" s="52" t="s">
        <v>92</v>
      </c>
      <c r="C60" s="133">
        <f>Цены!D60/100</f>
        <v>2.4</v>
      </c>
      <c r="D60" s="136">
        <f t="shared" si="4"/>
        <v>312</v>
      </c>
      <c r="E60" s="137"/>
      <c r="F60" s="136">
        <f t="shared" si="3"/>
        <v>0</v>
      </c>
      <c r="O60" s="133">
        <f>IF(Цены!D60&gt;=0,Цены!D60,D60)*E60</f>
        <v>0</v>
      </c>
    </row>
    <row r="61" spans="1:15" ht="12.75">
      <c r="A61" s="78" t="s">
        <v>93</v>
      </c>
      <c r="B61" s="52" t="s">
        <v>94</v>
      </c>
      <c r="C61" s="133">
        <f>Цены!D61/100</f>
        <v>2.4</v>
      </c>
      <c r="D61" s="136">
        <f t="shared" si="4"/>
        <v>312</v>
      </c>
      <c r="E61" s="137"/>
      <c r="F61" s="136">
        <f t="shared" si="3"/>
        <v>0</v>
      </c>
      <c r="O61" s="133">
        <f>IF(Цены!D61&gt;=0,Цены!D61,D61)*E61</f>
        <v>0</v>
      </c>
    </row>
    <row r="62" spans="1:15" ht="12.75">
      <c r="A62" s="78" t="s">
        <v>95</v>
      </c>
      <c r="B62" s="52" t="s">
        <v>96</v>
      </c>
      <c r="C62" s="133">
        <f>Цены!D62/100</f>
        <v>3.8</v>
      </c>
      <c r="D62" s="136">
        <f t="shared" si="4"/>
        <v>494</v>
      </c>
      <c r="E62" s="137"/>
      <c r="F62" s="136">
        <f>D62*E62</f>
        <v>0</v>
      </c>
      <c r="O62" s="133">
        <f>IF(Цены!D62&gt;=0,Цены!D62,D62)*E62</f>
        <v>0</v>
      </c>
    </row>
    <row r="63" spans="1:15" ht="12.75">
      <c r="A63" s="78" t="s">
        <v>97</v>
      </c>
      <c r="B63" s="52" t="s">
        <v>98</v>
      </c>
      <c r="C63" s="133">
        <f>Цены!D63/100</f>
        <v>3.3</v>
      </c>
      <c r="D63" s="136">
        <f t="shared" si="4"/>
        <v>429</v>
      </c>
      <c r="E63" s="137"/>
      <c r="F63" s="136">
        <f>D63*E63</f>
        <v>0</v>
      </c>
      <c r="O63" s="133">
        <f>IF(Цены!D63&gt;=0,Цены!D63,D63)*E63</f>
        <v>0</v>
      </c>
    </row>
    <row r="64" spans="1:15" ht="12.75">
      <c r="A64" s="78" t="s">
        <v>99</v>
      </c>
      <c r="B64" s="52" t="s">
        <v>100</v>
      </c>
      <c r="C64" s="133">
        <f>Цены!D64/100</f>
        <v>3</v>
      </c>
      <c r="D64" s="136">
        <f t="shared" si="4"/>
        <v>390</v>
      </c>
      <c r="E64" s="137"/>
      <c r="F64" s="136">
        <f t="shared" si="3"/>
        <v>0</v>
      </c>
      <c r="O64" s="133">
        <f>IF(Цены!D64&gt;=0,Цены!D64,D64)*E64</f>
        <v>0</v>
      </c>
    </row>
    <row r="65" spans="1:15" ht="12.75">
      <c r="A65" s="78" t="s">
        <v>101</v>
      </c>
      <c r="B65" s="52" t="s">
        <v>102</v>
      </c>
      <c r="C65" s="133">
        <f>Цены!D65/100</f>
        <v>1.6</v>
      </c>
      <c r="D65" s="136">
        <f t="shared" si="4"/>
        <v>208</v>
      </c>
      <c r="E65" s="137"/>
      <c r="F65" s="136">
        <f t="shared" si="3"/>
        <v>0</v>
      </c>
      <c r="O65" s="133">
        <f>IF(Цены!D65&gt;=0,Цены!D65,D65)*E65</f>
        <v>0</v>
      </c>
    </row>
    <row r="66" spans="1:15" ht="12.75">
      <c r="A66" s="82" t="s">
        <v>103</v>
      </c>
      <c r="B66" s="83" t="s">
        <v>104</v>
      </c>
      <c r="C66" s="133">
        <f>Цены!D66/100</f>
        <v>3.7</v>
      </c>
      <c r="D66" s="136">
        <f t="shared" si="4"/>
        <v>481</v>
      </c>
      <c r="E66" s="137"/>
      <c r="F66" s="136">
        <f t="shared" si="3"/>
        <v>0</v>
      </c>
      <c r="O66" s="133">
        <f>IF(Цены!D66&gt;=0,Цены!D66,D66)*E66</f>
        <v>0</v>
      </c>
    </row>
    <row r="67" spans="1:15" ht="15.75">
      <c r="A67" s="60" t="s">
        <v>105</v>
      </c>
      <c r="B67" s="68" t="s">
        <v>106</v>
      </c>
      <c r="C67" s="133">
        <f>Цены!D67/100</f>
        <v>0</v>
      </c>
      <c r="D67" s="139"/>
      <c r="E67" s="135"/>
      <c r="F67" s="139"/>
      <c r="O67" s="133">
        <f>IF(Цены!D67&gt;=0,Цены!D67,D67)*E67</f>
        <v>0</v>
      </c>
    </row>
    <row r="68" spans="1:15" ht="12.75">
      <c r="A68" s="58" t="s">
        <v>107</v>
      </c>
      <c r="B68" s="45" t="s">
        <v>108</v>
      </c>
      <c r="C68" s="133">
        <f>Цены!D68/100</f>
        <v>3.6</v>
      </c>
      <c r="D68" s="136">
        <f t="shared" si="4"/>
        <v>468</v>
      </c>
      <c r="E68" s="137"/>
      <c r="F68" s="136">
        <f t="shared" si="3"/>
        <v>0</v>
      </c>
      <c r="O68" s="133">
        <f>IF(Цены!D68&gt;=0,Цены!D68,D68)*E68</f>
        <v>0</v>
      </c>
    </row>
    <row r="69" spans="1:15" ht="12.75">
      <c r="A69" s="58" t="s">
        <v>110</v>
      </c>
      <c r="B69" s="52" t="s">
        <v>111</v>
      </c>
      <c r="C69" s="133">
        <f>Цены!D69/100</f>
        <v>6.9</v>
      </c>
      <c r="D69" s="136">
        <f t="shared" si="4"/>
        <v>897</v>
      </c>
      <c r="E69" s="137"/>
      <c r="F69" s="136">
        <f t="shared" si="3"/>
        <v>0</v>
      </c>
      <c r="O69" s="133">
        <f>IF(Цены!D69&gt;=0,Цены!D69,D69)*E69</f>
        <v>0</v>
      </c>
    </row>
    <row r="70" spans="1:15" ht="12.75">
      <c r="A70" s="58" t="s">
        <v>112</v>
      </c>
      <c r="B70" s="52" t="s">
        <v>113</v>
      </c>
      <c r="C70" s="133">
        <f>Цены!D70/100</f>
        <v>6.9</v>
      </c>
      <c r="D70" s="136">
        <f t="shared" si="4"/>
        <v>897</v>
      </c>
      <c r="E70" s="137"/>
      <c r="F70" s="136">
        <f t="shared" si="3"/>
        <v>0</v>
      </c>
      <c r="O70" s="133">
        <f>IF(Цены!D70&gt;=0,Цены!D70,D70)*E70</f>
        <v>0</v>
      </c>
    </row>
    <row r="71" spans="1:15" ht="12.75">
      <c r="A71" s="84" t="s">
        <v>114</v>
      </c>
      <c r="B71" s="52" t="s">
        <v>244</v>
      </c>
      <c r="C71" s="133">
        <f>Цены!D71/100</f>
        <v>5</v>
      </c>
      <c r="D71" s="136">
        <f t="shared" si="4"/>
        <v>650</v>
      </c>
      <c r="E71" s="137"/>
      <c r="F71" s="136">
        <f>D71*E71</f>
        <v>0</v>
      </c>
      <c r="O71" s="133">
        <f>IF(Цены!D71&gt;=0,Цены!D71,D71)*E71</f>
        <v>0</v>
      </c>
    </row>
    <row r="72" spans="1:15" ht="12.75">
      <c r="A72" s="163" t="s">
        <v>116</v>
      </c>
      <c r="B72" s="198" t="s">
        <v>282</v>
      </c>
      <c r="C72" s="133">
        <f>Цены!D72/100</f>
        <v>2.2</v>
      </c>
      <c r="D72" s="136">
        <f t="shared" si="4"/>
        <v>286</v>
      </c>
      <c r="E72" s="137"/>
      <c r="F72" s="136">
        <f>D72*E72</f>
        <v>0</v>
      </c>
      <c r="O72" s="133">
        <f>IF(Цены!D72&gt;=0,Цены!D72,D72)*E72</f>
        <v>0</v>
      </c>
    </row>
    <row r="73" spans="1:15" ht="15.75">
      <c r="A73" s="60" t="s">
        <v>117</v>
      </c>
      <c r="B73" s="68" t="s">
        <v>118</v>
      </c>
      <c r="C73" s="133"/>
      <c r="D73" s="139"/>
      <c r="E73" s="135"/>
      <c r="F73" s="139"/>
      <c r="O73" s="133">
        <f>IF(Цены!D73&gt;=0,Цены!D73,D73)*E73</f>
        <v>0</v>
      </c>
    </row>
    <row r="74" spans="1:15" ht="12.75">
      <c r="A74" s="58" t="s">
        <v>119</v>
      </c>
      <c r="B74" s="45" t="s">
        <v>120</v>
      </c>
      <c r="C74" s="133">
        <f>Цены!D74/100</f>
        <v>1.8</v>
      </c>
      <c r="D74" s="136">
        <f t="shared" si="4"/>
        <v>234</v>
      </c>
      <c r="E74" s="137"/>
      <c r="F74" s="136">
        <f t="shared" si="3"/>
        <v>0</v>
      </c>
      <c r="O74" s="133">
        <f>IF(Цены!D74&gt;=0,Цены!D74,D74)*E74</f>
        <v>0</v>
      </c>
    </row>
    <row r="75" spans="1:15" ht="12.75">
      <c r="A75" s="154" t="s">
        <v>250</v>
      </c>
      <c r="B75" s="146" t="s">
        <v>249</v>
      </c>
      <c r="C75" s="133">
        <f>Цены!D75/100</f>
        <v>6.6</v>
      </c>
      <c r="D75" s="136">
        <f t="shared" si="4"/>
        <v>858</v>
      </c>
      <c r="E75" s="137"/>
      <c r="F75" s="136">
        <f>D75*E75</f>
        <v>0</v>
      </c>
      <c r="O75" s="133">
        <f>IF(Цены!D75&gt;=0,Цены!D75,D75)*E75</f>
        <v>0</v>
      </c>
    </row>
    <row r="76" spans="1:15" ht="12.75">
      <c r="A76" s="58" t="s">
        <v>121</v>
      </c>
      <c r="B76" s="52" t="s">
        <v>122</v>
      </c>
      <c r="C76" s="133">
        <f>Цены!D76/100</f>
        <v>6</v>
      </c>
      <c r="D76" s="136">
        <f t="shared" si="4"/>
        <v>780</v>
      </c>
      <c r="E76" s="137"/>
      <c r="F76" s="136">
        <f t="shared" si="3"/>
        <v>0</v>
      </c>
      <c r="O76" s="133">
        <f>IF(Цены!D76&gt;=0,Цены!D76,D76)*E76</f>
        <v>0</v>
      </c>
    </row>
    <row r="77" spans="1:15" ht="12.75">
      <c r="A77" s="58" t="s">
        <v>123</v>
      </c>
      <c r="B77" s="52" t="s">
        <v>124</v>
      </c>
      <c r="C77" s="133">
        <f>Цены!D77/100</f>
        <v>3.6</v>
      </c>
      <c r="D77" s="136">
        <f t="shared" si="4"/>
        <v>468</v>
      </c>
      <c r="E77" s="137"/>
      <c r="F77" s="136">
        <f t="shared" si="3"/>
        <v>0</v>
      </c>
      <c r="O77" s="133">
        <f>IF(Цены!D77&gt;=0,Цены!D77,D77)*E77</f>
        <v>0</v>
      </c>
    </row>
    <row r="78" spans="1:15" ht="12.75">
      <c r="A78" s="58" t="s">
        <v>125</v>
      </c>
      <c r="B78" s="52" t="s">
        <v>126</v>
      </c>
      <c r="C78" s="133">
        <f>Цены!D78/100</f>
        <v>1.9</v>
      </c>
      <c r="D78" s="136">
        <f t="shared" si="4"/>
        <v>247</v>
      </c>
      <c r="E78" s="137"/>
      <c r="F78" s="136">
        <f t="shared" si="3"/>
        <v>0</v>
      </c>
      <c r="O78" s="133">
        <f>IF(Цены!D78&gt;=0,Цены!D78,D78)*E78</f>
        <v>0</v>
      </c>
    </row>
    <row r="79" spans="1:15" ht="12.75">
      <c r="A79" s="58" t="s">
        <v>127</v>
      </c>
      <c r="B79" s="52" t="s">
        <v>128</v>
      </c>
      <c r="C79" s="133">
        <f>Цены!D79/100</f>
        <v>4.2</v>
      </c>
      <c r="D79" s="136">
        <f t="shared" si="4"/>
        <v>546</v>
      </c>
      <c r="E79" s="137"/>
      <c r="F79" s="136">
        <f t="shared" si="3"/>
        <v>0</v>
      </c>
      <c r="O79" s="133">
        <f>IF(Цены!D79&gt;=0,Цены!D79,D79)*E79</f>
        <v>0</v>
      </c>
    </row>
    <row r="80" spans="1:15" ht="12.75">
      <c r="A80" s="58" t="s">
        <v>129</v>
      </c>
      <c r="B80" s="52" t="s">
        <v>130</v>
      </c>
      <c r="C80" s="133">
        <f>Цены!D80/100</f>
        <v>1.6</v>
      </c>
      <c r="D80" s="136">
        <f t="shared" si="4"/>
        <v>208</v>
      </c>
      <c r="E80" s="137"/>
      <c r="F80" s="136">
        <f t="shared" si="3"/>
        <v>0</v>
      </c>
      <c r="O80" s="133">
        <f>IF(Цены!D80&gt;=0,Цены!D80,D80)*E80</f>
        <v>0</v>
      </c>
    </row>
    <row r="81" spans="1:15" ht="12.75">
      <c r="A81" s="58" t="s">
        <v>131</v>
      </c>
      <c r="B81" s="52" t="s">
        <v>132</v>
      </c>
      <c r="C81" s="133">
        <f>Цены!D81/100</f>
        <v>1.9</v>
      </c>
      <c r="D81" s="136">
        <f t="shared" si="4"/>
        <v>247</v>
      </c>
      <c r="E81" s="137"/>
      <c r="F81" s="136">
        <f t="shared" si="3"/>
        <v>0</v>
      </c>
      <c r="O81" s="133">
        <f>IF(Цены!D81&gt;=0,Цены!D81,D81)*E81</f>
        <v>0</v>
      </c>
    </row>
    <row r="82" spans="1:15" ht="12.75">
      <c r="A82" s="58" t="s">
        <v>133</v>
      </c>
      <c r="B82" s="52" t="s">
        <v>134</v>
      </c>
      <c r="C82" s="133">
        <f>Цены!D82/100</f>
        <v>6.9</v>
      </c>
      <c r="D82" s="136">
        <f t="shared" si="4"/>
        <v>897</v>
      </c>
      <c r="E82" s="137"/>
      <c r="F82" s="136">
        <f t="shared" si="3"/>
        <v>0</v>
      </c>
      <c r="K82" s="112"/>
      <c r="L82" s="112"/>
      <c r="O82" s="133">
        <f>IF(Цены!D82&gt;=0,Цены!D82,D82)*E82</f>
        <v>0</v>
      </c>
    </row>
    <row r="83" spans="1:15" ht="12.75">
      <c r="A83" s="58" t="s">
        <v>135</v>
      </c>
      <c r="B83" s="52" t="s">
        <v>136</v>
      </c>
      <c r="C83" s="133">
        <f>Цены!D83/100</f>
        <v>6.6</v>
      </c>
      <c r="D83" s="136">
        <f t="shared" si="4"/>
        <v>858</v>
      </c>
      <c r="E83" s="137"/>
      <c r="F83" s="136">
        <f t="shared" si="3"/>
        <v>0</v>
      </c>
      <c r="K83" s="112"/>
      <c r="L83" s="112"/>
      <c r="O83" s="133">
        <f>IF(Цены!D83&gt;=0,Цены!D83,D83)*E83</f>
        <v>0</v>
      </c>
    </row>
    <row r="84" spans="1:15" s="112" customFormat="1" ht="12.75">
      <c r="A84" s="58" t="s">
        <v>137</v>
      </c>
      <c r="B84" s="52" t="s">
        <v>138</v>
      </c>
      <c r="C84" s="133">
        <f>Цены!D84/100</f>
        <v>3</v>
      </c>
      <c r="D84" s="136">
        <f t="shared" si="4"/>
        <v>390</v>
      </c>
      <c r="E84" s="137"/>
      <c r="F84" s="136">
        <f t="shared" si="3"/>
        <v>0</v>
      </c>
      <c r="G84"/>
      <c r="H84"/>
      <c r="I84"/>
      <c r="J84"/>
      <c r="K84"/>
      <c r="L84"/>
      <c r="O84" s="133">
        <f>IF(Цены!D84&gt;=0,Цены!D84,D84)*E84</f>
        <v>0</v>
      </c>
    </row>
    <row r="85" spans="1:15" s="112" customFormat="1" ht="12.75">
      <c r="A85" s="58" t="s">
        <v>139</v>
      </c>
      <c r="B85" s="52" t="s">
        <v>140</v>
      </c>
      <c r="C85" s="133">
        <f>Цены!D85/100</f>
        <v>6.6</v>
      </c>
      <c r="D85" s="136">
        <f t="shared" si="4"/>
        <v>858</v>
      </c>
      <c r="E85" s="137"/>
      <c r="F85" s="136">
        <f t="shared" si="3"/>
        <v>0</v>
      </c>
      <c r="G85"/>
      <c r="H85"/>
      <c r="I85"/>
      <c r="J85"/>
      <c r="K85"/>
      <c r="L85"/>
      <c r="O85" s="133">
        <f>IF(Цены!D85&gt;=0,Цены!D85,D85)*E85</f>
        <v>0</v>
      </c>
    </row>
    <row r="86" spans="1:15" ht="12.75">
      <c r="A86" s="51" t="s">
        <v>141</v>
      </c>
      <c r="B86" s="52" t="s">
        <v>142</v>
      </c>
      <c r="C86" s="133">
        <f>Цены!D86/100</f>
        <v>2.7</v>
      </c>
      <c r="D86" s="136">
        <f t="shared" si="4"/>
        <v>351</v>
      </c>
      <c r="E86" s="137"/>
      <c r="F86" s="136">
        <f t="shared" si="3"/>
        <v>0</v>
      </c>
      <c r="O86" s="133">
        <f>IF(Цены!D86&gt;=0,Цены!D86,D86)*E86</f>
        <v>0</v>
      </c>
    </row>
    <row r="87" spans="1:15" ht="12.75">
      <c r="A87" s="58" t="s">
        <v>143</v>
      </c>
      <c r="B87" s="52" t="s">
        <v>144</v>
      </c>
      <c r="C87" s="133">
        <f>Цены!D87/100</f>
        <v>6.6</v>
      </c>
      <c r="D87" s="136">
        <f t="shared" si="4"/>
        <v>858</v>
      </c>
      <c r="E87" s="137"/>
      <c r="F87" s="136">
        <f t="shared" si="3"/>
        <v>0</v>
      </c>
      <c r="O87" s="133">
        <f>IF(Цены!D87&gt;=0,Цены!D87,D87)*E87</f>
        <v>0</v>
      </c>
    </row>
    <row r="88" spans="1:15" ht="12.75">
      <c r="A88" s="58" t="s">
        <v>145</v>
      </c>
      <c r="B88" s="52" t="s">
        <v>146</v>
      </c>
      <c r="C88" s="133">
        <f>Цены!D88/100</f>
        <v>6.9</v>
      </c>
      <c r="D88" s="136">
        <f t="shared" si="4"/>
        <v>897</v>
      </c>
      <c r="E88" s="137"/>
      <c r="F88" s="136">
        <f t="shared" si="3"/>
        <v>0</v>
      </c>
      <c r="O88" s="133">
        <f>IF(Цены!D88&gt;=0,Цены!D88,D88)*E88</f>
        <v>0</v>
      </c>
    </row>
    <row r="89" spans="1:15" ht="13.5" customHeight="1">
      <c r="A89" s="58" t="s">
        <v>148</v>
      </c>
      <c r="B89" s="52" t="s">
        <v>149</v>
      </c>
      <c r="C89" s="133">
        <f>Цены!D89/100</f>
        <v>4.4</v>
      </c>
      <c r="D89" s="136">
        <f t="shared" si="4"/>
        <v>572</v>
      </c>
      <c r="E89" s="137"/>
      <c r="F89" s="136">
        <f t="shared" si="3"/>
        <v>0</v>
      </c>
      <c r="O89" s="133">
        <f>IF(Цены!D89&gt;=0,Цены!D89,D89)*E89</f>
        <v>0</v>
      </c>
    </row>
    <row r="90" spans="1:15" ht="12.75">
      <c r="A90" s="58" t="s">
        <v>150</v>
      </c>
      <c r="B90" s="52" t="s">
        <v>151</v>
      </c>
      <c r="C90" s="133">
        <f>Цены!D90/100</f>
        <v>6.6</v>
      </c>
      <c r="D90" s="136">
        <f t="shared" si="4"/>
        <v>858</v>
      </c>
      <c r="E90" s="137"/>
      <c r="F90" s="136">
        <f t="shared" si="3"/>
        <v>0</v>
      </c>
      <c r="O90" s="133">
        <f>IF(Цены!D90&gt;=0,Цены!D90,D90)*E90</f>
        <v>0</v>
      </c>
    </row>
    <row r="91" spans="1:15" ht="12.75">
      <c r="A91" s="58" t="s">
        <v>152</v>
      </c>
      <c r="B91" s="52" t="s">
        <v>153</v>
      </c>
      <c r="C91" s="133">
        <f>Цены!D91/100</f>
        <v>6.6</v>
      </c>
      <c r="D91" s="136">
        <f t="shared" si="4"/>
        <v>858</v>
      </c>
      <c r="E91" s="137"/>
      <c r="F91" s="136">
        <f t="shared" si="3"/>
        <v>0</v>
      </c>
      <c r="O91" s="133">
        <f>IF(Цены!D91&gt;=0,Цены!D91,D91)*E91</f>
        <v>0</v>
      </c>
    </row>
    <row r="92" spans="1:15" ht="12.75">
      <c r="A92" s="58" t="s">
        <v>154</v>
      </c>
      <c r="B92" s="52" t="s">
        <v>155</v>
      </c>
      <c r="C92" s="133">
        <f>Цены!D92/100</f>
        <v>6.6</v>
      </c>
      <c r="D92" s="136">
        <f t="shared" si="4"/>
        <v>858</v>
      </c>
      <c r="E92" s="137"/>
      <c r="F92" s="136">
        <f t="shared" si="3"/>
        <v>0</v>
      </c>
      <c r="O92" s="133">
        <f>IF(Цены!D92&gt;=0,Цены!D92,D92)*E92</f>
        <v>0</v>
      </c>
    </row>
    <row r="93" spans="1:15" ht="13.5" customHeight="1">
      <c r="A93" s="60" t="s">
        <v>156</v>
      </c>
      <c r="B93" s="68" t="s">
        <v>157</v>
      </c>
      <c r="C93" s="133">
        <f>Цены!D93/100</f>
        <v>0</v>
      </c>
      <c r="D93" s="139"/>
      <c r="E93" s="135"/>
      <c r="F93" s="139"/>
      <c r="O93" s="133">
        <f>IF(Цены!D93&gt;=0,Цены!D93,D93)*E93</f>
        <v>0</v>
      </c>
    </row>
    <row r="94" spans="1:15" ht="15.75" customHeight="1">
      <c r="A94" s="58" t="s">
        <v>158</v>
      </c>
      <c r="B94" s="45" t="s">
        <v>159</v>
      </c>
      <c r="C94" s="133">
        <f>Цены!D94/100</f>
        <v>1</v>
      </c>
      <c r="D94" s="136">
        <f t="shared" si="4"/>
        <v>130</v>
      </c>
      <c r="E94" s="47"/>
      <c r="F94" s="136">
        <f t="shared" si="3"/>
        <v>0</v>
      </c>
      <c r="O94" s="133">
        <f>IF(Цены!D94&gt;=0,Цены!D94,D94)*E94</f>
        <v>0</v>
      </c>
    </row>
    <row r="95" spans="1:15" ht="13.5" customHeight="1">
      <c r="A95" s="58" t="s">
        <v>160</v>
      </c>
      <c r="B95" s="146" t="s">
        <v>254</v>
      </c>
      <c r="C95" s="133">
        <f>Цены!D95/100</f>
        <v>0.65</v>
      </c>
      <c r="D95" s="136">
        <f t="shared" si="4"/>
        <v>84.5</v>
      </c>
      <c r="E95" s="137"/>
      <c r="F95" s="136">
        <f t="shared" si="3"/>
        <v>0</v>
      </c>
      <c r="O95" s="133">
        <f>IF(Цены!D95&gt;=0,Цены!D95,D95)*E95</f>
        <v>0</v>
      </c>
    </row>
    <row r="96" spans="1:15" ht="13.5" customHeight="1">
      <c r="A96" s="58" t="s">
        <v>161</v>
      </c>
      <c r="B96" s="45" t="s">
        <v>162</v>
      </c>
      <c r="C96" s="133">
        <f>Цены!D96/100</f>
        <v>0.65</v>
      </c>
      <c r="D96" s="136">
        <f t="shared" si="4"/>
        <v>84.5</v>
      </c>
      <c r="E96" s="137"/>
      <c r="F96" s="136">
        <f aca="true" t="shared" si="5" ref="F96:F130">D96*E96</f>
        <v>0</v>
      </c>
      <c r="O96" s="133">
        <f>IF(Цены!D96&gt;=0,Цены!D96,D96)*E96</f>
        <v>0</v>
      </c>
    </row>
    <row r="97" spans="1:15" ht="13.5" customHeight="1">
      <c r="A97" s="58" t="s">
        <v>163</v>
      </c>
      <c r="B97" s="45" t="s">
        <v>164</v>
      </c>
      <c r="C97" s="133">
        <f>Цены!D97/100</f>
        <v>1</v>
      </c>
      <c r="D97" s="136">
        <f t="shared" si="4"/>
        <v>130</v>
      </c>
      <c r="E97" s="137"/>
      <c r="F97" s="136">
        <f t="shared" si="5"/>
        <v>0</v>
      </c>
      <c r="O97" s="133">
        <f>IF(Цены!D97&gt;=0,Цены!D97,D97)*E97</f>
        <v>0</v>
      </c>
    </row>
    <row r="98" spans="1:15" ht="13.5" customHeight="1">
      <c r="A98" s="58" t="s">
        <v>165</v>
      </c>
      <c r="B98" s="45" t="s">
        <v>166</v>
      </c>
      <c r="C98" s="133">
        <f>Цены!D98/100</f>
        <v>1</v>
      </c>
      <c r="D98" s="136">
        <f t="shared" si="4"/>
        <v>130</v>
      </c>
      <c r="E98" s="140"/>
      <c r="F98" s="136">
        <f t="shared" si="5"/>
        <v>0</v>
      </c>
      <c r="O98" s="133">
        <f>IF(Цены!D98&gt;=0,Цены!D98,D98)*E98</f>
        <v>0</v>
      </c>
    </row>
    <row r="99" spans="1:15" ht="13.5" customHeight="1">
      <c r="A99" s="58" t="s">
        <v>167</v>
      </c>
      <c r="B99" s="45" t="s">
        <v>168</v>
      </c>
      <c r="C99" s="133">
        <f>Цены!D99/100</f>
        <v>1</v>
      </c>
      <c r="D99" s="136">
        <f t="shared" si="4"/>
        <v>130</v>
      </c>
      <c r="E99" s="137"/>
      <c r="F99" s="136">
        <f t="shared" si="5"/>
        <v>0</v>
      </c>
      <c r="O99" s="133">
        <f>IF(Цены!D99&gt;=0,Цены!D99,D99)*E99</f>
        <v>0</v>
      </c>
    </row>
    <row r="100" spans="1:15" ht="13.5" customHeight="1">
      <c r="A100" s="58" t="s">
        <v>169</v>
      </c>
      <c r="B100" s="45" t="s">
        <v>170</v>
      </c>
      <c r="C100" s="133">
        <f>Цены!D100/100</f>
        <v>2</v>
      </c>
      <c r="D100" s="136">
        <f t="shared" si="4"/>
        <v>260</v>
      </c>
      <c r="E100" s="137"/>
      <c r="F100" s="136">
        <f t="shared" si="5"/>
        <v>0</v>
      </c>
      <c r="O100" s="133">
        <f>IF(Цены!D100&gt;=0,Цены!D100,D100)*E100</f>
        <v>0</v>
      </c>
    </row>
    <row r="101" spans="1:15" ht="13.5" customHeight="1">
      <c r="A101" s="58" t="s">
        <v>171</v>
      </c>
      <c r="B101" s="45" t="s">
        <v>172</v>
      </c>
      <c r="C101" s="133">
        <f>Цены!D101/100</f>
        <v>1.2</v>
      </c>
      <c r="D101" s="136">
        <f t="shared" si="4"/>
        <v>156</v>
      </c>
      <c r="E101" s="137"/>
      <c r="F101" s="136">
        <f t="shared" si="5"/>
        <v>0</v>
      </c>
      <c r="O101" s="133">
        <f>IF(Цены!D101&gt;=0,Цены!D101,D101)*E101</f>
        <v>0</v>
      </c>
    </row>
    <row r="102" spans="1:15" ht="13.5" customHeight="1">
      <c r="A102" s="58" t="s">
        <v>173</v>
      </c>
      <c r="B102" s="45" t="s">
        <v>174</v>
      </c>
      <c r="C102" s="133">
        <f>Цены!D102/100</f>
        <v>1.2</v>
      </c>
      <c r="D102" s="136">
        <f t="shared" si="4"/>
        <v>156</v>
      </c>
      <c r="E102" s="137"/>
      <c r="F102" s="136">
        <f t="shared" si="5"/>
        <v>0</v>
      </c>
      <c r="O102" s="133">
        <f>IF(Цены!D102&gt;=0,Цены!D102,D102)*E102</f>
        <v>0</v>
      </c>
    </row>
    <row r="103" spans="1:15" ht="13.5" customHeight="1">
      <c r="A103" s="58" t="s">
        <v>175</v>
      </c>
      <c r="B103" s="45" t="s">
        <v>176</v>
      </c>
      <c r="C103" s="133">
        <f>Цены!D103/100</f>
        <v>0.9</v>
      </c>
      <c r="D103" s="136">
        <f t="shared" si="4"/>
        <v>117</v>
      </c>
      <c r="E103" s="137"/>
      <c r="F103" s="136">
        <f t="shared" si="5"/>
        <v>0</v>
      </c>
      <c r="O103" s="133">
        <f>IF(Цены!D103&gt;=0,Цены!D103,D103)*E103</f>
        <v>0</v>
      </c>
    </row>
    <row r="104" spans="1:15" ht="13.5" customHeight="1">
      <c r="A104" s="51" t="s">
        <v>177</v>
      </c>
      <c r="B104" s="52" t="s">
        <v>178</v>
      </c>
      <c r="C104" s="133">
        <f>Цены!D104/100</f>
        <v>1.4</v>
      </c>
      <c r="D104" s="136">
        <f t="shared" si="4"/>
        <v>182</v>
      </c>
      <c r="E104" s="137"/>
      <c r="F104" s="136">
        <f t="shared" si="5"/>
        <v>0</v>
      </c>
      <c r="O104" s="133">
        <f>IF(Цены!D104&gt;=0,Цены!D104,D104)*E104</f>
        <v>0</v>
      </c>
    </row>
    <row r="105" spans="1:15" ht="14.25" customHeight="1">
      <c r="A105" s="58" t="s">
        <v>179</v>
      </c>
      <c r="B105" s="45" t="s">
        <v>180</v>
      </c>
      <c r="C105" s="133">
        <f>Цены!D105/100</f>
        <v>1</v>
      </c>
      <c r="D105" s="136">
        <f t="shared" si="4"/>
        <v>130</v>
      </c>
      <c r="E105" s="137"/>
      <c r="F105" s="136">
        <f t="shared" si="5"/>
        <v>0</v>
      </c>
      <c r="O105" s="133">
        <f>IF(Цены!D105&gt;=0,Цены!D105,D105)*E105</f>
        <v>0</v>
      </c>
    </row>
    <row r="106" spans="1:15" ht="12.75">
      <c r="A106" s="58" t="s">
        <v>181</v>
      </c>
      <c r="B106" s="73" t="s">
        <v>182</v>
      </c>
      <c r="C106" s="133">
        <f>Цены!D106/100</f>
        <v>1.2</v>
      </c>
      <c r="D106" s="136">
        <f t="shared" si="4"/>
        <v>156</v>
      </c>
      <c r="E106" s="141"/>
      <c r="F106" s="136">
        <f t="shared" si="5"/>
        <v>0</v>
      </c>
      <c r="O106" s="133">
        <f>IF(Цены!D106&gt;=0,Цены!D106,D106)*E106</f>
        <v>0</v>
      </c>
    </row>
    <row r="107" spans="1:15" ht="15.75">
      <c r="A107" s="60" t="s">
        <v>183</v>
      </c>
      <c r="B107" s="68" t="s">
        <v>184</v>
      </c>
      <c r="C107" s="133">
        <f>Цены!D107/100</f>
        <v>0</v>
      </c>
      <c r="D107" s="139"/>
      <c r="E107" s="135"/>
      <c r="F107" s="139"/>
      <c r="O107" s="133">
        <f>IF(Цены!D107&gt;=0,Цены!D107,D107)*E107</f>
        <v>0</v>
      </c>
    </row>
    <row r="108" spans="1:15" ht="12.75">
      <c r="A108" s="58" t="s">
        <v>185</v>
      </c>
      <c r="B108" s="45" t="s">
        <v>186</v>
      </c>
      <c r="C108" s="133">
        <f>Цены!D108/100</f>
        <v>1.6</v>
      </c>
      <c r="D108" s="136">
        <f aca="true" t="shared" si="6" ref="D108:D130">ROUND($C$12*C108,2)</f>
        <v>208</v>
      </c>
      <c r="E108" s="141"/>
      <c r="F108" s="136">
        <f t="shared" si="5"/>
        <v>0</v>
      </c>
      <c r="O108" s="133">
        <f>IF(Цены!D108&gt;=0,Цены!D108,D108)*E108</f>
        <v>0</v>
      </c>
    </row>
    <row r="109" spans="1:15" ht="12.75">
      <c r="A109" s="44" t="s">
        <v>187</v>
      </c>
      <c r="B109" s="45" t="s">
        <v>188</v>
      </c>
      <c r="C109" s="133">
        <f>Цены!D109/100</f>
        <v>2.5</v>
      </c>
      <c r="D109" s="136">
        <f t="shared" si="6"/>
        <v>325</v>
      </c>
      <c r="E109" s="141"/>
      <c r="F109" s="136">
        <f t="shared" si="5"/>
        <v>0</v>
      </c>
      <c r="O109" s="133">
        <f>IF(Цены!D109&gt;=0,Цены!D109,D109)*E109</f>
        <v>0</v>
      </c>
    </row>
    <row r="110" spans="1:15" ht="12.75">
      <c r="A110" s="58" t="s">
        <v>189</v>
      </c>
      <c r="B110" s="45" t="s">
        <v>190</v>
      </c>
      <c r="C110" s="133">
        <f>Цены!D110/100</f>
        <v>1.5</v>
      </c>
      <c r="D110" s="136">
        <f t="shared" si="6"/>
        <v>195</v>
      </c>
      <c r="E110" s="141"/>
      <c r="F110" s="136">
        <f t="shared" si="5"/>
        <v>0</v>
      </c>
      <c r="O110" s="133">
        <f>IF(Цены!D110&gt;=0,Цены!D110,D110)*E110</f>
        <v>0</v>
      </c>
    </row>
    <row r="111" spans="1:15" ht="15.75">
      <c r="A111" s="60" t="s">
        <v>192</v>
      </c>
      <c r="B111" s="68" t="s">
        <v>193</v>
      </c>
      <c r="C111" s="133">
        <f>Цены!D111/100</f>
        <v>0</v>
      </c>
      <c r="D111" s="139"/>
      <c r="E111" s="135"/>
      <c r="F111" s="139"/>
      <c r="O111" s="133">
        <f>IF(Цены!D111&gt;=0,Цены!D111,D111)*E111</f>
        <v>0</v>
      </c>
    </row>
    <row r="112" spans="1:15" ht="12.75">
      <c r="A112" s="58" t="s">
        <v>194</v>
      </c>
      <c r="B112" s="45" t="s">
        <v>195</v>
      </c>
      <c r="C112" s="133">
        <f>Цены!D112/100</f>
        <v>3.7</v>
      </c>
      <c r="D112" s="136">
        <f t="shared" si="6"/>
        <v>481</v>
      </c>
      <c r="E112" s="141"/>
      <c r="F112" s="136">
        <f t="shared" si="5"/>
        <v>0</v>
      </c>
      <c r="O112" s="133">
        <f>IF(Цены!D112&gt;=0,Цены!D112,D112)*E112</f>
        <v>0</v>
      </c>
    </row>
    <row r="113" spans="1:15" ht="12.75">
      <c r="A113" s="58" t="s">
        <v>196</v>
      </c>
      <c r="B113" s="45" t="s">
        <v>197</v>
      </c>
      <c r="C113" s="133">
        <f>Цены!D113/100</f>
        <v>3.7</v>
      </c>
      <c r="D113" s="136">
        <f t="shared" si="6"/>
        <v>481</v>
      </c>
      <c r="E113" s="141"/>
      <c r="F113" s="136">
        <f t="shared" si="5"/>
        <v>0</v>
      </c>
      <c r="O113" s="133">
        <f>IF(Цены!D113&gt;=0,Цены!D113,D113)*E113</f>
        <v>0</v>
      </c>
    </row>
    <row r="114" spans="1:15" ht="12.75">
      <c r="A114" s="58" t="s">
        <v>198</v>
      </c>
      <c r="B114" s="45" t="s">
        <v>199</v>
      </c>
      <c r="C114" s="133">
        <f>Цены!D114/100</f>
        <v>3.7</v>
      </c>
      <c r="D114" s="136">
        <f t="shared" si="6"/>
        <v>481</v>
      </c>
      <c r="E114" s="141"/>
      <c r="F114" s="136">
        <f t="shared" si="5"/>
        <v>0</v>
      </c>
      <c r="O114" s="133">
        <f>IF(Цены!D114&gt;=0,Цены!D114,D114)*E114</f>
        <v>0</v>
      </c>
    </row>
    <row r="115" spans="1:15" ht="12.75">
      <c r="A115" s="58" t="s">
        <v>200</v>
      </c>
      <c r="B115" s="45" t="s">
        <v>201</v>
      </c>
      <c r="C115" s="133">
        <f>Цены!D115/100</f>
        <v>3.7</v>
      </c>
      <c r="D115" s="136">
        <f t="shared" si="6"/>
        <v>481</v>
      </c>
      <c r="E115" s="141"/>
      <c r="F115" s="136">
        <f t="shared" si="5"/>
        <v>0</v>
      </c>
      <c r="O115" s="133">
        <f>IF(Цены!D115&gt;=0,Цены!D115,D115)*E115</f>
        <v>0</v>
      </c>
    </row>
    <row r="116" spans="1:15" ht="12.75">
      <c r="A116" s="58" t="s">
        <v>202</v>
      </c>
      <c r="B116" s="45" t="s">
        <v>203</v>
      </c>
      <c r="C116" s="133">
        <f>Цены!D116/100</f>
        <v>3.7</v>
      </c>
      <c r="D116" s="136">
        <f>ROUND($C$12*C116,2)</f>
        <v>481</v>
      </c>
      <c r="E116" s="141"/>
      <c r="F116" s="136">
        <f>D116*E116</f>
        <v>0</v>
      </c>
      <c r="O116" s="133">
        <f>IF(Цены!D116&gt;=0,Цены!D116,D116)*E116</f>
        <v>0</v>
      </c>
    </row>
    <row r="117" spans="1:15" ht="15.75">
      <c r="A117" s="93" t="s">
        <v>204</v>
      </c>
      <c r="B117" s="72" t="s">
        <v>205</v>
      </c>
      <c r="C117" s="133">
        <f>Цены!D117/100</f>
        <v>0</v>
      </c>
      <c r="D117" s="139"/>
      <c r="E117" s="135"/>
      <c r="F117" s="139"/>
      <c r="O117" s="133">
        <f>IF(Цены!D117&gt;=0,Цены!D117,D117)*E117</f>
        <v>0</v>
      </c>
    </row>
    <row r="118" spans="1:15" s="147" customFormat="1" ht="12.75">
      <c r="A118" s="94" t="s">
        <v>245</v>
      </c>
      <c r="B118" s="95" t="s">
        <v>246</v>
      </c>
      <c r="C118" s="133">
        <f>Цены!D118/100</f>
        <v>6.6</v>
      </c>
      <c r="D118" s="136">
        <f t="shared" si="6"/>
        <v>858</v>
      </c>
      <c r="E118" s="141"/>
      <c r="F118" s="136">
        <f>D118*E118</f>
        <v>0</v>
      </c>
      <c r="O118" s="133">
        <f>IF(Цены!D118&gt;=0,Цены!D118,D118)*E118</f>
        <v>0</v>
      </c>
    </row>
    <row r="119" spans="1:15" s="147" customFormat="1" ht="12.75">
      <c r="A119" s="94" t="s">
        <v>247</v>
      </c>
      <c r="B119" s="95" t="s">
        <v>248</v>
      </c>
      <c r="C119" s="133">
        <f>Цены!D119/100</f>
        <v>5</v>
      </c>
      <c r="D119" s="136">
        <f>ROUND($C$12*C119,2)</f>
        <v>650</v>
      </c>
      <c r="E119" s="141"/>
      <c r="F119" s="136">
        <f>D119*E119</f>
        <v>0</v>
      </c>
      <c r="O119" s="133">
        <f>IF(Цены!D119&gt;=0,Цены!D119,D119)*E119</f>
        <v>0</v>
      </c>
    </row>
    <row r="120" spans="1:15" ht="12.75">
      <c r="A120" s="94">
        <v>16003</v>
      </c>
      <c r="B120" s="95" t="s">
        <v>206</v>
      </c>
      <c r="C120" s="133">
        <f>Цены!D120/100</f>
        <v>3.5</v>
      </c>
      <c r="D120" s="136">
        <f t="shared" si="6"/>
        <v>455</v>
      </c>
      <c r="E120" s="141"/>
      <c r="F120" s="136">
        <f t="shared" si="5"/>
        <v>0</v>
      </c>
      <c r="O120" s="133">
        <f>IF(Цены!D120&gt;=0,Цены!D120,D120)*E120</f>
        <v>0</v>
      </c>
    </row>
    <row r="121" spans="1:15" ht="12.75">
      <c r="A121" s="97">
        <v>16001</v>
      </c>
      <c r="B121" s="95" t="s">
        <v>207</v>
      </c>
      <c r="C121" s="133">
        <f>Цены!D121/100</f>
        <v>3.5</v>
      </c>
      <c r="D121" s="136">
        <f t="shared" si="6"/>
        <v>455</v>
      </c>
      <c r="E121" s="141"/>
      <c r="F121" s="136">
        <f t="shared" si="5"/>
        <v>0</v>
      </c>
      <c r="O121" s="133">
        <f>IF(Цены!D121&gt;=0,Цены!D121,D121)*E121</f>
        <v>0</v>
      </c>
    </row>
    <row r="122" spans="1:15" ht="12.75">
      <c r="A122" s="82">
        <v>16004</v>
      </c>
      <c r="B122" s="83" t="s">
        <v>208</v>
      </c>
      <c r="C122" s="133">
        <f>Цены!D122/100</f>
        <v>4.8</v>
      </c>
      <c r="D122" s="136">
        <f t="shared" si="6"/>
        <v>624</v>
      </c>
      <c r="E122" s="141"/>
      <c r="F122" s="136">
        <f t="shared" si="5"/>
        <v>0</v>
      </c>
      <c r="O122" s="133">
        <f>IF(Цены!D122&gt;=0,Цены!D122,D122)*E122</f>
        <v>0</v>
      </c>
    </row>
    <row r="123" spans="1:15" ht="15.75">
      <c r="A123" s="98" t="s">
        <v>209</v>
      </c>
      <c r="B123" s="99" t="s">
        <v>210</v>
      </c>
      <c r="C123" s="133">
        <f>Цены!D123/100</f>
        <v>0</v>
      </c>
      <c r="D123" s="139"/>
      <c r="E123" s="135"/>
      <c r="F123" s="139"/>
      <c r="O123" s="133">
        <f>IF(Цены!D123&gt;=0,Цены!D123,D123)*E123</f>
        <v>0</v>
      </c>
    </row>
    <row r="124" spans="1:15" ht="12.75">
      <c r="A124" s="82">
        <v>17002</v>
      </c>
      <c r="B124" s="79" t="s">
        <v>211</v>
      </c>
      <c r="C124" s="133">
        <f>Цены!D124/100</f>
        <v>2.1</v>
      </c>
      <c r="D124" s="136">
        <f t="shared" si="6"/>
        <v>273</v>
      </c>
      <c r="E124" s="141"/>
      <c r="F124" s="136">
        <f t="shared" si="5"/>
        <v>0</v>
      </c>
      <c r="O124" s="133">
        <f>IF(Цены!D124&gt;=0,Цены!D124,D124)*E124</f>
        <v>0</v>
      </c>
    </row>
    <row r="125" spans="1:15" ht="12.75">
      <c r="A125" s="82">
        <v>17006</v>
      </c>
      <c r="B125" s="79" t="s">
        <v>212</v>
      </c>
      <c r="C125" s="133">
        <f>Цены!D125/100</f>
        <v>2.1</v>
      </c>
      <c r="D125" s="136">
        <f t="shared" si="6"/>
        <v>273</v>
      </c>
      <c r="E125" s="141"/>
      <c r="F125" s="136">
        <f t="shared" si="5"/>
        <v>0</v>
      </c>
      <c r="O125" s="133">
        <f>IF(Цены!D125&gt;=0,Цены!D125,D125)*E125</f>
        <v>0</v>
      </c>
    </row>
    <row r="126" spans="1:15" ht="12.75">
      <c r="A126" s="82">
        <v>17004</v>
      </c>
      <c r="B126" s="79" t="s">
        <v>213</v>
      </c>
      <c r="C126" s="133">
        <f>Цены!D126/100</f>
        <v>2.1</v>
      </c>
      <c r="D126" s="136">
        <f t="shared" si="6"/>
        <v>273</v>
      </c>
      <c r="E126" s="141"/>
      <c r="F126" s="136">
        <f t="shared" si="5"/>
        <v>0</v>
      </c>
      <c r="O126" s="133">
        <f>IF(Цены!D126&gt;=0,Цены!D126,D126)*E126</f>
        <v>0</v>
      </c>
    </row>
    <row r="127" spans="1:15" ht="12.75">
      <c r="A127" s="82">
        <v>17001</v>
      </c>
      <c r="B127" s="79" t="s">
        <v>191</v>
      </c>
      <c r="C127" s="133">
        <f>Цены!D127/100</f>
        <v>2.1</v>
      </c>
      <c r="D127" s="136">
        <f t="shared" si="6"/>
        <v>273</v>
      </c>
      <c r="E127" s="141"/>
      <c r="F127" s="136">
        <f t="shared" si="5"/>
        <v>0</v>
      </c>
      <c r="O127" s="133">
        <f>IF(Цены!D127&gt;=0,Цены!D127,D127)*E127</f>
        <v>0</v>
      </c>
    </row>
    <row r="128" spans="1:15" ht="12.75">
      <c r="A128" s="82">
        <v>17005</v>
      </c>
      <c r="B128" s="79" t="s">
        <v>214</v>
      </c>
      <c r="C128" s="133">
        <f>Цены!D128/100</f>
        <v>2.1</v>
      </c>
      <c r="D128" s="136">
        <f t="shared" si="6"/>
        <v>273</v>
      </c>
      <c r="E128" s="141"/>
      <c r="F128" s="136">
        <f t="shared" si="5"/>
        <v>0</v>
      </c>
      <c r="O128" s="133">
        <f>IF(Цены!D128&gt;=0,Цены!D128,D128)*E128</f>
        <v>0</v>
      </c>
    </row>
    <row r="129" spans="1:15" ht="12.75">
      <c r="A129" s="156" t="s">
        <v>251</v>
      </c>
      <c r="B129" s="157" t="s">
        <v>252</v>
      </c>
      <c r="C129" s="133">
        <f>Цены!D129/100</f>
        <v>2.5</v>
      </c>
      <c r="D129" s="136">
        <f t="shared" si="6"/>
        <v>325</v>
      </c>
      <c r="E129" s="141"/>
      <c r="F129" s="136">
        <f>D129*E129</f>
        <v>0</v>
      </c>
      <c r="O129" s="133">
        <f>IF(Цены!D129&gt;=0,Цены!D129,D129)*E129</f>
        <v>0</v>
      </c>
    </row>
    <row r="130" spans="1:15" ht="13.5" thickBot="1">
      <c r="A130" s="100">
        <v>17007</v>
      </c>
      <c r="B130" s="142" t="s">
        <v>215</v>
      </c>
      <c r="C130" s="133">
        <f>Цены!D130/100</f>
        <v>2.5</v>
      </c>
      <c r="D130" s="136">
        <f t="shared" si="6"/>
        <v>325</v>
      </c>
      <c r="E130" s="141"/>
      <c r="F130" s="136">
        <f t="shared" si="5"/>
        <v>0</v>
      </c>
      <c r="O130" s="133">
        <f>IF(Цены!D130&gt;=0,Цены!D130,D130)*E130</f>
        <v>0</v>
      </c>
    </row>
    <row r="131" spans="3:6" ht="18" customHeight="1" thickBot="1">
      <c r="C131" s="6"/>
      <c r="D131" s="143"/>
      <c r="E131" s="144"/>
      <c r="F131" s="145">
        <f>SUM(F14:F130)</f>
        <v>0</v>
      </c>
    </row>
  </sheetData>
  <sheetProtection selectLockedCells="1" selectUnlockedCells="1"/>
  <mergeCells count="2">
    <mergeCell ref="C8:F8"/>
    <mergeCell ref="C9:F9"/>
  </mergeCells>
  <printOptions/>
  <pageMargins left="0.7875" right="0.2" top="0.7201388888888889" bottom="0.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</dc:creator>
  <cp:keywords/>
  <dc:description/>
  <cp:lastModifiedBy>MM</cp:lastModifiedBy>
  <cp:lastPrinted>2015-09-28T16:46:59Z</cp:lastPrinted>
  <dcterms:created xsi:type="dcterms:W3CDTF">2015-04-17T09:23:21Z</dcterms:created>
  <dcterms:modified xsi:type="dcterms:W3CDTF">2016-05-04T08:39:17Z</dcterms:modified>
  <cp:category/>
  <cp:version/>
  <cp:contentType/>
  <cp:contentStatus/>
</cp:coreProperties>
</file>