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485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<sst xmlns="http://schemas.openxmlformats.org/spreadsheetml/2006/main" count="134" uniqueCount="108">
  <si>
    <t>Заказчик</t>
  </si>
  <si>
    <t>Наименование</t>
  </si>
  <si>
    <t>Арт</t>
  </si>
  <si>
    <t>Размер</t>
  </si>
  <si>
    <t>Расцветка</t>
  </si>
  <si>
    <t>Цена опт</t>
  </si>
  <si>
    <t>с ОРГ сбором</t>
  </si>
  <si>
    <t>Сумма к оплате</t>
  </si>
  <si>
    <t>Заказанное количество</t>
  </si>
  <si>
    <t>Кол-во в наличии</t>
  </si>
  <si>
    <t>замена, доп. Инф</t>
  </si>
  <si>
    <t>Оплачено</t>
  </si>
  <si>
    <t>мал</t>
  </si>
  <si>
    <t>Gugushonok</t>
  </si>
  <si>
    <t>дев</t>
  </si>
  <si>
    <t>klio555</t>
  </si>
  <si>
    <t>Ladush</t>
  </si>
  <si>
    <t>Ольгенция:)</t>
  </si>
  <si>
    <t>Katunchik</t>
  </si>
  <si>
    <t xml:space="preserve">РР-КДЛ-250 </t>
  </si>
  <si>
    <t>РР-ШК-111</t>
  </si>
  <si>
    <t>Штанишки</t>
  </si>
  <si>
    <t>розовые и сиреневые</t>
  </si>
  <si>
    <t>трусики (ажурные с ажурной резинкой) актуальны, если появятся в следующие выкупы, берите. </t>
  </si>
  <si>
    <t>110, 116</t>
  </si>
  <si>
    <t>цветные</t>
  </si>
  <si>
    <t>шорты на физ-ру черные на рост 100-104 см и мелкую попу. </t>
  </si>
  <si>
    <t>tanya3005</t>
  </si>
  <si>
    <t xml:space="preserve">РР-КШС-942 </t>
  </si>
  <si>
    <t>Костюм для мальчика с лампасами, интерлок</t>
  </si>
  <si>
    <t>Костюм для девочки 2-х пред. футер с лайкрой (джемпер, лосины) 450 р-р 116-60 </t>
  </si>
  <si>
    <t>РР-КШ-711/1 Костюм 2-х предметный, флис 380 р-р 116-60 (на девочку) , РР-ЖД-332 Жилет на замке с капюшоном, велсофт 160 р-р 110,116-60 (на девочку) </t>
  </si>
  <si>
    <t xml:space="preserve"> ТР-220/1 </t>
  </si>
  <si>
    <t>Брюки мужские (трико) "дедушкины" 196 р-р 54</t>
  </si>
  <si>
    <t xml:space="preserve">РР-КД-210/1 </t>
  </si>
  <si>
    <t>Комплект детский , футер 142 р-р 74-48 (на мальчика) </t>
  </si>
  <si>
    <t>Маришка-ягодка</t>
  </si>
  <si>
    <t>МаМакса</t>
  </si>
  <si>
    <t>ванилль</t>
  </si>
  <si>
    <t>0020/1 Противоударник в кроватку, синтепон(200), поликатон 450р. </t>
  </si>
  <si>
    <t>(0020/2 Противоударник в кроватку, синтепон(300), поликатон 470р.) </t>
  </si>
  <si>
    <t xml:space="preserve">РР-КФ-201 </t>
  </si>
  <si>
    <t xml:space="preserve">РР-КФ-117 </t>
  </si>
  <si>
    <t xml:space="preserve">РР-КФ-119 </t>
  </si>
  <si>
    <t xml:space="preserve">РР-КН-111 </t>
  </si>
  <si>
    <t xml:space="preserve"> РР-ПД-221 </t>
  </si>
  <si>
    <t xml:space="preserve">РР-ШД-203 </t>
  </si>
  <si>
    <t xml:space="preserve">РР-РБ-002 </t>
  </si>
  <si>
    <t xml:space="preserve">РР-РБ-151 </t>
  </si>
  <si>
    <t xml:space="preserve">РР-ФУ-100 </t>
  </si>
  <si>
    <t xml:space="preserve">РР-ШЯ-901 </t>
  </si>
  <si>
    <t xml:space="preserve">РР-ШД-211 </t>
  </si>
  <si>
    <t>синий, желтый</t>
  </si>
  <si>
    <t>разные</t>
  </si>
  <si>
    <t>мал, дев</t>
  </si>
  <si>
    <t xml:space="preserve">РР-ШК-911 </t>
  </si>
  <si>
    <t xml:space="preserve">Кофточка детская, ворот стойка, длинный рукав, на пуговицах, футер </t>
  </si>
  <si>
    <t xml:space="preserve">Кофточка детская, ворот стойка, длинный рукав, на пуговицах, кулир  </t>
  </si>
  <si>
    <t xml:space="preserve">Кофточка детская, ворот стойка, короткий рукав с манжетом, на пуговицах, кулир </t>
  </si>
  <si>
    <t xml:space="preserve">Комбинезон на кнопках, кулир </t>
  </si>
  <si>
    <t>Ползунки</t>
  </si>
  <si>
    <t xml:space="preserve">Штаны детские с манжетом, футер </t>
  </si>
  <si>
    <t xml:space="preserve">Бриджи детские для девочки, кулир </t>
  </si>
  <si>
    <t xml:space="preserve">Бриджи детские для девочки на завязках, кулир </t>
  </si>
  <si>
    <t>Костюм футер зеленый</t>
  </si>
  <si>
    <t xml:space="preserve">футболка (фуфайка) детская, кулир белый </t>
  </si>
  <si>
    <t xml:space="preserve">Шорты детские с карманами, кулир ТОЛЬКО ЧЕРНЫЕ или любые подобные черные </t>
  </si>
  <si>
    <t xml:space="preserve">Брюки (трико), футер </t>
  </si>
  <si>
    <t>Ползунки(штанишки) без следа, с манжетом, интерлок</t>
  </si>
  <si>
    <t xml:space="preserve">РР-МУ-100 </t>
  </si>
  <si>
    <t xml:space="preserve">РР-КР-401 </t>
  </si>
  <si>
    <t xml:space="preserve">РР-КН-331 </t>
  </si>
  <si>
    <t xml:space="preserve">РР-Ч-910 </t>
  </si>
  <si>
    <t xml:space="preserve">РР-ПК-215 </t>
  </si>
  <si>
    <t>74-80</t>
  </si>
  <si>
    <t>74- мал, 74 или 80- дев</t>
  </si>
  <si>
    <t>116, 122</t>
  </si>
  <si>
    <t>Майка универсальная детская, кулир белый</t>
  </si>
  <si>
    <t>Кофта детская , капюшон с ушками, велюр</t>
  </si>
  <si>
    <t>Комбинезон на замке с капюшоном, велсофт</t>
  </si>
  <si>
    <t xml:space="preserve">Чепчик "круглый", интерлок </t>
  </si>
  <si>
    <t xml:space="preserve">Ползунки "евро" узкая резинка футер </t>
  </si>
  <si>
    <t xml:space="preserve">Т-050/1 </t>
  </si>
  <si>
    <t>Туника женская с карманами, короткая, кулир 263 р-р 58 </t>
  </si>
  <si>
    <t xml:space="preserve">Х-063 </t>
  </si>
  <si>
    <t>Халат женский на запахе, кулир 282 р-р 58 </t>
  </si>
  <si>
    <t xml:space="preserve">РР-КН-951/1 </t>
  </si>
  <si>
    <t>Полукомбинезон (песочник), с вышивкой, интерлок 143 р-р 68-44 (на девочку) </t>
  </si>
  <si>
    <t xml:space="preserve"> РР-КШС-942</t>
  </si>
  <si>
    <t xml:space="preserve"> Костюм для мальчика с лампасами, интерлок 193 р-р 80-52 </t>
  </si>
  <si>
    <t xml:space="preserve">РР-ПД-007 </t>
  </si>
  <si>
    <t xml:space="preserve">Платье детское с бантом, кулир </t>
  </si>
  <si>
    <t>не было размера</t>
  </si>
  <si>
    <t>размер 80 на дев взяла</t>
  </si>
  <si>
    <t>Лента "С новорожденным"</t>
  </si>
  <si>
    <t>РР-Ч-601</t>
  </si>
  <si>
    <t>Чепчик с подкладом шитье с кружевом</t>
  </si>
  <si>
    <t>.0028</t>
  </si>
  <si>
    <t>Уголок шитье с бантом</t>
  </si>
  <si>
    <t>Anaxo777</t>
  </si>
  <si>
    <t xml:space="preserve">РР-КФ-113 </t>
  </si>
  <si>
    <t xml:space="preserve">РР-КФ-230 </t>
  </si>
  <si>
    <t xml:space="preserve">РР-ШК-111 </t>
  </si>
  <si>
    <t xml:space="preserve">РР-ШК-216 </t>
  </si>
  <si>
    <t>Кофточка детская, ворот стойка, длинный рукав, на кнопках, кулир</t>
  </si>
  <si>
    <t>Кофточка детская, ворот стойка, длинный рукав, на кнопках, футер</t>
  </si>
  <si>
    <t>Ползунки(штанишки) без следа, с манжетом, кулир</t>
  </si>
  <si>
    <t>Ползунки(штанишки) без следа, с манжетом, футер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</si>
</sst>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4.3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9"/>
      <color indexed="8"/>
      <name val="Verdana"/>
      <family val="2"/>
    </font>
    <font>
      <sz val="10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4.3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9"/>
      <color rgb="FF00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42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wrapText="1"/>
    </xf>
    <xf numFmtId="168" fontId="0" fillId="0" borderId="10" xfId="0" applyNumberFormat="1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168" fontId="21" fillId="19" borderId="10" xfId="0" applyNumberFormat="1" applyFont="1" applyFill="1" applyBorder="1" applyAlignment="1">
      <alignment horizontal="left" vertical="top" wrapText="1"/>
    </xf>
    <xf numFmtId="0" fontId="0" fillId="19" borderId="10" xfId="0" applyFont="1" applyFill="1" applyBorder="1" applyAlignment="1">
      <alignment wrapText="1"/>
    </xf>
    <xf numFmtId="168" fontId="0" fillId="19" borderId="10" xfId="0" applyNumberFormat="1" applyFont="1" applyFill="1" applyBorder="1" applyAlignment="1">
      <alignment wrapText="1"/>
    </xf>
    <xf numFmtId="0" fontId="0" fillId="35" borderId="10" xfId="0" applyFont="1" applyFill="1" applyBorder="1" applyAlignment="1">
      <alignment wrapText="1"/>
    </xf>
    <xf numFmtId="0" fontId="43" fillId="35" borderId="10" xfId="0" applyFont="1" applyFill="1" applyBorder="1" applyAlignment="1">
      <alignment wrapText="1"/>
    </xf>
    <xf numFmtId="0" fontId="0" fillId="35" borderId="10" xfId="0" applyFill="1" applyBorder="1" applyAlignment="1">
      <alignment wrapText="1"/>
    </xf>
    <xf numFmtId="0" fontId="0" fillId="19" borderId="10" xfId="0" applyFill="1" applyBorder="1" applyAlignment="1">
      <alignment wrapText="1"/>
    </xf>
    <xf numFmtId="0" fontId="0" fillId="36" borderId="10" xfId="0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15" borderId="10" xfId="0" applyFill="1" applyBorder="1" applyAlignment="1">
      <alignment wrapText="1"/>
    </xf>
    <xf numFmtId="0" fontId="43" fillId="19" borderId="10" xfId="0" applyFont="1" applyFill="1" applyBorder="1" applyAlignment="1">
      <alignment wrapText="1"/>
    </xf>
    <xf numFmtId="0" fontId="43" fillId="34" borderId="10" xfId="0" applyFont="1" applyFill="1" applyBorder="1" applyAlignment="1">
      <alignment wrapText="1"/>
    </xf>
    <xf numFmtId="168" fontId="0" fillId="35" borderId="10" xfId="0" applyNumberFormat="1" applyFont="1" applyFill="1" applyBorder="1" applyAlignment="1">
      <alignment wrapText="1"/>
    </xf>
    <xf numFmtId="0" fontId="43" fillId="36" borderId="10" xfId="0" applyFont="1" applyFill="1" applyBorder="1" applyAlignment="1">
      <alignment wrapText="1"/>
    </xf>
    <xf numFmtId="0" fontId="43" fillId="15" borderId="10" xfId="0" applyFont="1" applyFill="1" applyBorder="1" applyAlignment="1">
      <alignment wrapText="1"/>
    </xf>
    <xf numFmtId="168" fontId="0" fillId="15" borderId="1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0" fontId="21" fillId="34" borderId="10" xfId="0" applyFont="1" applyFill="1" applyBorder="1" applyAlignment="1">
      <alignment wrapText="1"/>
    </xf>
    <xf numFmtId="0" fontId="0" fillId="18" borderId="10" xfId="0" applyFill="1" applyBorder="1" applyAlignment="1">
      <alignment wrapText="1"/>
    </xf>
    <xf numFmtId="0" fontId="0" fillId="18" borderId="10" xfId="0" applyFont="1" applyFill="1" applyBorder="1" applyAlignment="1">
      <alignment wrapText="1"/>
    </xf>
    <xf numFmtId="168" fontId="21" fillId="18" borderId="10" xfId="0" applyNumberFormat="1" applyFont="1" applyFill="1" applyBorder="1" applyAlignment="1">
      <alignment horizontal="left" vertical="top" wrapText="1"/>
    </xf>
    <xf numFmtId="168" fontId="0" fillId="18" borderId="10" xfId="0" applyNumberFormat="1" applyFont="1" applyFill="1" applyBorder="1" applyAlignment="1">
      <alignment wrapText="1"/>
    </xf>
    <xf numFmtId="0" fontId="0" fillId="9" borderId="10" xfId="0" applyFont="1" applyFill="1" applyBorder="1" applyAlignment="1">
      <alignment wrapText="1"/>
    </xf>
    <xf numFmtId="168" fontId="21" fillId="9" borderId="10" xfId="0" applyNumberFormat="1" applyFont="1" applyFill="1" applyBorder="1" applyAlignment="1">
      <alignment horizontal="left" vertical="top" wrapText="1"/>
    </xf>
    <xf numFmtId="168" fontId="0" fillId="9" borderId="10" xfId="0" applyNumberFormat="1" applyFont="1" applyFill="1" applyBorder="1" applyAlignment="1">
      <alignment wrapText="1"/>
    </xf>
    <xf numFmtId="0" fontId="0" fillId="9" borderId="10" xfId="0" applyFill="1" applyBorder="1" applyAlignment="1">
      <alignment wrapText="1"/>
    </xf>
    <xf numFmtId="0" fontId="0" fillId="37" borderId="10" xfId="0" applyFont="1" applyFill="1" applyBorder="1" applyAlignment="1">
      <alignment wrapText="1"/>
    </xf>
    <xf numFmtId="168" fontId="21" fillId="37" borderId="10" xfId="0" applyNumberFormat="1" applyFont="1" applyFill="1" applyBorder="1" applyAlignment="1">
      <alignment horizontal="left" vertical="top" wrapText="1"/>
    </xf>
    <xf numFmtId="168" fontId="0" fillId="37" borderId="10" xfId="0" applyNumberFormat="1" applyFont="1" applyFill="1" applyBorder="1" applyAlignment="1">
      <alignment wrapText="1"/>
    </xf>
    <xf numFmtId="0" fontId="0" fillId="37" borderId="10" xfId="0" applyFill="1" applyBorder="1" applyAlignment="1">
      <alignment wrapText="1"/>
    </xf>
    <xf numFmtId="0" fontId="43" fillId="37" borderId="10" xfId="0" applyFont="1" applyFill="1" applyBorder="1" applyAlignment="1">
      <alignment wrapText="1"/>
    </xf>
    <xf numFmtId="0" fontId="23" fillId="18" borderId="10" xfId="0" applyFont="1" applyFill="1" applyBorder="1" applyAlignment="1">
      <alignment wrapText="1"/>
    </xf>
    <xf numFmtId="0" fontId="43" fillId="9" borderId="10" xfId="0" applyFont="1" applyFill="1" applyBorder="1" applyAlignment="1">
      <alignment wrapText="1"/>
    </xf>
    <xf numFmtId="168" fontId="21" fillId="35" borderId="10" xfId="0" applyNumberFormat="1" applyFont="1" applyFill="1" applyBorder="1" applyAlignment="1">
      <alignment horizontal="left" vertical="top" wrapText="1"/>
    </xf>
    <xf numFmtId="0" fontId="28" fillId="35" borderId="10" xfId="42" applyFill="1" applyBorder="1" applyAlignment="1" applyProtection="1">
      <alignment wrapText="1"/>
      <protection/>
    </xf>
    <xf numFmtId="0" fontId="0" fillId="15" borderId="10" xfId="0" applyFont="1" applyFill="1" applyBorder="1" applyAlignment="1">
      <alignment wrapText="1"/>
    </xf>
    <xf numFmtId="168" fontId="21" fillId="15" borderId="10" xfId="0" applyNumberFormat="1" applyFont="1" applyFill="1" applyBorder="1" applyAlignment="1">
      <alignment horizontal="left" vertical="top" wrapText="1"/>
    </xf>
    <xf numFmtId="0" fontId="0" fillId="38" borderId="10" xfId="0" applyFont="1" applyFill="1" applyBorder="1" applyAlignment="1">
      <alignment wrapText="1"/>
    </xf>
    <xf numFmtId="168" fontId="21" fillId="38" borderId="10" xfId="0" applyNumberFormat="1" applyFont="1" applyFill="1" applyBorder="1" applyAlignment="1">
      <alignment horizontal="left" vertical="top" wrapText="1"/>
    </xf>
    <xf numFmtId="168" fontId="0" fillId="38" borderId="10" xfId="0" applyNumberFormat="1" applyFont="1" applyFill="1" applyBorder="1" applyAlignment="1">
      <alignment wrapText="1"/>
    </xf>
    <xf numFmtId="0" fontId="0" fillId="38" borderId="10" xfId="0" applyFill="1" applyBorder="1" applyAlignment="1">
      <alignment wrapText="1"/>
    </xf>
    <xf numFmtId="0" fontId="43" fillId="38" borderId="10" xfId="0" applyFont="1" applyFill="1" applyBorder="1" applyAlignment="1">
      <alignment wrapText="1"/>
    </xf>
    <xf numFmtId="168" fontId="0" fillId="0" borderId="10" xfId="0" applyNumberFormat="1" applyFont="1" applyFill="1" applyBorder="1" applyAlignment="1">
      <alignment wrapText="1"/>
    </xf>
    <xf numFmtId="168" fontId="0" fillId="35" borderId="10" xfId="0" applyNumberFormat="1" applyFill="1" applyBorder="1" applyAlignment="1">
      <alignment wrapText="1"/>
    </xf>
    <xf numFmtId="0" fontId="0" fillId="14" borderId="10" xfId="0" applyFont="1" applyFill="1" applyBorder="1" applyAlignment="1">
      <alignment wrapText="1"/>
    </xf>
    <xf numFmtId="168" fontId="21" fillId="14" borderId="10" xfId="0" applyNumberFormat="1" applyFont="1" applyFill="1" applyBorder="1" applyAlignment="1">
      <alignment horizontal="left" vertical="top" wrapText="1"/>
    </xf>
    <xf numFmtId="168" fontId="0" fillId="14" borderId="10" xfId="0" applyNumberFormat="1" applyFont="1" applyFill="1" applyBorder="1" applyAlignment="1">
      <alignment wrapText="1"/>
    </xf>
    <xf numFmtId="0" fontId="0" fillId="14" borderId="10" xfId="0" applyFill="1" applyBorder="1" applyAlignment="1">
      <alignment wrapText="1"/>
    </xf>
    <xf numFmtId="168" fontId="21" fillId="36" borderId="10" xfId="0" applyNumberFormat="1" applyFont="1" applyFill="1" applyBorder="1" applyAlignment="1">
      <alignment horizontal="left" vertical="top" wrapText="1"/>
    </xf>
    <xf numFmtId="168" fontId="0" fillId="0" borderId="11" xfId="0" applyNumberFormat="1" applyFill="1" applyBorder="1" applyAlignment="1">
      <alignment wrapText="1"/>
    </xf>
    <xf numFmtId="168" fontId="0" fillId="36" borderId="0" xfId="0" applyNumberFormat="1" applyFill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PageLayoutView="0" workbookViewId="0" topLeftCell="A37">
      <pane xSplit="24450" topLeftCell="A1" activePane="topLeft" state="split"/>
      <selection pane="topLeft" activeCell="E38" sqref="E38"/>
      <selection pane="topRight" activeCell="J8" sqref="A8:J8"/>
    </sheetView>
  </sheetViews>
  <sheetFormatPr defaultColWidth="9.140625" defaultRowHeight="15"/>
  <cols>
    <col min="1" max="1" width="24.00390625" style="5" customWidth="1"/>
    <col min="2" max="2" width="20.7109375" style="5" customWidth="1"/>
    <col min="3" max="3" width="67.140625" style="5" customWidth="1"/>
    <col min="4" max="4" width="26.28125" style="5" customWidth="1"/>
    <col min="5" max="5" width="12.421875" style="5" customWidth="1"/>
    <col min="6" max="6" width="17.28125" style="5" customWidth="1"/>
    <col min="7" max="7" width="10.421875" style="5" customWidth="1"/>
    <col min="8" max="9" width="5.28125" style="5" customWidth="1"/>
    <col min="10" max="10" width="12.28125" style="5" customWidth="1"/>
    <col min="11" max="11" width="9.140625" style="5" customWidth="1"/>
    <col min="12" max="12" width="9.57421875" style="5" bestFit="1" customWidth="1"/>
    <col min="13" max="13" width="9.140625" style="1" customWidth="1"/>
  </cols>
  <sheetData>
    <row r="1" spans="1:13" ht="35.25" customHeight="1">
      <c r="A1" s="3" t="s">
        <v>0</v>
      </c>
      <c r="B1" s="3" t="s">
        <v>2</v>
      </c>
      <c r="C1" s="3" t="s">
        <v>1</v>
      </c>
      <c r="D1" s="3" t="s">
        <v>10</v>
      </c>
      <c r="E1" s="3" t="s">
        <v>3</v>
      </c>
      <c r="F1" s="3" t="s">
        <v>4</v>
      </c>
      <c r="G1" s="3" t="s">
        <v>8</v>
      </c>
      <c r="H1" s="3" t="s">
        <v>9</v>
      </c>
      <c r="I1" s="3" t="s">
        <v>5</v>
      </c>
      <c r="J1" s="3" t="s">
        <v>6</v>
      </c>
      <c r="K1" s="3" t="s">
        <v>7</v>
      </c>
      <c r="L1" s="4" t="s">
        <v>11</v>
      </c>
      <c r="M1" s="2"/>
    </row>
    <row r="2" spans="1:13" s="25" customFormat="1" ht="15">
      <c r="A2" s="28" t="s">
        <v>16</v>
      </c>
      <c r="B2" s="41" t="s">
        <v>41</v>
      </c>
      <c r="C2" s="41" t="s">
        <v>56</v>
      </c>
      <c r="D2" s="41"/>
      <c r="E2" s="29">
        <v>56</v>
      </c>
      <c r="F2" s="28" t="s">
        <v>12</v>
      </c>
      <c r="G2" s="29">
        <v>2</v>
      </c>
      <c r="H2" s="29">
        <v>2</v>
      </c>
      <c r="I2" s="29">
        <v>76</v>
      </c>
      <c r="J2" s="30">
        <f aca="true" t="shared" si="0" ref="J2:J40">(I2+I2*15/100)*H2</f>
        <v>174.8</v>
      </c>
      <c r="K2" s="52"/>
      <c r="L2" s="6"/>
      <c r="M2" s="25">
        <f aca="true" t="shared" si="1" ref="M2:M25">H2*I2</f>
        <v>152</v>
      </c>
    </row>
    <row r="3" spans="1:13" s="25" customFormat="1" ht="36" customHeight="1">
      <c r="A3" s="28"/>
      <c r="B3" s="41" t="s">
        <v>42</v>
      </c>
      <c r="C3" s="41" t="s">
        <v>57</v>
      </c>
      <c r="D3" s="41"/>
      <c r="E3" s="29">
        <v>56</v>
      </c>
      <c r="F3" s="28" t="s">
        <v>12</v>
      </c>
      <c r="G3" s="29">
        <v>2</v>
      </c>
      <c r="H3" s="29">
        <v>2</v>
      </c>
      <c r="I3" s="29">
        <v>70</v>
      </c>
      <c r="J3" s="30">
        <f t="shared" si="0"/>
        <v>161</v>
      </c>
      <c r="K3" s="52"/>
      <c r="L3" s="6"/>
      <c r="M3" s="25">
        <f t="shared" si="1"/>
        <v>140</v>
      </c>
    </row>
    <row r="4" spans="1:12" s="25" customFormat="1" ht="36" customHeight="1">
      <c r="A4" s="28"/>
      <c r="B4" s="41" t="s">
        <v>43</v>
      </c>
      <c r="C4" s="41" t="s">
        <v>58</v>
      </c>
      <c r="D4" s="41" t="s">
        <v>92</v>
      </c>
      <c r="E4" s="29">
        <v>56</v>
      </c>
      <c r="F4" s="28" t="s">
        <v>52</v>
      </c>
      <c r="G4" s="29">
        <v>2</v>
      </c>
      <c r="H4" s="29">
        <v>0</v>
      </c>
      <c r="I4" s="29"/>
      <c r="J4" s="30">
        <f t="shared" si="0"/>
        <v>0</v>
      </c>
      <c r="K4" s="52"/>
      <c r="L4" s="6"/>
    </row>
    <row r="5" spans="1:12" s="25" customFormat="1" ht="36" customHeight="1">
      <c r="A5" s="28"/>
      <c r="B5" s="41" t="s">
        <v>44</v>
      </c>
      <c r="C5" s="41" t="s">
        <v>59</v>
      </c>
      <c r="D5" s="41"/>
      <c r="E5" s="29">
        <v>56</v>
      </c>
      <c r="F5" s="28" t="s">
        <v>53</v>
      </c>
      <c r="G5" s="29">
        <v>3</v>
      </c>
      <c r="H5" s="29">
        <v>2</v>
      </c>
      <c r="I5" s="29">
        <v>110</v>
      </c>
      <c r="J5" s="30">
        <f t="shared" si="0"/>
        <v>253</v>
      </c>
      <c r="K5" s="52"/>
      <c r="L5" s="6"/>
    </row>
    <row r="6" spans="1:13" s="25" customFormat="1" ht="36" customHeight="1">
      <c r="A6" s="28"/>
      <c r="B6" s="41" t="s">
        <v>45</v>
      </c>
      <c r="C6" s="41" t="s">
        <v>60</v>
      </c>
      <c r="D6" s="41"/>
      <c r="E6" s="29">
        <v>56</v>
      </c>
      <c r="F6" s="28" t="s">
        <v>54</v>
      </c>
      <c r="G6" s="29">
        <v>4</v>
      </c>
      <c r="H6" s="29">
        <v>4</v>
      </c>
      <c r="I6" s="29">
        <v>105</v>
      </c>
      <c r="J6" s="30">
        <f t="shared" si="0"/>
        <v>483</v>
      </c>
      <c r="K6" s="31">
        <f>SUM(J2:J6)</f>
        <v>1071.8</v>
      </c>
      <c r="L6" s="6"/>
      <c r="M6" s="25">
        <f t="shared" si="1"/>
        <v>420</v>
      </c>
    </row>
    <row r="7" spans="1:13" s="25" customFormat="1" ht="36" customHeight="1">
      <c r="A7" s="35" t="s">
        <v>36</v>
      </c>
      <c r="B7" s="42" t="s">
        <v>46</v>
      </c>
      <c r="C7" s="42" t="s">
        <v>61</v>
      </c>
      <c r="D7" s="32"/>
      <c r="E7" s="32">
        <v>104</v>
      </c>
      <c r="F7" s="32" t="s">
        <v>14</v>
      </c>
      <c r="G7" s="32">
        <v>1</v>
      </c>
      <c r="H7" s="32">
        <v>0</v>
      </c>
      <c r="I7" s="32"/>
      <c r="J7" s="33">
        <f t="shared" si="0"/>
        <v>0</v>
      </c>
      <c r="K7" s="52"/>
      <c r="L7" s="6"/>
      <c r="M7" s="25">
        <f t="shared" si="1"/>
        <v>0</v>
      </c>
    </row>
    <row r="8" spans="1:13" s="25" customFormat="1" ht="36" customHeight="1">
      <c r="A8" s="35"/>
      <c r="B8" s="42" t="s">
        <v>47</v>
      </c>
      <c r="C8" s="42" t="s">
        <v>62</v>
      </c>
      <c r="D8" s="32"/>
      <c r="E8" s="32">
        <v>98</v>
      </c>
      <c r="F8" s="32" t="s">
        <v>14</v>
      </c>
      <c r="G8" s="32">
        <v>1</v>
      </c>
      <c r="H8" s="32">
        <v>1</v>
      </c>
      <c r="I8" s="32">
        <v>62</v>
      </c>
      <c r="J8" s="33">
        <f t="shared" si="0"/>
        <v>71.3</v>
      </c>
      <c r="K8" s="52"/>
      <c r="L8" s="6"/>
      <c r="M8" s="25">
        <f t="shared" si="1"/>
        <v>62</v>
      </c>
    </row>
    <row r="9" spans="1:13" s="25" customFormat="1" ht="36" customHeight="1">
      <c r="A9" s="35"/>
      <c r="B9" s="42" t="s">
        <v>48</v>
      </c>
      <c r="C9" s="42" t="s">
        <v>63</v>
      </c>
      <c r="D9" s="32"/>
      <c r="E9" s="32">
        <v>98</v>
      </c>
      <c r="F9" s="32" t="s">
        <v>14</v>
      </c>
      <c r="G9" s="32">
        <v>1</v>
      </c>
      <c r="H9" s="32">
        <v>1</v>
      </c>
      <c r="I9" s="32">
        <v>70</v>
      </c>
      <c r="J9" s="33">
        <f t="shared" si="0"/>
        <v>80.5</v>
      </c>
      <c r="K9" s="52"/>
      <c r="L9" s="6"/>
      <c r="M9" s="25">
        <f t="shared" si="1"/>
        <v>70</v>
      </c>
    </row>
    <row r="10" spans="1:13" s="25" customFormat="1" ht="36" customHeight="1">
      <c r="A10" s="35"/>
      <c r="B10" s="42"/>
      <c r="C10" s="42" t="s">
        <v>64</v>
      </c>
      <c r="D10" s="32"/>
      <c r="E10" s="32">
        <v>104</v>
      </c>
      <c r="F10" s="32" t="s">
        <v>14</v>
      </c>
      <c r="G10" s="32">
        <v>1</v>
      </c>
      <c r="H10" s="32">
        <v>0</v>
      </c>
      <c r="I10" s="32"/>
      <c r="J10" s="33">
        <f t="shared" si="0"/>
        <v>0</v>
      </c>
      <c r="K10" s="34">
        <f>SUM(J7:J10)</f>
        <v>151.8</v>
      </c>
      <c r="L10" s="6"/>
      <c r="M10" s="25">
        <f t="shared" si="1"/>
        <v>0</v>
      </c>
    </row>
    <row r="11" spans="1:13" s="25" customFormat="1" ht="61.5" customHeight="1">
      <c r="A11" s="14" t="s">
        <v>37</v>
      </c>
      <c r="B11" s="13" t="s">
        <v>49</v>
      </c>
      <c r="C11" s="13" t="s">
        <v>65</v>
      </c>
      <c r="D11" s="12"/>
      <c r="E11" s="12">
        <v>98</v>
      </c>
      <c r="F11" s="12" t="s">
        <v>12</v>
      </c>
      <c r="G11" s="12">
        <v>1</v>
      </c>
      <c r="H11" s="12">
        <v>1</v>
      </c>
      <c r="I11" s="12">
        <v>65</v>
      </c>
      <c r="J11" s="43">
        <f t="shared" si="0"/>
        <v>74.75</v>
      </c>
      <c r="K11" s="52"/>
      <c r="L11" s="6"/>
      <c r="M11" s="25">
        <f t="shared" si="1"/>
        <v>65</v>
      </c>
    </row>
    <row r="12" spans="1:13" s="25" customFormat="1" ht="61.5" customHeight="1">
      <c r="A12" s="44"/>
      <c r="B12" s="13" t="s">
        <v>50</v>
      </c>
      <c r="C12" s="13" t="s">
        <v>66</v>
      </c>
      <c r="D12" s="12"/>
      <c r="E12" s="12">
        <v>98</v>
      </c>
      <c r="F12" s="12" t="s">
        <v>12</v>
      </c>
      <c r="G12" s="12">
        <v>1</v>
      </c>
      <c r="H12" s="12">
        <v>0</v>
      </c>
      <c r="I12" s="12"/>
      <c r="J12" s="43">
        <f t="shared" si="0"/>
        <v>0</v>
      </c>
      <c r="K12" s="52"/>
      <c r="L12" s="6"/>
      <c r="M12" s="25">
        <f t="shared" si="1"/>
        <v>0</v>
      </c>
    </row>
    <row r="13" spans="1:13" s="25" customFormat="1" ht="61.5" customHeight="1">
      <c r="A13" s="14"/>
      <c r="B13" s="13" t="s">
        <v>51</v>
      </c>
      <c r="C13" s="13" t="s">
        <v>67</v>
      </c>
      <c r="D13" s="12"/>
      <c r="E13" s="12">
        <v>98</v>
      </c>
      <c r="F13" s="12" t="s">
        <v>12</v>
      </c>
      <c r="G13" s="12">
        <v>2</v>
      </c>
      <c r="H13" s="12">
        <v>2</v>
      </c>
      <c r="I13" s="12">
        <v>160</v>
      </c>
      <c r="J13" s="43">
        <f t="shared" si="0"/>
        <v>368</v>
      </c>
      <c r="K13" s="52"/>
      <c r="L13" s="6"/>
      <c r="M13" s="25">
        <f t="shared" si="1"/>
        <v>320</v>
      </c>
    </row>
    <row r="14" spans="1:13" s="25" customFormat="1" ht="31.5" customHeight="1">
      <c r="A14" s="14"/>
      <c r="B14" s="13" t="s">
        <v>55</v>
      </c>
      <c r="C14" s="13" t="s">
        <v>68</v>
      </c>
      <c r="D14" s="13"/>
      <c r="E14" s="12">
        <v>80</v>
      </c>
      <c r="F14" s="12" t="s">
        <v>12</v>
      </c>
      <c r="G14" s="12">
        <v>3</v>
      </c>
      <c r="H14" s="12">
        <v>0</v>
      </c>
      <c r="I14" s="12"/>
      <c r="J14" s="43">
        <f t="shared" si="0"/>
        <v>0</v>
      </c>
      <c r="K14" s="21">
        <f>SUM(J11:J14)</f>
        <v>442.75</v>
      </c>
      <c r="L14" s="6"/>
      <c r="M14" s="25">
        <f t="shared" si="1"/>
        <v>0</v>
      </c>
    </row>
    <row r="15" spans="1:13" s="25" customFormat="1" ht="34.5" customHeight="1">
      <c r="A15" s="18" t="s">
        <v>17</v>
      </c>
      <c r="B15" s="23" t="s">
        <v>69</v>
      </c>
      <c r="C15" s="23" t="s">
        <v>77</v>
      </c>
      <c r="D15" s="45"/>
      <c r="E15" s="45" t="s">
        <v>76</v>
      </c>
      <c r="F15" s="45"/>
      <c r="G15" s="45">
        <v>2</v>
      </c>
      <c r="H15" s="45">
        <v>2</v>
      </c>
      <c r="I15" s="45">
        <v>38</v>
      </c>
      <c r="J15" s="46">
        <f t="shared" si="0"/>
        <v>87.4</v>
      </c>
      <c r="K15" s="52"/>
      <c r="L15" s="6"/>
      <c r="M15" s="25">
        <f t="shared" si="1"/>
        <v>76</v>
      </c>
    </row>
    <row r="16" spans="1:13" s="25" customFormat="1" ht="34.5" customHeight="1">
      <c r="A16" s="18"/>
      <c r="B16" s="23" t="s">
        <v>70</v>
      </c>
      <c r="C16" s="23" t="s">
        <v>78</v>
      </c>
      <c r="D16" s="45"/>
      <c r="E16" s="45" t="s">
        <v>74</v>
      </c>
      <c r="F16" s="45" t="s">
        <v>14</v>
      </c>
      <c r="G16" s="45">
        <v>1</v>
      </c>
      <c r="H16" s="45">
        <v>0</v>
      </c>
      <c r="I16" s="45"/>
      <c r="J16" s="46">
        <f t="shared" si="0"/>
        <v>0</v>
      </c>
      <c r="K16" s="52"/>
      <c r="L16" s="6"/>
      <c r="M16" s="25">
        <f t="shared" si="1"/>
        <v>0</v>
      </c>
    </row>
    <row r="17" spans="1:13" s="25" customFormat="1" ht="39" customHeight="1">
      <c r="A17" s="18"/>
      <c r="B17" s="23" t="s">
        <v>46</v>
      </c>
      <c r="C17" s="23" t="s">
        <v>61</v>
      </c>
      <c r="D17" s="45"/>
      <c r="E17" s="45">
        <v>122</v>
      </c>
      <c r="F17" s="45" t="s">
        <v>12</v>
      </c>
      <c r="G17" s="45">
        <v>1</v>
      </c>
      <c r="H17" s="45">
        <v>0</v>
      </c>
      <c r="I17" s="45"/>
      <c r="J17" s="46">
        <f t="shared" si="0"/>
        <v>0</v>
      </c>
      <c r="K17" s="52"/>
      <c r="L17" s="6"/>
      <c r="M17" s="25">
        <f t="shared" si="1"/>
        <v>0</v>
      </c>
    </row>
    <row r="18" spans="1:13" s="25" customFormat="1" ht="41.25" customHeight="1">
      <c r="A18" s="45"/>
      <c r="B18" s="23" t="s">
        <v>71</v>
      </c>
      <c r="C18" s="23" t="s">
        <v>79</v>
      </c>
      <c r="D18" s="45" t="s">
        <v>93</v>
      </c>
      <c r="E18" s="45" t="s">
        <v>75</v>
      </c>
      <c r="F18" s="45"/>
      <c r="G18" s="45">
        <v>2</v>
      </c>
      <c r="H18" s="45">
        <v>1</v>
      </c>
      <c r="I18" s="45">
        <v>290</v>
      </c>
      <c r="J18" s="46">
        <f t="shared" si="0"/>
        <v>333.5</v>
      </c>
      <c r="K18" s="52"/>
      <c r="L18" s="6"/>
      <c r="M18" s="25">
        <f t="shared" si="1"/>
        <v>290</v>
      </c>
    </row>
    <row r="19" spans="1:13" s="25" customFormat="1" ht="33" customHeight="1">
      <c r="A19" s="18"/>
      <c r="B19" s="23" t="s">
        <v>72</v>
      </c>
      <c r="C19" s="23" t="s">
        <v>80</v>
      </c>
      <c r="D19" s="45"/>
      <c r="E19" s="45">
        <v>74</v>
      </c>
      <c r="F19" s="45" t="s">
        <v>14</v>
      </c>
      <c r="G19" s="45">
        <v>1</v>
      </c>
      <c r="H19" s="45">
        <v>0</v>
      </c>
      <c r="I19" s="45"/>
      <c r="J19" s="46">
        <f t="shared" si="0"/>
        <v>0</v>
      </c>
      <c r="K19" s="52"/>
      <c r="L19" s="6"/>
      <c r="M19" s="25">
        <f t="shared" si="1"/>
        <v>0</v>
      </c>
    </row>
    <row r="20" spans="1:13" s="25" customFormat="1" ht="52.5" customHeight="1">
      <c r="A20" s="18"/>
      <c r="B20" s="23" t="s">
        <v>73</v>
      </c>
      <c r="C20" s="23" t="s">
        <v>81</v>
      </c>
      <c r="D20" s="45"/>
      <c r="E20" s="45">
        <v>68</v>
      </c>
      <c r="F20" s="45" t="s">
        <v>14</v>
      </c>
      <c r="G20" s="45">
        <v>1</v>
      </c>
      <c r="H20" s="45">
        <v>1</v>
      </c>
      <c r="I20" s="45">
        <v>53</v>
      </c>
      <c r="J20" s="46">
        <f t="shared" si="0"/>
        <v>60.95</v>
      </c>
      <c r="K20" s="24">
        <f>SUM(J15:J20)</f>
        <v>481.84999999999997</v>
      </c>
      <c r="L20" s="6"/>
      <c r="M20" s="25">
        <f t="shared" si="1"/>
        <v>53</v>
      </c>
    </row>
    <row r="21" spans="1:13" s="25" customFormat="1" ht="57" customHeight="1">
      <c r="A21" s="50" t="s">
        <v>38</v>
      </c>
      <c r="B21" s="50"/>
      <c r="C21" s="51" t="s">
        <v>40</v>
      </c>
      <c r="D21" s="51" t="s">
        <v>39</v>
      </c>
      <c r="E21" s="50"/>
      <c r="F21" s="47" t="s">
        <v>12</v>
      </c>
      <c r="G21" s="47">
        <v>1</v>
      </c>
      <c r="H21" s="47"/>
      <c r="I21" s="47"/>
      <c r="J21" s="48">
        <f t="shared" si="0"/>
        <v>0</v>
      </c>
      <c r="K21" s="49"/>
      <c r="L21" s="50"/>
      <c r="M21" s="25">
        <f t="shared" si="1"/>
        <v>0</v>
      </c>
    </row>
    <row r="22" spans="1:13" s="25" customFormat="1" ht="66.75" customHeight="1">
      <c r="A22" s="50"/>
      <c r="B22" s="50"/>
      <c r="C22" s="51" t="s">
        <v>94</v>
      </c>
      <c r="D22" s="51"/>
      <c r="E22" s="50"/>
      <c r="F22" s="47" t="s">
        <v>12</v>
      </c>
      <c r="G22" s="47">
        <v>1</v>
      </c>
      <c r="H22" s="47">
        <v>1</v>
      </c>
      <c r="I22" s="47">
        <v>52</v>
      </c>
      <c r="J22" s="48">
        <f t="shared" si="0"/>
        <v>59.8</v>
      </c>
      <c r="K22" s="49"/>
      <c r="L22" s="50"/>
      <c r="M22" s="25">
        <f t="shared" si="1"/>
        <v>52</v>
      </c>
    </row>
    <row r="23" spans="1:13" s="25" customFormat="1" ht="66.75" customHeight="1">
      <c r="A23" s="50"/>
      <c r="B23" s="50" t="s">
        <v>95</v>
      </c>
      <c r="C23" s="51" t="s">
        <v>96</v>
      </c>
      <c r="D23" s="51"/>
      <c r="E23" s="50"/>
      <c r="F23" s="47" t="s">
        <v>12</v>
      </c>
      <c r="G23" s="47">
        <v>1</v>
      </c>
      <c r="H23" s="47">
        <v>1</v>
      </c>
      <c r="I23" s="47">
        <v>65</v>
      </c>
      <c r="J23" s="48">
        <f t="shared" si="0"/>
        <v>74.75</v>
      </c>
      <c r="K23" s="49"/>
      <c r="L23" s="50"/>
      <c r="M23" s="25">
        <f t="shared" si="1"/>
        <v>65</v>
      </c>
    </row>
    <row r="24" spans="1:13" s="25" customFormat="1" ht="66.75" customHeight="1">
      <c r="A24" s="50"/>
      <c r="B24" s="50" t="s">
        <v>97</v>
      </c>
      <c r="C24" s="51" t="s">
        <v>98</v>
      </c>
      <c r="D24" s="51"/>
      <c r="E24" s="50"/>
      <c r="F24" s="47" t="s">
        <v>12</v>
      </c>
      <c r="G24" s="47">
        <v>1</v>
      </c>
      <c r="H24" s="47">
        <v>1</v>
      </c>
      <c r="I24" s="47">
        <v>143</v>
      </c>
      <c r="J24" s="48">
        <f t="shared" si="0"/>
        <v>164.45</v>
      </c>
      <c r="K24" s="49">
        <f>SUM(J21:J24)</f>
        <v>299</v>
      </c>
      <c r="L24" s="50"/>
      <c r="M24" s="25">
        <f t="shared" si="1"/>
        <v>143</v>
      </c>
    </row>
    <row r="25" spans="1:13" s="25" customFormat="1" ht="82.5" customHeight="1">
      <c r="A25" s="15" t="s">
        <v>18</v>
      </c>
      <c r="B25" s="19"/>
      <c r="C25" s="19" t="s">
        <v>23</v>
      </c>
      <c r="D25" s="10" t="s">
        <v>25</v>
      </c>
      <c r="E25" s="10" t="s">
        <v>24</v>
      </c>
      <c r="F25" s="10" t="s">
        <v>14</v>
      </c>
      <c r="G25" s="10">
        <v>10</v>
      </c>
      <c r="H25" s="10">
        <v>0</v>
      </c>
      <c r="I25" s="10">
        <v>39</v>
      </c>
      <c r="J25" s="9">
        <f t="shared" si="0"/>
        <v>0</v>
      </c>
      <c r="K25" s="11"/>
      <c r="L25" s="15"/>
      <c r="M25" s="25">
        <f t="shared" si="1"/>
        <v>0</v>
      </c>
    </row>
    <row r="26" spans="1:12" s="25" customFormat="1" ht="82.5" customHeight="1">
      <c r="A26" s="15"/>
      <c r="B26" s="19"/>
      <c r="C26" s="19" t="s">
        <v>26</v>
      </c>
      <c r="D26" s="10"/>
      <c r="E26" s="10"/>
      <c r="F26" s="10"/>
      <c r="G26" s="10"/>
      <c r="H26" s="10">
        <v>0</v>
      </c>
      <c r="I26" s="10"/>
      <c r="J26" s="9">
        <f t="shared" si="0"/>
        <v>0</v>
      </c>
      <c r="K26" s="11"/>
      <c r="L26" s="15"/>
    </row>
    <row r="27" spans="1:12" s="25" customFormat="1" ht="82.5" customHeight="1">
      <c r="A27" s="39" t="s">
        <v>27</v>
      </c>
      <c r="B27" s="40" t="s">
        <v>28</v>
      </c>
      <c r="C27" s="40" t="s">
        <v>29</v>
      </c>
      <c r="D27" s="36"/>
      <c r="E27" s="36">
        <v>86</v>
      </c>
      <c r="F27" s="36" t="s">
        <v>12</v>
      </c>
      <c r="G27" s="36">
        <v>1</v>
      </c>
      <c r="H27" s="36">
        <v>0</v>
      </c>
      <c r="I27" s="36">
        <v>193</v>
      </c>
      <c r="J27" s="37">
        <f t="shared" si="0"/>
        <v>0</v>
      </c>
      <c r="K27" s="38"/>
      <c r="L27" s="39"/>
    </row>
    <row r="28" spans="1:13" s="25" customFormat="1" ht="15">
      <c r="A28" s="17" t="s">
        <v>13</v>
      </c>
      <c r="B28" s="20" t="s">
        <v>20</v>
      </c>
      <c r="C28" s="27" t="s">
        <v>21</v>
      </c>
      <c r="D28" s="8" t="s">
        <v>22</v>
      </c>
      <c r="E28" s="8">
        <v>92</v>
      </c>
      <c r="F28" s="8" t="s">
        <v>14</v>
      </c>
      <c r="G28" s="8">
        <v>3</v>
      </c>
      <c r="H28" s="54">
        <v>0</v>
      </c>
      <c r="I28" s="54">
        <v>48</v>
      </c>
      <c r="J28" s="55">
        <f t="shared" si="0"/>
        <v>0</v>
      </c>
      <c r="K28" s="56"/>
      <c r="L28" s="57"/>
      <c r="M28" s="26">
        <f>K28-L28</f>
        <v>0</v>
      </c>
    </row>
    <row r="29" spans="1:13" s="25" customFormat="1" ht="90">
      <c r="A29" s="14" t="s">
        <v>15</v>
      </c>
      <c r="B29" s="13" t="s">
        <v>19</v>
      </c>
      <c r="C29" s="12" t="s">
        <v>30</v>
      </c>
      <c r="D29" s="12" t="s">
        <v>31</v>
      </c>
      <c r="E29" s="12">
        <v>116</v>
      </c>
      <c r="F29" s="12" t="s">
        <v>14</v>
      </c>
      <c r="G29" s="12">
        <v>1</v>
      </c>
      <c r="H29" s="12">
        <v>0</v>
      </c>
      <c r="I29" s="12"/>
      <c r="J29" s="43">
        <f t="shared" si="0"/>
        <v>0</v>
      </c>
      <c r="K29" s="52"/>
      <c r="L29" s="6"/>
      <c r="M29" s="25">
        <f>H29*I29</f>
        <v>0</v>
      </c>
    </row>
    <row r="30" spans="1:13" s="25" customFormat="1" ht="15">
      <c r="A30" s="14"/>
      <c r="B30" s="13" t="s">
        <v>32</v>
      </c>
      <c r="C30" s="13" t="s">
        <v>33</v>
      </c>
      <c r="D30" s="14"/>
      <c r="E30" s="14">
        <v>54</v>
      </c>
      <c r="F30" s="12"/>
      <c r="G30" s="14">
        <v>1</v>
      </c>
      <c r="H30" s="14"/>
      <c r="I30" s="14"/>
      <c r="J30" s="43">
        <f t="shared" si="0"/>
        <v>0</v>
      </c>
      <c r="K30" s="7"/>
      <c r="L30" s="6"/>
      <c r="M30" s="25">
        <f>H30*I30</f>
        <v>0</v>
      </c>
    </row>
    <row r="31" spans="1:13" s="25" customFormat="1" ht="15">
      <c r="A31" s="14"/>
      <c r="B31" s="13" t="s">
        <v>34</v>
      </c>
      <c r="C31" s="13" t="s">
        <v>35</v>
      </c>
      <c r="D31" s="14"/>
      <c r="E31" s="14">
        <v>74</v>
      </c>
      <c r="F31" s="12"/>
      <c r="G31" s="14">
        <v>1</v>
      </c>
      <c r="H31" s="14">
        <v>1</v>
      </c>
      <c r="I31" s="14">
        <v>142</v>
      </c>
      <c r="J31" s="43">
        <f t="shared" si="0"/>
        <v>163.3</v>
      </c>
      <c r="K31" s="7"/>
      <c r="L31" s="6"/>
      <c r="M31" s="25">
        <f>H31*I31</f>
        <v>142</v>
      </c>
    </row>
    <row r="32" spans="1:12" s="25" customFormat="1" ht="15">
      <c r="A32" s="14"/>
      <c r="B32" s="13" t="s">
        <v>82</v>
      </c>
      <c r="C32" s="14" t="s">
        <v>83</v>
      </c>
      <c r="D32" s="14"/>
      <c r="E32" s="14">
        <v>58</v>
      </c>
      <c r="F32" s="12"/>
      <c r="G32" s="14">
        <v>1</v>
      </c>
      <c r="H32" s="14"/>
      <c r="I32" s="14"/>
      <c r="J32" s="43">
        <f t="shared" si="0"/>
        <v>0</v>
      </c>
      <c r="K32" s="7"/>
      <c r="L32" s="6"/>
    </row>
    <row r="33" spans="1:13" s="25" customFormat="1" ht="15">
      <c r="A33" s="14"/>
      <c r="B33" s="13" t="s">
        <v>84</v>
      </c>
      <c r="C33" s="14" t="s">
        <v>85</v>
      </c>
      <c r="D33" s="14"/>
      <c r="E33" s="14">
        <v>58</v>
      </c>
      <c r="F33" s="12"/>
      <c r="G33" s="14">
        <v>1</v>
      </c>
      <c r="H33" s="14"/>
      <c r="I33" s="14"/>
      <c r="J33" s="43">
        <f t="shared" si="0"/>
        <v>0</v>
      </c>
      <c r="K33" s="7"/>
      <c r="L33" s="6"/>
      <c r="M33" s="25">
        <f>H33*I33</f>
        <v>0</v>
      </c>
    </row>
    <row r="34" spans="1:13" s="25" customFormat="1" ht="30" customHeight="1">
      <c r="A34" s="14"/>
      <c r="B34" s="13" t="s">
        <v>86</v>
      </c>
      <c r="C34" s="14" t="s">
        <v>87</v>
      </c>
      <c r="D34" s="14"/>
      <c r="E34" s="14">
        <v>68</v>
      </c>
      <c r="F34" s="14"/>
      <c r="G34" s="14">
        <v>1</v>
      </c>
      <c r="H34" s="14">
        <v>1</v>
      </c>
      <c r="I34" s="14">
        <v>143</v>
      </c>
      <c r="J34" s="43">
        <f t="shared" si="0"/>
        <v>164.45</v>
      </c>
      <c r="K34" s="7"/>
      <c r="L34" s="6"/>
      <c r="M34" s="25">
        <f>H34*I34</f>
        <v>143</v>
      </c>
    </row>
    <row r="35" spans="1:12" s="25" customFormat="1" ht="30" customHeight="1">
      <c r="A35" s="14"/>
      <c r="B35" s="13" t="s">
        <v>88</v>
      </c>
      <c r="C35" s="14" t="s">
        <v>89</v>
      </c>
      <c r="D35" s="14"/>
      <c r="E35" s="14">
        <v>80</v>
      </c>
      <c r="F35" s="14"/>
      <c r="G35" s="14">
        <v>1</v>
      </c>
      <c r="H35" s="14"/>
      <c r="I35" s="14"/>
      <c r="J35" s="43">
        <f t="shared" si="0"/>
        <v>0</v>
      </c>
      <c r="K35" s="7"/>
      <c r="L35" s="6"/>
    </row>
    <row r="36" spans="1:12" s="25" customFormat="1" ht="30" customHeight="1">
      <c r="A36" s="14"/>
      <c r="B36" s="13" t="s">
        <v>90</v>
      </c>
      <c r="C36" s="14" t="s">
        <v>91</v>
      </c>
      <c r="D36" s="14"/>
      <c r="E36" s="14">
        <v>68</v>
      </c>
      <c r="F36" s="14"/>
      <c r="G36" s="14">
        <v>1</v>
      </c>
      <c r="H36" s="14"/>
      <c r="I36" s="14"/>
      <c r="J36" s="43">
        <f t="shared" si="0"/>
        <v>0</v>
      </c>
      <c r="K36" s="53">
        <f>SUM(J29:J36)</f>
        <v>327.75</v>
      </c>
      <c r="L36" s="6"/>
    </row>
    <row r="37" spans="1:12" ht="42" customHeight="1">
      <c r="A37" s="16" t="s">
        <v>99</v>
      </c>
      <c r="B37" s="22" t="s">
        <v>100</v>
      </c>
      <c r="C37" s="22" t="s">
        <v>104</v>
      </c>
      <c r="D37" s="16"/>
      <c r="E37" s="16">
        <v>74</v>
      </c>
      <c r="F37" s="16" t="s">
        <v>12</v>
      </c>
      <c r="G37" s="16">
        <v>1</v>
      </c>
      <c r="H37" s="16"/>
      <c r="I37" s="16"/>
      <c r="J37" s="58">
        <f t="shared" si="0"/>
        <v>0</v>
      </c>
      <c r="K37" s="59"/>
      <c r="L37" s="6"/>
    </row>
    <row r="38" spans="1:12" ht="15">
      <c r="A38" s="16"/>
      <c r="B38" s="22" t="s">
        <v>101</v>
      </c>
      <c r="C38" s="22" t="s">
        <v>105</v>
      </c>
      <c r="D38" s="16"/>
      <c r="E38" s="16">
        <v>74</v>
      </c>
      <c r="F38" s="16" t="s">
        <v>12</v>
      </c>
      <c r="G38" s="16">
        <v>1</v>
      </c>
      <c r="H38" s="16"/>
      <c r="I38" s="16"/>
      <c r="J38" s="58">
        <f t="shared" si="0"/>
        <v>0</v>
      </c>
      <c r="K38" s="59"/>
      <c r="L38" s="6"/>
    </row>
    <row r="39" spans="1:10" ht="15">
      <c r="A39" s="16"/>
      <c r="B39" s="22" t="s">
        <v>102</v>
      </c>
      <c r="C39" s="16" t="s">
        <v>106</v>
      </c>
      <c r="D39" s="16"/>
      <c r="E39" s="16">
        <v>74</v>
      </c>
      <c r="F39" s="16" t="s">
        <v>12</v>
      </c>
      <c r="G39" s="16">
        <v>1</v>
      </c>
      <c r="H39" s="16">
        <v>1</v>
      </c>
      <c r="I39" s="16">
        <v>48</v>
      </c>
      <c r="J39" s="58">
        <f t="shared" si="0"/>
        <v>55.2</v>
      </c>
    </row>
    <row r="40" spans="1:11" ht="15">
      <c r="A40" s="16"/>
      <c r="B40" s="22" t="s">
        <v>103</v>
      </c>
      <c r="C40" s="16" t="s">
        <v>107</v>
      </c>
      <c r="D40" s="16"/>
      <c r="E40" s="16">
        <v>74</v>
      </c>
      <c r="F40" s="16" t="s">
        <v>12</v>
      </c>
      <c r="G40" s="16">
        <v>1</v>
      </c>
      <c r="H40" s="16">
        <v>1</v>
      </c>
      <c r="I40" s="16">
        <v>67</v>
      </c>
      <c r="J40" s="58">
        <f t="shared" si="0"/>
        <v>77.05</v>
      </c>
      <c r="K40" s="60">
        <f>SUM(J37:J40)</f>
        <v>132.25</v>
      </c>
    </row>
  </sheetData>
  <sheetProtection/>
  <printOptions/>
  <pageMargins left="0.25" right="0.25" top="0.75" bottom="0.75" header="0.3" footer="0.3"/>
  <pageSetup fitToHeight="0" fitToWidth="1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</dc:creator>
  <cp:keywords/>
  <dc:description/>
  <cp:lastModifiedBy>Виталий</cp:lastModifiedBy>
  <cp:lastPrinted>2014-06-20T02:22:34Z</cp:lastPrinted>
  <dcterms:created xsi:type="dcterms:W3CDTF">2013-02-10T13:19:02Z</dcterms:created>
  <dcterms:modified xsi:type="dcterms:W3CDTF">2014-08-12T05:06:14Z</dcterms:modified>
  <cp:category/>
  <cp:version/>
  <cp:contentType/>
  <cp:contentStatus/>
</cp:coreProperties>
</file>