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735" windowWidth="12525" windowHeight="11460" activeTab="0"/>
  </bookViews>
  <sheets>
    <sheet name="Лист1" sheetId="1" r:id="rId1"/>
  </sheets>
  <definedNames>
    <definedName name="наличные">'Лист1'!$K$54:$K$56</definedName>
    <definedName name="постоянный_клиент">'Лист1'!$K$50:$K$51</definedName>
  </definedNames>
  <calcPr fullCalcOnLoad="1" refMode="R1C1"/>
</workbook>
</file>

<file path=xl/sharedStrings.xml><?xml version="1.0" encoding="utf-8"?>
<sst xmlns="http://schemas.openxmlformats.org/spreadsheetml/2006/main" count="774" uniqueCount="510">
  <si>
    <t>Название</t>
  </si>
  <si>
    <r>
      <rPr>
        <b/>
        <sz val="28"/>
        <color indexed="8"/>
        <rFont val="Calibri"/>
        <family val="2"/>
      </rPr>
      <t xml:space="preserve">      </t>
    </r>
    <r>
      <rPr>
        <b/>
        <sz val="28"/>
        <color indexed="60"/>
        <rFont val="Calibri"/>
        <family val="2"/>
      </rPr>
      <t xml:space="preserve">       </t>
    </r>
    <r>
      <rPr>
        <b/>
        <sz val="24"/>
        <color indexed="60"/>
        <rFont val="Calibri"/>
        <family val="2"/>
      </rPr>
      <t>Мыловаренная компания СпивакЪ</t>
    </r>
  </si>
  <si>
    <t>Наличие</t>
  </si>
  <si>
    <t>да</t>
  </si>
  <si>
    <t>Адрес интернет магазина http://oilsoap.ru, тел. 8(499)390-70-37</t>
  </si>
  <si>
    <t>Мелкий опт</t>
  </si>
  <si>
    <t>Опт</t>
  </si>
  <si>
    <t>Мыло-суфле для лица</t>
  </si>
  <si>
    <t>Джем Chocolime</t>
  </si>
  <si>
    <t>Шоколадно-анисовый джем</t>
  </si>
  <si>
    <t>Бельди с эвкалиптом</t>
  </si>
  <si>
    <t>Бельди с зеленым чаем</t>
  </si>
  <si>
    <t>Бельди с мятой</t>
  </si>
  <si>
    <t>Бельди 6 трав</t>
  </si>
  <si>
    <t>Бельди хвойное</t>
  </si>
  <si>
    <t>Бельди с цедрой</t>
  </si>
  <si>
    <t>Мыло-скраб на травах</t>
  </si>
  <si>
    <t>Какао-тертое</t>
  </si>
  <si>
    <t>Масло манго рафинированное</t>
  </si>
  <si>
    <t>Масло ши рафинированное</t>
  </si>
  <si>
    <t>Рукавица кесе аналог (Китай)</t>
  </si>
  <si>
    <t>Рукавица кесе мягкая (Турция)</t>
  </si>
  <si>
    <t>Рукавица кесе жесткая  (Турция)</t>
  </si>
  <si>
    <t>Мыло скраб с укропом</t>
  </si>
  <si>
    <t>нет</t>
  </si>
  <si>
    <t>Бельди ягодное</t>
  </si>
  <si>
    <t>Бельди цветочное</t>
  </si>
  <si>
    <t>Марокканское бельди 100г</t>
  </si>
  <si>
    <t xml:space="preserve">        Стоимость </t>
  </si>
  <si>
    <t>Масло лавра нерафинированное (50г)</t>
  </si>
  <si>
    <t>Артикул</t>
  </si>
  <si>
    <t>OSHN</t>
  </si>
  <si>
    <t>OCOC</t>
  </si>
  <si>
    <t>OCNR</t>
  </si>
  <si>
    <t>OCOR</t>
  </si>
  <si>
    <t>OLAV</t>
  </si>
  <si>
    <t>OSRF</t>
  </si>
  <si>
    <t>OMAN</t>
  </si>
  <si>
    <t>ONIM</t>
  </si>
  <si>
    <t>OPAL</t>
  </si>
  <si>
    <t>OCON</t>
  </si>
  <si>
    <t>FBNJ</t>
  </si>
  <si>
    <t>FCHO</t>
  </si>
  <si>
    <t>FSFL</t>
  </si>
  <si>
    <t>FANI</t>
  </si>
  <si>
    <t xml:space="preserve">FMOH </t>
  </si>
  <si>
    <t xml:space="preserve">PCOC </t>
  </si>
  <si>
    <t>PJSH</t>
  </si>
  <si>
    <t>PVAN</t>
  </si>
  <si>
    <t>PGRP</t>
  </si>
  <si>
    <t>BMNT</t>
  </si>
  <si>
    <t>B6T</t>
  </si>
  <si>
    <t>BFLO</t>
  </si>
  <si>
    <t>BYAG</t>
  </si>
  <si>
    <t>BHVO</t>
  </si>
  <si>
    <t>BTSE</t>
  </si>
  <si>
    <t>BTEA</t>
  </si>
  <si>
    <t>BEUC</t>
  </si>
  <si>
    <t>SALP</t>
  </si>
  <si>
    <t>SKAS</t>
  </si>
  <si>
    <t>SILK</t>
  </si>
  <si>
    <t>SRK</t>
  </si>
  <si>
    <t>SDEG</t>
  </si>
  <si>
    <t>SDSH</t>
  </si>
  <si>
    <t>STEA</t>
  </si>
  <si>
    <t xml:space="preserve">SFHL </t>
  </si>
  <si>
    <t>SHRB</t>
  </si>
  <si>
    <t>SMRM</t>
  </si>
  <si>
    <t>SFSH</t>
  </si>
  <si>
    <t>SCOC</t>
  </si>
  <si>
    <t xml:space="preserve">SORN </t>
  </si>
  <si>
    <t>SGS</t>
  </si>
  <si>
    <t xml:space="preserve">SLAD </t>
  </si>
  <si>
    <t xml:space="preserve">SGLT </t>
  </si>
  <si>
    <t>SPIV</t>
  </si>
  <si>
    <t>SKOF</t>
  </si>
  <si>
    <t>DHAV</t>
  </si>
  <si>
    <t>SLES</t>
  </si>
  <si>
    <t>SPIR</t>
  </si>
  <si>
    <t>Мыло Ванильный Латте</t>
  </si>
  <si>
    <t xml:space="preserve">SVLT </t>
  </si>
  <si>
    <t>Мыло Апельсин и Корица</t>
  </si>
  <si>
    <t>Мыло Горький Шоколад</t>
  </si>
  <si>
    <t>Мыло Кастильское</t>
  </si>
  <si>
    <t>Мыло Кастильское с шелком</t>
  </si>
  <si>
    <t>Мыло Дегтярное</t>
  </si>
  <si>
    <t>Мыло Алеппское</t>
  </si>
  <si>
    <t>Мыло Ладан</t>
  </si>
  <si>
    <t>Мыло Пряный Глинтвейн</t>
  </si>
  <si>
    <t>Мыло Пивное</t>
  </si>
  <si>
    <t>Мыло Хозяйственное Кокосовое</t>
  </si>
  <si>
    <t>Мыло Хозяйственное Кофейное</t>
  </si>
  <si>
    <t>Цветочное мыло-шампунь</t>
  </si>
  <si>
    <t>Мыло Банное Эвкалипт</t>
  </si>
  <si>
    <t>Мыло Детское Ромашка и Календула</t>
  </si>
  <si>
    <t>Мыло Гавайское</t>
  </si>
  <si>
    <t>Мыло Мохито</t>
  </si>
  <si>
    <t>Мыло Чайное Дерево</t>
  </si>
  <si>
    <t>Мыло-скраб Серый Мрамор</t>
  </si>
  <si>
    <t>SNIM</t>
  </si>
  <si>
    <t>Мыло Ним</t>
  </si>
  <si>
    <t>SBSH</t>
  </si>
  <si>
    <t>WKE2</t>
  </si>
  <si>
    <t>WKE1</t>
  </si>
  <si>
    <t>OAR1</t>
  </si>
  <si>
    <t>OJGV</t>
  </si>
  <si>
    <t>Масло Жожоба Голден и Абсолют Ванили</t>
  </si>
  <si>
    <t>Масло Жожоба Голден и Абсолют Розы</t>
  </si>
  <si>
    <t>Масло Жожоба Голден и Абсолют Жасмина</t>
  </si>
  <si>
    <t>OJGJ</t>
  </si>
  <si>
    <t>OJGA</t>
  </si>
  <si>
    <t>OSLN</t>
  </si>
  <si>
    <t>OPAP</t>
  </si>
  <si>
    <t>Масло Папайи нерафинированное</t>
  </si>
  <si>
    <t>OBRK</t>
  </si>
  <si>
    <t>Масло Баобаба нерафинированное</t>
  </si>
  <si>
    <t>OBAN</t>
  </si>
  <si>
    <t>OBUN</t>
  </si>
  <si>
    <t>OJG1</t>
  </si>
  <si>
    <t>Масло Моринги нерафинированное</t>
  </si>
  <si>
    <t>OMOR</t>
  </si>
  <si>
    <t>Масло Бурити нерафинированное</t>
  </si>
  <si>
    <t>OVAN</t>
  </si>
  <si>
    <t>Масляный экстракт Ванили</t>
  </si>
  <si>
    <t>Масло Сливовой Косточки нерафинированное</t>
  </si>
  <si>
    <t>OARN</t>
  </si>
  <si>
    <t>Масло Авокадо Нерафинированное</t>
  </si>
  <si>
    <t>OAVN</t>
  </si>
  <si>
    <t>Масло Виноградной Косточки рафинированное</t>
  </si>
  <si>
    <t>OGRP</t>
  </si>
  <si>
    <t>OMNR</t>
  </si>
  <si>
    <t>Масло Миндальное рафинированное</t>
  </si>
  <si>
    <t>Масло Персиковых косточек рафинированное</t>
  </si>
  <si>
    <t>Масло Абрикосовых косточек рафинированное</t>
  </si>
  <si>
    <t>OZP</t>
  </si>
  <si>
    <t>OKON</t>
  </si>
  <si>
    <t>OMN1</t>
  </si>
  <si>
    <t>Масло Кунжутное нерафинированное</t>
  </si>
  <si>
    <t>OKNJ</t>
  </si>
  <si>
    <t>OMAK</t>
  </si>
  <si>
    <t>Масло Макадамии рафинированное</t>
  </si>
  <si>
    <t>ORAS</t>
  </si>
  <si>
    <t>Масло Расторопши</t>
  </si>
  <si>
    <t>EOBJ</t>
  </si>
  <si>
    <t>EOLD</t>
  </si>
  <si>
    <t>Эфирное масло Ладана</t>
  </si>
  <si>
    <t>EOPC</t>
  </si>
  <si>
    <t>EOKR</t>
  </si>
  <si>
    <t>EOMN</t>
  </si>
  <si>
    <t>Эфирное масло Мандарина</t>
  </si>
  <si>
    <t>Эфирное масло Кориандра</t>
  </si>
  <si>
    <t>Эфирное масло Пачули</t>
  </si>
  <si>
    <t>EOTT</t>
  </si>
  <si>
    <t>Эфирное масло Чайного Дерева</t>
  </si>
  <si>
    <t>EOEU</t>
  </si>
  <si>
    <t>EOAN</t>
  </si>
  <si>
    <t>Эфирное масло Базилика Индийского</t>
  </si>
  <si>
    <t>Эфирное масло Аниса</t>
  </si>
  <si>
    <t>Эфирное масло Эвкалипта</t>
  </si>
  <si>
    <t>EOBZ</t>
  </si>
  <si>
    <t xml:space="preserve">EOBR </t>
  </si>
  <si>
    <t xml:space="preserve">EOGR </t>
  </si>
  <si>
    <t>EOEL</t>
  </si>
  <si>
    <t>Эфирное масло Иланг-Иланг</t>
  </si>
  <si>
    <t xml:space="preserve">EOIL </t>
  </si>
  <si>
    <t>EOKY</t>
  </si>
  <si>
    <t>Эфирное масло Ели</t>
  </si>
  <si>
    <t>Эфирное масло Грейпфрута</t>
  </si>
  <si>
    <t>Эфирное масло Бергамота</t>
  </si>
  <si>
    <t>EOKH</t>
  </si>
  <si>
    <t xml:space="preserve">EOLG </t>
  </si>
  <si>
    <t>Эфирное масло Лавандин Гроссо</t>
  </si>
  <si>
    <t xml:space="preserve">EOLM </t>
  </si>
  <si>
    <t>Эфирное масло Кедра Гималайского</t>
  </si>
  <si>
    <t>Эфирное масло Каяпута</t>
  </si>
  <si>
    <t xml:space="preserve">EOLI </t>
  </si>
  <si>
    <t xml:space="preserve">EOPI </t>
  </si>
  <si>
    <t xml:space="preserve">EOMT </t>
  </si>
  <si>
    <t xml:space="preserve">EOPR </t>
  </si>
  <si>
    <t>Эфирное масло Лайма</t>
  </si>
  <si>
    <t>Эфирное масло Лимона Испанского</t>
  </si>
  <si>
    <t>Эфирное масло Сосны</t>
  </si>
  <si>
    <t>Эфирное масло Мяты Курчавой</t>
  </si>
  <si>
    <t>Эфирное масло Пальмарозы</t>
  </si>
  <si>
    <t xml:space="preserve">EOTS </t>
  </si>
  <si>
    <t xml:space="preserve">EOOR </t>
  </si>
  <si>
    <t xml:space="preserve">EOGV </t>
  </si>
  <si>
    <t>Цветочная вода Жасмин</t>
  </si>
  <si>
    <t>VILA</t>
  </si>
  <si>
    <t>VJAS</t>
  </si>
  <si>
    <t>Итого</t>
  </si>
  <si>
    <r>
      <t xml:space="preserve">  </t>
    </r>
    <r>
      <rPr>
        <b/>
        <sz val="14"/>
        <color indexed="10"/>
        <rFont val="Calibri"/>
        <family val="2"/>
      </rPr>
      <t xml:space="preserve">                        Заполните информацию необходимую для оплаты и доставки товара!</t>
    </r>
  </si>
  <si>
    <t>Мыло ручной работы, бельди, массажные плитки, средства для умывания из натуральных ингредиентов. Наша продукция не содержит животных жиров и синтетических отдушек. Не тестируется на животных.</t>
  </si>
  <si>
    <t>VNER</t>
  </si>
  <si>
    <r>
      <t xml:space="preserve">                 </t>
    </r>
    <r>
      <rPr>
        <sz val="11"/>
        <color indexed="60"/>
        <rFont val="Calibri"/>
        <family val="2"/>
      </rPr>
      <t>*</t>
    </r>
    <r>
      <rPr>
        <b/>
        <sz val="11"/>
        <color indexed="60"/>
        <rFont val="Calibri"/>
        <family val="2"/>
      </rPr>
      <t>Оптовые цены действуют от 30т.руб, мелкий опт 10-30т.руб. Цены в прайсе на уже упакованную и расфасованную продукцию</t>
    </r>
  </si>
  <si>
    <r>
      <t xml:space="preserve">                      </t>
    </r>
    <r>
      <rPr>
        <b/>
        <sz val="13"/>
        <color indexed="8"/>
        <rFont val="Calibri"/>
        <family val="2"/>
      </rPr>
      <t>Ваш заказ</t>
    </r>
  </si>
  <si>
    <t>Количество</t>
  </si>
  <si>
    <t>Мыло-суфле Bonjour</t>
  </si>
  <si>
    <t>Лавровый джем с ромашкой</t>
  </si>
  <si>
    <t>Мусс для умывания Мохито</t>
  </si>
  <si>
    <t>Эфирное масло Цитронеллы</t>
  </si>
  <si>
    <t>Эфирное масло Апельсина Сладкого</t>
  </si>
  <si>
    <t>Эфирное масло Гвоздики</t>
  </si>
  <si>
    <t>EOGN</t>
  </si>
  <si>
    <t xml:space="preserve">Эфирное масло Герани </t>
  </si>
  <si>
    <t xml:space="preserve">OKLB </t>
  </si>
  <si>
    <t>OGRA</t>
  </si>
  <si>
    <t>Масло Гранатовых косточек нерафинированное</t>
  </si>
  <si>
    <t>Мыло Хвойный Лес</t>
  </si>
  <si>
    <t>Натуральное мыло ручной работы 100±10г</t>
  </si>
  <si>
    <t xml:space="preserve"> Твердые масла (баттеры) 100г</t>
  </si>
  <si>
    <t xml:space="preserve"> Жидкие масла 10мл</t>
  </si>
  <si>
    <t>Жидкие масла 50мл</t>
  </si>
  <si>
    <t>Цветочные воды 50мл</t>
  </si>
  <si>
    <t>постоянный клиент</t>
  </si>
  <si>
    <t>заказываю впервые</t>
  </si>
  <si>
    <t>наличные</t>
  </si>
  <si>
    <t>оплата по банковской карте</t>
  </si>
  <si>
    <t>Стоимость</t>
  </si>
  <si>
    <r>
      <t xml:space="preserve">                                                                                                                                                                   </t>
    </r>
    <r>
      <rPr>
        <b/>
        <sz val="13"/>
        <color indexed="10"/>
        <rFont val="Calibri"/>
        <family val="2"/>
      </rPr>
      <t xml:space="preserve">                       АКЦИЯ - ПОПРОБУЙ СПИВАКЪ! </t>
    </r>
    <r>
      <rPr>
        <b/>
        <sz val="13"/>
        <rFont val="Calibri"/>
        <family val="2"/>
      </rPr>
      <t>Если Вы заказываете у нас</t>
    </r>
    <r>
      <rPr>
        <b/>
        <sz val="13"/>
        <color indexed="10"/>
        <rFont val="Calibri"/>
        <family val="2"/>
      </rPr>
      <t xml:space="preserve"> ВПЕРВЫЕ,</t>
    </r>
    <r>
      <rPr>
        <b/>
        <sz val="13"/>
        <rFont val="Calibri"/>
        <family val="2"/>
      </rPr>
      <t xml:space="preserve"> то для Вас </t>
    </r>
    <r>
      <rPr>
        <b/>
        <sz val="13"/>
        <color indexed="10"/>
        <rFont val="Calibri"/>
        <family val="2"/>
      </rPr>
      <t>ОПТОВЫЕ ЦЕНЫ ДЕЙСТВУЮТ</t>
    </r>
    <r>
      <rPr>
        <b/>
        <sz val="13"/>
        <rFont val="Calibri"/>
        <family val="2"/>
      </rPr>
      <t xml:space="preserve"> уже от</t>
    </r>
    <r>
      <rPr>
        <b/>
        <sz val="13"/>
        <color indexed="10"/>
        <rFont val="Calibri"/>
        <family val="2"/>
      </rPr>
      <t xml:space="preserve"> 15т.руб</t>
    </r>
  </si>
  <si>
    <t>Цена 1 шт</t>
  </si>
  <si>
    <t>Мыло-шампунь Бей</t>
  </si>
  <si>
    <t>Масло Кумина (тмина черного)</t>
  </si>
  <si>
    <t>Масло Семян Клубники нерафинированное</t>
  </si>
  <si>
    <t>Масло Зародышей пшеницы нерафинированное</t>
  </si>
  <si>
    <t>Масло Конопли нерафинированное</t>
  </si>
  <si>
    <t>Мыло-шампунь Дегтярное</t>
  </si>
  <si>
    <t>PMON</t>
  </si>
  <si>
    <t>WKC1</t>
  </si>
  <si>
    <t>Масло Арганы нерафинированное 50мл</t>
  </si>
  <si>
    <t>Масло Арганы нерафинированное 10мл</t>
  </si>
  <si>
    <t>Масло Жожоба Голден 10мл</t>
  </si>
  <si>
    <t>Массажная плитка Сладкий апельсин</t>
  </si>
  <si>
    <t>Массажная плитка Лимонная долька</t>
  </si>
  <si>
    <t>Массажная плитка Ароматный глинтвейн</t>
  </si>
  <si>
    <t>Массажная плитка Жожоба и Шоколад</t>
  </si>
  <si>
    <t>Массажная плитка Young Coconut</t>
  </si>
  <si>
    <t>Массажная плитка Моной де Таити</t>
  </si>
  <si>
    <t>Массажная плитка Ваниль</t>
  </si>
  <si>
    <t>Массажная плитка Сочный Грейпфрут</t>
  </si>
  <si>
    <t>Масло Жожоба Голден 50мл</t>
  </si>
  <si>
    <t>OJGL</t>
  </si>
  <si>
    <t>Правильная мыльница</t>
  </si>
  <si>
    <t>WPML</t>
  </si>
  <si>
    <t>Масло Кокосовое рафинированное</t>
  </si>
  <si>
    <t>Масло Пальмовое рафинированное</t>
  </si>
  <si>
    <t>Масло Ним нерафинированное</t>
  </si>
  <si>
    <t>Эфирные масла 10мл (только натуральные, ид. натуральным, восстановленные не продаем)</t>
  </si>
  <si>
    <t xml:space="preserve">        Средства для очищения кожи лица 100г</t>
  </si>
  <si>
    <t>Массажные плитки 75г</t>
  </si>
  <si>
    <t>Шоколадное масло для кожи</t>
  </si>
  <si>
    <t>Шоколадное масло для кожи Кофе</t>
  </si>
  <si>
    <t>Шоколадное масло для кожи Грейпфрут</t>
  </si>
  <si>
    <t>Шоколадное масло для кожи Ваниль</t>
  </si>
  <si>
    <r>
      <t xml:space="preserve">                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Шоколадное масло для кожи (шоколадное обертывание) 100г</t>
    </r>
  </si>
  <si>
    <t>Бальзам для губ Апельсин</t>
  </si>
  <si>
    <t>Бальзам для губ Моной де Таити</t>
  </si>
  <si>
    <t>Бальзам для губ Ваниль</t>
  </si>
  <si>
    <t>Бальзам для губ Мятный Шоколад</t>
  </si>
  <si>
    <t>Бальзам для губ Citrus fruits</t>
  </si>
  <si>
    <t>Бальзам для губ Café Noir</t>
  </si>
  <si>
    <t xml:space="preserve">BGMS </t>
  </si>
  <si>
    <t xml:space="preserve">BGMT </t>
  </si>
  <si>
    <t>BGCN</t>
  </si>
  <si>
    <t>BGCF</t>
  </si>
  <si>
    <t>BGVA</t>
  </si>
  <si>
    <t>BGAP</t>
  </si>
  <si>
    <t>CHOC</t>
  </si>
  <si>
    <t xml:space="preserve">CHVA </t>
  </si>
  <si>
    <t>CHGR</t>
  </si>
  <si>
    <t xml:space="preserve">CHKO </t>
  </si>
  <si>
    <t xml:space="preserve">BIMB </t>
  </si>
  <si>
    <t>Каталог продукции 20стр., формат А5</t>
  </si>
  <si>
    <r>
      <t xml:space="preserve">            Натуральное мыло  100±10г </t>
    </r>
    <r>
      <rPr>
        <b/>
        <sz val="12"/>
        <color indexed="10"/>
        <rFont val="Calibri"/>
        <family val="2"/>
      </rPr>
      <t>в подарочных коробочках.</t>
    </r>
  </si>
  <si>
    <t xml:space="preserve">                Фото коробочек http://cs424427.vk.me/v424427628/5053/uW79C5MV6Jg.jpg</t>
  </si>
  <si>
    <t>Мыло Алеппское (подарочная коробочка)</t>
  </si>
  <si>
    <t>Мыло Дегтярное (подарочная коробочка)</t>
  </si>
  <si>
    <t>Мыло-шампунь Дегтярное (подарочная коробочка)</t>
  </si>
  <si>
    <t>Мыло Кастильское (подарочная коробочка)</t>
  </si>
  <si>
    <t>Мыло Кастильское с шелком (подарочная коробочка)</t>
  </si>
  <si>
    <t>Мыло Апельсин и Корица (подарочная коробочка)</t>
  </si>
  <si>
    <t>Мыло Ванильный Латте (подарочная коробочка)</t>
  </si>
  <si>
    <t>Мыло Горький Шоколад (подарочная коробочка)</t>
  </si>
  <si>
    <t>Мыло Ладан (подарочная коробочка)</t>
  </si>
  <si>
    <t>Мыло Ним (подарочная коробочка)</t>
  </si>
  <si>
    <t>Мыло Пряный Глинтвейн (подарочная коробочка)</t>
  </si>
  <si>
    <t>Мыло Пивное (подарочная коробочка)</t>
  </si>
  <si>
    <t>Цветочное мыло-шампунь (подарочная коробочка)</t>
  </si>
  <si>
    <t>Мыло Банное Эвкалипт (подарочная коробочка)</t>
  </si>
  <si>
    <t>Мыло скраб с укропом (подарочная коробочка)</t>
  </si>
  <si>
    <t>Мыло-скраб на травах (подарочная коробочка)</t>
  </si>
  <si>
    <t>Мыло Детское Ромашка и Календула (подарочная коробочка)</t>
  </si>
  <si>
    <t>Мыло Гавайское (подарочная коробочка)</t>
  </si>
  <si>
    <t>Мыло Мохито (подарочная коробочка)</t>
  </si>
  <si>
    <t>Мыло-скраб Серый Мрамор (подарочная коробочка)</t>
  </si>
  <si>
    <t>Мыло Чайное Дерево (подарочная коробочка)</t>
  </si>
  <si>
    <t>Мыло-шампунь Бей (подарочная коробочка)</t>
  </si>
  <si>
    <t>Мыло Хвойный Лес (подарочная коробочка)</t>
  </si>
  <si>
    <t>Юридическое лицо</t>
  </si>
  <si>
    <t>Физическое лицо</t>
  </si>
  <si>
    <t>Информация для отправки груза</t>
  </si>
  <si>
    <r>
      <t>Клиент (в</t>
    </r>
    <r>
      <rPr>
        <b/>
        <sz val="11"/>
        <color indexed="8"/>
        <rFont val="Calibri"/>
        <family val="2"/>
      </rPr>
      <t>ыберите нужное) *</t>
    </r>
  </si>
  <si>
    <r>
      <t>Правовая форма (выб</t>
    </r>
    <r>
      <rPr>
        <b/>
        <sz val="11"/>
        <color indexed="8"/>
        <rFont val="Calibri"/>
        <family val="2"/>
      </rPr>
      <t>ерите нужное) *</t>
    </r>
  </si>
  <si>
    <t>* -поле обязательное для заполнения</t>
  </si>
  <si>
    <t>Надлежащее заполнение информационного поля, существенно ускоряет обработку заказа. Заполняйте верно - Берегите свое время.</t>
  </si>
  <si>
    <t>оплата через отделение банка на расчетный счет</t>
  </si>
  <si>
    <t>Способ оплаты (выберите нужное) *</t>
  </si>
  <si>
    <t>Транспортная компания (до двери)</t>
  </si>
  <si>
    <t>Транспортная компания (до терминала)</t>
  </si>
  <si>
    <t>Курьером по москве</t>
  </si>
  <si>
    <t>Самовывоз</t>
  </si>
  <si>
    <t>Доставка (выберите нужное) *</t>
  </si>
  <si>
    <t>FLVR</t>
  </si>
  <si>
    <t>SMOH</t>
  </si>
  <si>
    <t>SHAV</t>
  </si>
  <si>
    <t>CAT</t>
  </si>
  <si>
    <t>PAK</t>
  </si>
  <si>
    <t>Крафт пакет с логотипом Спивак</t>
  </si>
  <si>
    <t>OKUM</t>
  </si>
  <si>
    <t>OREP</t>
  </si>
  <si>
    <t xml:space="preserve">OABR </t>
  </si>
  <si>
    <t xml:space="preserve">OPRS </t>
  </si>
  <si>
    <r>
      <t>ВАЖНО!</t>
    </r>
    <r>
      <rPr>
        <b/>
        <sz val="11"/>
        <color indexed="8"/>
        <rFont val="Calibri"/>
        <family val="2"/>
      </rPr>
      <t xml:space="preserve"> Бесплатно мы доставляем грузы только до ТК ПЭК и Деловые Линии, через другие ТК отправляем, но забор груза с нашего склада за счет получателя</t>
    </r>
  </si>
  <si>
    <r>
      <t xml:space="preserve">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               Информация о плательщике</t>
    </r>
  </si>
  <si>
    <t xml:space="preserve">PMON </t>
  </si>
  <si>
    <t xml:space="preserve">PGRP </t>
  </si>
  <si>
    <t>Транспортная компания для отправки груза *</t>
  </si>
  <si>
    <t>Город *</t>
  </si>
  <si>
    <t>ФИО</t>
  </si>
  <si>
    <t>Серия и номер паспорта, дата выдачи</t>
  </si>
  <si>
    <t>Контактный телефон получателя *</t>
  </si>
  <si>
    <t>Имя получателя *</t>
  </si>
  <si>
    <t>Эфирное масло мяты перечной</t>
  </si>
  <si>
    <t>EOMP</t>
  </si>
  <si>
    <t>Бельди с имбирем</t>
  </si>
  <si>
    <t>Масло Макадамии нерафинированное</t>
  </si>
  <si>
    <t>SSOL</t>
  </si>
  <si>
    <t>Мыло Соляное</t>
  </si>
  <si>
    <t>SAFR</t>
  </si>
  <si>
    <t>Мыло Африканское с маслом Ши</t>
  </si>
  <si>
    <t>VLIM</t>
  </si>
  <si>
    <t xml:space="preserve">Воск для ногтей Лимончелло </t>
  </si>
  <si>
    <t>SHKR</t>
  </si>
  <si>
    <t xml:space="preserve">Мыло-шампунь Крапива и Розмарин </t>
  </si>
  <si>
    <t>Мыло Соляное (подарочная коробочка)</t>
  </si>
  <si>
    <t>Мыло Африканское с маслом Ши (подарочная коробочка)</t>
  </si>
  <si>
    <t>Мыло-шампунь Крапива и Розмарин (подарочная коробочка)</t>
  </si>
  <si>
    <t>SZEB</t>
  </si>
  <si>
    <t>Мыло Зебра</t>
  </si>
  <si>
    <t>Цветочная вода Апельсина</t>
  </si>
  <si>
    <t xml:space="preserve">VAPE  </t>
  </si>
  <si>
    <t xml:space="preserve">VRZM  </t>
  </si>
  <si>
    <t>Цветочная вода Розмарина</t>
  </si>
  <si>
    <t xml:space="preserve">VCHA  </t>
  </si>
  <si>
    <t>Цветочная вода Чайного дерева</t>
  </si>
  <si>
    <t xml:space="preserve">OJMI  </t>
  </si>
  <si>
    <t>Масло Жожоба Голден и Абсолют Мимозы</t>
  </si>
  <si>
    <t xml:space="preserve">OJGN  </t>
  </si>
  <si>
    <t>Масло Жожоба Голден и Абсолют Нероли</t>
  </si>
  <si>
    <t xml:space="preserve">EORM  </t>
  </si>
  <si>
    <t>Эфирное масло розмарина</t>
  </si>
  <si>
    <t xml:space="preserve">VILA  </t>
  </si>
  <si>
    <t xml:space="preserve">Воск для ногтей Иланг-Иланг </t>
  </si>
  <si>
    <t xml:space="preserve">        Пенка для умывания 150мл</t>
  </si>
  <si>
    <t xml:space="preserve">PUTT  </t>
  </si>
  <si>
    <t>Пенка для умывания Чайное дерево</t>
  </si>
  <si>
    <t xml:space="preserve">PYLA  </t>
  </si>
  <si>
    <t xml:space="preserve">Массажная плитка Иланг-Иланг </t>
  </si>
  <si>
    <t xml:space="preserve">PMET  </t>
  </si>
  <si>
    <t xml:space="preserve">Массажная плитка Мятный Шоколад </t>
  </si>
  <si>
    <t xml:space="preserve">CHMT  </t>
  </si>
  <si>
    <t xml:space="preserve">Шоколадное масло для кожи Мята </t>
  </si>
  <si>
    <t>Гидрофильные плитки 75г</t>
  </si>
  <si>
    <t xml:space="preserve">GPCL  </t>
  </si>
  <si>
    <t>Гидрофильная плитка Cafe Latte</t>
  </si>
  <si>
    <t xml:space="preserve">GPFR  </t>
  </si>
  <si>
    <t>Гидрофильная плитка Fresh</t>
  </si>
  <si>
    <t xml:space="preserve">GPKC  </t>
  </si>
  <si>
    <t>Гидрофильная плитка King Coconut</t>
  </si>
  <si>
    <t xml:space="preserve">GPHA  </t>
  </si>
  <si>
    <t>Гидрофильная плитка Гавайи</t>
  </si>
  <si>
    <t xml:space="preserve">GPMO  </t>
  </si>
  <si>
    <t>Гидрофильная плитка Мохито</t>
  </si>
  <si>
    <t xml:space="preserve">GPPG  </t>
  </si>
  <si>
    <t>Гидрофильная плитка Пряный глинтвейн</t>
  </si>
  <si>
    <t xml:space="preserve">SLCF  </t>
  </si>
  <si>
    <t>Жидкое мыло Citrus Fruits</t>
  </si>
  <si>
    <t xml:space="preserve">SLFR  </t>
  </si>
  <si>
    <t>Жидкое мыло Fresh</t>
  </si>
  <si>
    <t xml:space="preserve">SLOC  </t>
  </si>
  <si>
    <t>Жидкое мыло Апельсин и Корица</t>
  </si>
  <si>
    <t xml:space="preserve">SLMO  </t>
  </si>
  <si>
    <t>Жидкое мыло Мохито</t>
  </si>
  <si>
    <t xml:space="preserve">SlGL  </t>
  </si>
  <si>
    <t>Жидкое мыло Пряный Глинтвейн</t>
  </si>
  <si>
    <t xml:space="preserve">SLEL  </t>
  </si>
  <si>
    <t>Жидкое мыло Эвкалипт и Лимон</t>
  </si>
  <si>
    <t>Активные ингридиенты</t>
  </si>
  <si>
    <t xml:space="preserve">GLAV  </t>
  </si>
  <si>
    <t xml:space="preserve">Алоэ вера гель 10:1, 50мл </t>
  </si>
  <si>
    <t xml:space="preserve">EOGB  </t>
  </si>
  <si>
    <t xml:space="preserve">EOLK  </t>
  </si>
  <si>
    <t xml:space="preserve">EOPH  </t>
  </si>
  <si>
    <t>EOLA</t>
  </si>
  <si>
    <t>Эфирное масло Гурьюнского бальзама</t>
  </si>
  <si>
    <t>Эфирное масло Литсея кубеба</t>
  </si>
  <si>
    <t>Эфирное масло Пихты</t>
  </si>
  <si>
    <t>Эфирное масло Лаванды</t>
  </si>
  <si>
    <t xml:space="preserve">SGAS  </t>
  </si>
  <si>
    <t xml:space="preserve">Мыло Гассул </t>
  </si>
  <si>
    <t>SSOP</t>
  </si>
  <si>
    <t>Мыло Соляное с паприкой</t>
  </si>
  <si>
    <t xml:space="preserve">OARG  </t>
  </si>
  <si>
    <t>Масло Арганы нерафинированное из обжаренных семян</t>
  </si>
  <si>
    <t>Мыло Гассул (подарочная коробочка)</t>
  </si>
  <si>
    <t>Мыло Соляное с паприкой (подарочная коробочка)</t>
  </si>
  <si>
    <t xml:space="preserve">EOEM  </t>
  </si>
  <si>
    <t>Эфирное масло элеми</t>
  </si>
  <si>
    <t>OBR5</t>
  </si>
  <si>
    <t>Воск для ногтей 15г (с новой крышкой на винтовой резьбе)</t>
  </si>
  <si>
    <t>Натуральное Жидкое Мыло 300мл (без синтетических ПАВ, SLS)</t>
  </si>
  <si>
    <t>Бальзамы для губ 15г (с новой крышкой на винтовой резьбе)</t>
  </si>
  <si>
    <t xml:space="preserve">OJFR  </t>
  </si>
  <si>
    <t>Масло Жожоба Голден и Абсолют Франжипани</t>
  </si>
  <si>
    <t xml:space="preserve">BIND  </t>
  </si>
  <si>
    <t xml:space="preserve">Бельди с индийскими специями </t>
  </si>
  <si>
    <t>Маски на основе глины 180г</t>
  </si>
  <si>
    <t xml:space="preserve">MAOR  </t>
  </si>
  <si>
    <t xml:space="preserve">Маска Апельсиновая из желтой глины </t>
  </si>
  <si>
    <t xml:space="preserve">MADR  </t>
  </si>
  <si>
    <t>Маска Дамасская Роза из красной глины</t>
  </si>
  <si>
    <t xml:space="preserve">MALA  </t>
  </si>
  <si>
    <t>Маска Лаванда из голубой глины</t>
  </si>
  <si>
    <t xml:space="preserve">MAGG  </t>
  </si>
  <si>
    <t>Маска Марокканская из глины гассул</t>
  </si>
  <si>
    <t xml:space="preserve">MAMT  </t>
  </si>
  <si>
    <t>Маска Мятная из белой глины</t>
  </si>
  <si>
    <t xml:space="preserve">MAGH  </t>
  </si>
  <si>
    <t xml:space="preserve">Маска Хвойная из зеленой глины </t>
  </si>
  <si>
    <t xml:space="preserve">OCGN  </t>
  </si>
  <si>
    <t>Масло кофе зеленого нерафинированное</t>
  </si>
  <si>
    <t>Масло семян брокколи нерафинированное, 10мл</t>
  </si>
  <si>
    <t>Масло семян брокколи нерафинированное, 50мл</t>
  </si>
  <si>
    <t>VROZ</t>
  </si>
  <si>
    <t>Цветочная вода Розы (органик), 50мл</t>
  </si>
  <si>
    <t>Масло Кокосовое Виржин нерафинированное Органик, 100г</t>
  </si>
  <si>
    <t>Масло Ши (Карите) нерафинированное, 100г</t>
  </si>
  <si>
    <t>Эфирное масло Бэй, 10 мл.</t>
  </si>
  <si>
    <t>VLAV</t>
  </si>
  <si>
    <t>Цветочная вода Лаванды (органик), 50мл</t>
  </si>
  <si>
    <t>Масло Какао нерафинированное Органик, 100г</t>
  </si>
  <si>
    <t>Масло репейное (мацерат), 50мл</t>
  </si>
  <si>
    <t>Цветочная вода Иланг-Иланг, 50мл</t>
  </si>
  <si>
    <t>VMJA</t>
  </si>
  <si>
    <t>Цветочная вода Мяты, 50 мл</t>
  </si>
  <si>
    <t>Цветочная вода Нероли, 50мл</t>
  </si>
  <si>
    <t xml:space="preserve">HOAR  </t>
  </si>
  <si>
    <t>Гидрофильное масло Аргана</t>
  </si>
  <si>
    <t xml:space="preserve">HOVA  </t>
  </si>
  <si>
    <t>Гидрофильное масло Ваниль</t>
  </si>
  <si>
    <t xml:space="preserve">HOJG  </t>
  </si>
  <si>
    <t>Гидрофильное масло Жожоба Голден</t>
  </si>
  <si>
    <t xml:space="preserve">HOMA  </t>
  </si>
  <si>
    <t>Гидрофильное масло Макадамия</t>
  </si>
  <si>
    <t xml:space="preserve">HOMT  </t>
  </si>
  <si>
    <t>Гидрофильное масло Моной</t>
  </si>
  <si>
    <t xml:space="preserve">SKFO  </t>
  </si>
  <si>
    <t>Скраб для тела Fleur d'Or</t>
  </si>
  <si>
    <t xml:space="preserve">SKFR  </t>
  </si>
  <si>
    <t>Скраб для тела Fresh</t>
  </si>
  <si>
    <t xml:space="preserve">SKLB  </t>
  </si>
  <si>
    <t>Скраб для тела La Belle</t>
  </si>
  <si>
    <t xml:space="preserve">SKAK  </t>
  </si>
  <si>
    <t>Скраб для тела Апельсин и Корица</t>
  </si>
  <si>
    <t xml:space="preserve">SKIM  </t>
  </si>
  <si>
    <t>Скраб для тела Имбирь</t>
  </si>
  <si>
    <t xml:space="preserve">SKMO  </t>
  </si>
  <si>
    <t>Скраб для тела Мохито</t>
  </si>
  <si>
    <t xml:space="preserve">PUIL  </t>
  </si>
  <si>
    <t>Пенка для умывания Fleur d'Or</t>
  </si>
  <si>
    <t xml:space="preserve">PULB  </t>
  </si>
  <si>
    <t xml:space="preserve">Пенка для умывания La Belle </t>
  </si>
  <si>
    <t xml:space="preserve">PULD  </t>
  </si>
  <si>
    <t>Пенка для умывания La Dolce Vita</t>
  </si>
  <si>
    <t xml:space="preserve">PULA  </t>
  </si>
  <si>
    <t>Пенка для умывания Лаванда</t>
  </si>
  <si>
    <t xml:space="preserve">PUMN  </t>
  </si>
  <si>
    <t>Пенка для умывания Мандарин</t>
  </si>
  <si>
    <t>Гидрофильные масла для снятия макияжа, 100г</t>
  </si>
  <si>
    <t xml:space="preserve">MALB  </t>
  </si>
  <si>
    <t>Маска питательная глиняная La Belle</t>
  </si>
  <si>
    <t xml:space="preserve">MAAA  </t>
  </si>
  <si>
    <t>Маска питательная глиняная Анти-акне</t>
  </si>
  <si>
    <t xml:space="preserve">MAVA  </t>
  </si>
  <si>
    <t>Маска питательная глиняная Ваниль</t>
  </si>
  <si>
    <t xml:space="preserve">MAYL  </t>
  </si>
  <si>
    <t>Маска питательная глиняная Иланг-Иланг</t>
  </si>
  <si>
    <t xml:space="preserve">MACO  </t>
  </si>
  <si>
    <t>Маска питательная глиняная Кофе</t>
  </si>
  <si>
    <t xml:space="preserve">MALG  </t>
  </si>
  <si>
    <t xml:space="preserve">Маска питательная глиняная Лемонграсс </t>
  </si>
  <si>
    <t>Скрабы для тела 180г (на основе гидрофильных масел, в отличие от обычных масляных скрабов смываются и не оставляют жирной пленки)</t>
  </si>
  <si>
    <t>Соляные</t>
  </si>
  <si>
    <t>На травах, специях</t>
  </si>
  <si>
    <t xml:space="preserve">STOB  </t>
  </si>
  <si>
    <t>Мыло Толу бальзам</t>
  </si>
  <si>
    <t xml:space="preserve">OMON  </t>
  </si>
  <si>
    <t xml:space="preserve">Масло Моной де Таити, 50 г </t>
  </si>
  <si>
    <t xml:space="preserve">OAVR  </t>
  </si>
  <si>
    <t xml:space="preserve">Масло Авокадо рафинированное, 50мл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</si>
</sst>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28"/>
      <color indexed="60"/>
      <name val="Calibri"/>
      <family val="2"/>
    </font>
    <font>
      <b/>
      <sz val="11"/>
      <color indexed="8"/>
      <name val="Calibri"/>
      <family val="2"/>
    </font>
    <font>
      <b/>
      <sz val="16"/>
      <color indexed="5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color indexed="19"/>
      <name val="Calibri"/>
      <family val="2"/>
    </font>
    <font>
      <b/>
      <sz val="14"/>
      <color indexed="60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n"/>
      <bottom style="thin"/>
    </border>
    <border>
      <left style="thin">
        <color indexed="9"/>
      </left>
      <right style="thin"/>
      <top/>
      <bottom style="thin"/>
    </border>
    <border>
      <left style="thin">
        <color indexed="9"/>
      </left>
      <right style="thin"/>
      <top style="thin"/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/>
      <top/>
      <bottom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1" fontId="0" fillId="32" borderId="10" xfId="0" applyNumberFormat="1" applyFill="1" applyBorder="1" applyAlignment="1" applyProtection="1">
      <alignment/>
      <protection hidden="1"/>
    </xf>
    <xf numFmtId="0" fontId="0" fillId="32" borderId="10" xfId="0" applyFill="1" applyBorder="1" applyAlignment="1" applyProtection="1">
      <alignment/>
      <protection hidden="1"/>
    </xf>
    <xf numFmtId="0" fontId="7" fillId="32" borderId="10" xfId="0" applyFont="1" applyFill="1" applyBorder="1" applyAlignment="1" applyProtection="1">
      <alignment/>
      <protection hidden="1"/>
    </xf>
    <xf numFmtId="0" fontId="0" fillId="32" borderId="10" xfId="0" applyFill="1" applyBorder="1" applyAlignment="1" applyProtection="1">
      <alignment wrapText="1"/>
      <protection hidden="1"/>
    </xf>
    <xf numFmtId="0" fontId="13" fillId="32" borderId="10" xfId="0" applyFont="1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/>
      <protection hidden="1"/>
    </xf>
    <xf numFmtId="49" fontId="0" fillId="32" borderId="11" xfId="0" applyNumberFormat="1" applyFill="1" applyBorder="1" applyAlignment="1" applyProtection="1">
      <alignment horizontal="fill" vertical="distributed" wrapText="1"/>
      <protection hidden="1"/>
    </xf>
    <xf numFmtId="0" fontId="14" fillId="32" borderId="11" xfId="0" applyFont="1" applyFill="1" applyBorder="1" applyAlignment="1" applyProtection="1">
      <alignment horizontal="center"/>
      <protection hidden="1"/>
    </xf>
    <xf numFmtId="1" fontId="0" fillId="32" borderId="11" xfId="0" applyNumberFormat="1" applyFill="1" applyBorder="1" applyAlignment="1" applyProtection="1">
      <alignment horizontal="center"/>
      <protection hidden="1"/>
    </xf>
    <xf numFmtId="0" fontId="7" fillId="32" borderId="11" xfId="0" applyFont="1" applyFill="1" applyBorder="1" applyAlignment="1" applyProtection="1">
      <alignment/>
      <protection hidden="1"/>
    </xf>
    <xf numFmtId="1" fontId="0" fillId="32" borderId="11" xfId="0" applyNumberFormat="1" applyFill="1" applyBorder="1" applyAlignment="1" applyProtection="1">
      <alignment/>
      <protection hidden="1"/>
    </xf>
    <xf numFmtId="0" fontId="7" fillId="32" borderId="11" xfId="0" applyFont="1" applyFill="1" applyBorder="1" applyAlignment="1" applyProtection="1">
      <alignment/>
      <protection hidden="1"/>
    </xf>
    <xf numFmtId="0" fontId="10" fillId="32" borderId="11" xfId="0" applyFont="1" applyFill="1" applyBorder="1" applyAlignment="1" applyProtection="1">
      <alignment/>
      <protection hidden="1"/>
    </xf>
    <xf numFmtId="0" fontId="7" fillId="32" borderId="12" xfId="0" applyFont="1" applyFill="1" applyBorder="1" applyAlignment="1" applyProtection="1">
      <alignment/>
      <protection hidden="1"/>
    </xf>
    <xf numFmtId="0" fontId="1" fillId="32" borderId="12" xfId="0" applyFont="1" applyFill="1" applyBorder="1" applyAlignment="1" applyProtection="1">
      <alignment/>
      <protection hidden="1"/>
    </xf>
    <xf numFmtId="0" fontId="7" fillId="32" borderId="13" xfId="0" applyFont="1" applyFill="1" applyBorder="1" applyAlignment="1" applyProtection="1">
      <alignment/>
      <protection hidden="1"/>
    </xf>
    <xf numFmtId="0" fontId="0" fillId="32" borderId="13" xfId="0" applyFill="1" applyBorder="1" applyAlignment="1" applyProtection="1">
      <alignment/>
      <protection hidden="1"/>
    </xf>
    <xf numFmtId="1" fontId="0" fillId="32" borderId="13" xfId="0" applyNumberFormat="1" applyFill="1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/>
    </xf>
    <xf numFmtId="1" fontId="0" fillId="32" borderId="14" xfId="0" applyNumberFormat="1" applyFill="1" applyBorder="1" applyAlignment="1" applyProtection="1">
      <alignment/>
      <protection hidden="1"/>
    </xf>
    <xf numFmtId="0" fontId="9" fillId="32" borderId="15" xfId="0" applyFont="1" applyFill="1" applyBorder="1" applyAlignment="1" applyProtection="1">
      <alignment horizontal="center"/>
      <protection hidden="1"/>
    </xf>
    <xf numFmtId="0" fontId="9" fillId="32" borderId="16" xfId="0" applyFont="1" applyFill="1" applyBorder="1" applyAlignment="1" applyProtection="1">
      <alignment horizontal="center"/>
      <protection hidden="1"/>
    </xf>
    <xf numFmtId="0" fontId="0" fillId="32" borderId="17" xfId="0" applyFill="1" applyBorder="1" applyAlignment="1" applyProtection="1">
      <alignment/>
      <protection hidden="1"/>
    </xf>
    <xf numFmtId="164" fontId="0" fillId="32" borderId="12" xfId="0" applyNumberFormat="1" applyFill="1" applyBorder="1" applyAlignment="1" applyProtection="1">
      <alignment/>
      <protection hidden="1"/>
    </xf>
    <xf numFmtId="164" fontId="0" fillId="32" borderId="18" xfId="0" applyNumberFormat="1" applyFill="1" applyBorder="1" applyAlignment="1" applyProtection="1">
      <alignment horizontal="center"/>
      <protection hidden="1"/>
    </xf>
    <xf numFmtId="0" fontId="0" fillId="32" borderId="19" xfId="0" applyFill="1" applyBorder="1" applyAlignment="1" applyProtection="1">
      <alignment/>
      <protection hidden="1"/>
    </xf>
    <xf numFmtId="0" fontId="0" fillId="32" borderId="16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7" fillId="32" borderId="20" xfId="0" applyFont="1" applyFill="1" applyBorder="1" applyAlignment="1" applyProtection="1">
      <alignment/>
      <protection hidden="1"/>
    </xf>
    <xf numFmtId="1" fontId="7" fillId="32" borderId="20" xfId="0" applyNumberFormat="1" applyFont="1" applyFill="1" applyBorder="1" applyAlignment="1" applyProtection="1">
      <alignment/>
      <protection hidden="1"/>
    </xf>
    <xf numFmtId="0" fontId="7" fillId="32" borderId="21" xfId="0" applyFont="1" applyFill="1" applyBorder="1" applyAlignment="1" applyProtection="1">
      <alignment/>
      <protection hidden="1"/>
    </xf>
    <xf numFmtId="1" fontId="7" fillId="32" borderId="21" xfId="0" applyNumberFormat="1" applyFont="1" applyFill="1" applyBorder="1" applyAlignment="1" applyProtection="1">
      <alignment/>
      <protection hidden="1"/>
    </xf>
    <xf numFmtId="0" fontId="9" fillId="32" borderId="22" xfId="0" applyFont="1" applyFill="1" applyBorder="1" applyAlignment="1" applyProtection="1">
      <alignment horizontal="center"/>
      <protection hidden="1"/>
    </xf>
    <xf numFmtId="0" fontId="9" fillId="32" borderId="23" xfId="0" applyFont="1" applyFill="1" applyBorder="1" applyAlignment="1" applyProtection="1">
      <alignment horizontal="center"/>
      <protection hidden="1"/>
    </xf>
    <xf numFmtId="0" fontId="0" fillId="32" borderId="23" xfId="0" applyFill="1" applyBorder="1" applyAlignment="1" applyProtection="1">
      <alignment/>
      <protection hidden="1"/>
    </xf>
    <xf numFmtId="0" fontId="0" fillId="32" borderId="20" xfId="0" applyFill="1" applyBorder="1" applyAlignment="1" applyProtection="1">
      <alignment vertical="center"/>
      <protection hidden="1"/>
    </xf>
    <xf numFmtId="1" fontId="10" fillId="32" borderId="10" xfId="0" applyNumberFormat="1" applyFont="1" applyFill="1" applyBorder="1" applyAlignment="1" applyProtection="1">
      <alignment/>
      <protection hidden="1"/>
    </xf>
    <xf numFmtId="1" fontId="9" fillId="32" borderId="23" xfId="0" applyNumberFormat="1" applyFont="1" applyFill="1" applyBorder="1" applyAlignment="1" applyProtection="1">
      <alignment horizontal="center"/>
      <protection hidden="1"/>
    </xf>
    <xf numFmtId="1" fontId="9" fillId="32" borderId="16" xfId="0" applyNumberFormat="1" applyFont="1" applyFill="1" applyBorder="1" applyAlignment="1" applyProtection="1">
      <alignment horizontal="center"/>
      <protection hidden="1"/>
    </xf>
    <xf numFmtId="1" fontId="0" fillId="32" borderId="24" xfId="0" applyNumberFormat="1" applyFill="1" applyBorder="1" applyAlignment="1" applyProtection="1">
      <alignment/>
      <protection hidden="1"/>
    </xf>
    <xf numFmtId="1" fontId="0" fillId="32" borderId="25" xfId="0" applyNumberFormat="1" applyFill="1" applyBorder="1" applyAlignment="1" applyProtection="1">
      <alignment/>
      <protection hidden="1"/>
    </xf>
    <xf numFmtId="1" fontId="7" fillId="32" borderId="21" xfId="0" applyNumberFormat="1" applyFont="1" applyFill="1" applyBorder="1" applyAlignment="1" applyProtection="1">
      <alignment wrapText="1"/>
      <protection hidden="1"/>
    </xf>
    <xf numFmtId="1" fontId="7" fillId="32" borderId="20" xfId="0" applyNumberFormat="1" applyFont="1" applyFill="1" applyBorder="1" applyAlignment="1" applyProtection="1">
      <alignment wrapText="1"/>
      <protection hidden="1"/>
    </xf>
    <xf numFmtId="1" fontId="0" fillId="32" borderId="26" xfId="0" applyNumberFormat="1" applyFill="1" applyBorder="1" applyAlignment="1" applyProtection="1">
      <alignment/>
      <protection hidden="1"/>
    </xf>
    <xf numFmtId="1" fontId="0" fillId="32" borderId="27" xfId="0" applyNumberFormat="1" applyFill="1" applyBorder="1" applyAlignment="1" applyProtection="1">
      <alignment/>
      <protection hidden="1"/>
    </xf>
    <xf numFmtId="1" fontId="0" fillId="32" borderId="28" xfId="0" applyNumberFormat="1" applyFill="1" applyBorder="1" applyAlignment="1" applyProtection="1">
      <alignment/>
      <protection hidden="1"/>
    </xf>
    <xf numFmtId="1" fontId="0" fillId="32" borderId="29" xfId="0" applyNumberFormat="1" applyFill="1" applyBorder="1" applyAlignment="1" applyProtection="1">
      <alignment/>
      <protection hidden="1"/>
    </xf>
    <xf numFmtId="1" fontId="0" fillId="32" borderId="30" xfId="0" applyNumberFormat="1" applyFill="1" applyBorder="1" applyAlignment="1" applyProtection="1">
      <alignment/>
      <protection hidden="1"/>
    </xf>
    <xf numFmtId="1" fontId="12" fillId="32" borderId="31" xfId="0" applyNumberFormat="1" applyFont="1" applyFill="1" applyBorder="1" applyAlignment="1" applyProtection="1">
      <alignment/>
      <protection hidden="1"/>
    </xf>
    <xf numFmtId="0" fontId="0" fillId="32" borderId="32" xfId="0" applyFill="1" applyBorder="1" applyAlignment="1" applyProtection="1">
      <alignment/>
      <protection hidden="1"/>
    </xf>
    <xf numFmtId="0" fontId="20" fillId="32" borderId="11" xfId="0" applyFont="1" applyFill="1" applyBorder="1" applyAlignment="1" applyProtection="1">
      <alignment/>
      <protection hidden="1"/>
    </xf>
    <xf numFmtId="0" fontId="0" fillId="32" borderId="33" xfId="0" applyFill="1" applyBorder="1" applyAlignment="1" applyProtection="1">
      <alignment/>
      <protection hidden="1"/>
    </xf>
    <xf numFmtId="1" fontId="0" fillId="32" borderId="33" xfId="0" applyNumberFormat="1" applyFill="1" applyBorder="1" applyAlignment="1" applyProtection="1">
      <alignment/>
      <protection hidden="1"/>
    </xf>
    <xf numFmtId="0" fontId="9" fillId="32" borderId="25" xfId="0" applyFont="1" applyFill="1" applyBorder="1" applyAlignment="1" applyProtection="1">
      <alignment horizontal="center"/>
      <protection hidden="1"/>
    </xf>
    <xf numFmtId="1" fontId="9" fillId="32" borderId="20" xfId="0" applyNumberFormat="1" applyFont="1" applyFill="1" applyBorder="1" applyAlignment="1" applyProtection="1">
      <alignment horizontal="center"/>
      <protection hidden="1"/>
    </xf>
    <xf numFmtId="0" fontId="9" fillId="32" borderId="20" xfId="0" applyFont="1" applyFill="1" applyBorder="1" applyAlignment="1" applyProtection="1">
      <alignment horizontal="center"/>
      <protection hidden="1"/>
    </xf>
    <xf numFmtId="0" fontId="0" fillId="32" borderId="20" xfId="0" applyFill="1" applyBorder="1" applyAlignment="1" applyProtection="1">
      <alignment/>
      <protection hidden="1"/>
    </xf>
    <xf numFmtId="1" fontId="0" fillId="32" borderId="20" xfId="0" applyNumberFormat="1" applyFill="1" applyBorder="1" applyAlignment="1" applyProtection="1">
      <alignment/>
      <protection hidden="1"/>
    </xf>
    <xf numFmtId="1" fontId="0" fillId="32" borderId="34" xfId="0" applyNumberFormat="1" applyFill="1" applyBorder="1" applyAlignment="1" applyProtection="1">
      <alignment/>
      <protection hidden="1"/>
    </xf>
    <xf numFmtId="0" fontId="19" fillId="32" borderId="11" xfId="0" applyFont="1" applyFill="1" applyBorder="1" applyAlignment="1" applyProtection="1">
      <alignment/>
      <protection hidden="1"/>
    </xf>
    <xf numFmtId="0" fontId="0" fillId="32" borderId="25" xfId="0" applyFill="1" applyBorder="1" applyAlignment="1" applyProtection="1">
      <alignment/>
      <protection hidden="1"/>
    </xf>
    <xf numFmtId="1" fontId="9" fillId="32" borderId="20" xfId="0" applyNumberFormat="1" applyFont="1" applyFill="1" applyBorder="1" applyAlignment="1" applyProtection="1">
      <alignment/>
      <protection hidden="1"/>
    </xf>
    <xf numFmtId="1" fontId="9" fillId="32" borderId="24" xfId="0" applyNumberFormat="1" applyFont="1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 horizontal="center"/>
      <protection hidden="1"/>
    </xf>
    <xf numFmtId="0" fontId="0" fillId="32" borderId="0" xfId="0" applyFill="1" applyBorder="1" applyAlignment="1" applyProtection="1">
      <alignment/>
      <protection hidden="1"/>
    </xf>
    <xf numFmtId="1" fontId="0" fillId="32" borderId="0" xfId="0" applyNumberFormat="1" applyFill="1" applyBorder="1" applyAlignment="1" applyProtection="1">
      <alignment/>
      <protection hidden="1"/>
    </xf>
    <xf numFmtId="0" fontId="0" fillId="32" borderId="12" xfId="0" applyFill="1" applyBorder="1" applyAlignment="1" applyProtection="1">
      <alignment/>
      <protection hidden="1"/>
    </xf>
    <xf numFmtId="0" fontId="0" fillId="32" borderId="35" xfId="0" applyFill="1" applyBorder="1" applyAlignment="1" applyProtection="1">
      <alignment/>
      <protection hidden="1"/>
    </xf>
    <xf numFmtId="0" fontId="0" fillId="32" borderId="36" xfId="0" applyFill="1" applyBorder="1" applyAlignment="1" applyProtection="1">
      <alignment/>
      <protection hidden="1"/>
    </xf>
    <xf numFmtId="0" fontId="0" fillId="32" borderId="27" xfId="0" applyFill="1" applyBorder="1" applyAlignment="1" applyProtection="1">
      <alignment/>
      <protection hidden="1"/>
    </xf>
    <xf numFmtId="0" fontId="0" fillId="32" borderId="37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wrapText="1"/>
      <protection hidden="1"/>
    </xf>
    <xf numFmtId="0" fontId="0" fillId="32" borderId="25" xfId="0" applyFill="1" applyBorder="1" applyAlignment="1" applyProtection="1">
      <alignment/>
      <protection hidden="1"/>
    </xf>
    <xf numFmtId="0" fontId="0" fillId="32" borderId="20" xfId="0" applyFill="1" applyBorder="1" applyAlignment="1" applyProtection="1">
      <alignment/>
      <protection hidden="1"/>
    </xf>
    <xf numFmtId="0" fontId="0" fillId="32" borderId="24" xfId="0" applyFill="1" applyBorder="1" applyAlignment="1" applyProtection="1">
      <alignment/>
      <protection hidden="1"/>
    </xf>
    <xf numFmtId="0" fontId="0" fillId="32" borderId="32" xfId="0" applyFill="1" applyBorder="1" applyAlignment="1" applyProtection="1">
      <alignment wrapText="1"/>
      <protection hidden="1"/>
    </xf>
    <xf numFmtId="0" fontId="0" fillId="32" borderId="38" xfId="0" applyFill="1" applyBorder="1" applyAlignment="1" applyProtection="1">
      <alignment vertical="center"/>
      <protection hidden="1"/>
    </xf>
    <xf numFmtId="1" fontId="7" fillId="32" borderId="38" xfId="0" applyNumberFormat="1" applyFont="1" applyFill="1" applyBorder="1" applyAlignment="1" applyProtection="1">
      <alignment/>
      <protection hidden="1"/>
    </xf>
    <xf numFmtId="0" fontId="7" fillId="32" borderId="38" xfId="0" applyFont="1" applyFill="1" applyBorder="1" applyAlignment="1" applyProtection="1">
      <alignment/>
      <protection hidden="1"/>
    </xf>
    <xf numFmtId="1" fontId="7" fillId="32" borderId="38" xfId="0" applyNumberFormat="1" applyFont="1" applyFill="1" applyBorder="1" applyAlignment="1" applyProtection="1">
      <alignment wrapText="1"/>
      <protection hidden="1"/>
    </xf>
    <xf numFmtId="49" fontId="9" fillId="32" borderId="39" xfId="0" applyNumberFormat="1" applyFont="1" applyFill="1" applyBorder="1" applyAlignment="1" applyProtection="1">
      <alignment/>
      <protection hidden="1"/>
    </xf>
    <xf numFmtId="1" fontId="7" fillId="32" borderId="40" xfId="0" applyNumberFormat="1" applyFont="1" applyFill="1" applyBorder="1" applyAlignment="1" applyProtection="1">
      <alignment wrapText="1"/>
      <protection hidden="1"/>
    </xf>
    <xf numFmtId="49" fontId="9" fillId="32" borderId="41" xfId="0" applyNumberFormat="1" applyFont="1" applyFill="1" applyBorder="1" applyAlignment="1" applyProtection="1">
      <alignment vertical="distributed"/>
      <protection hidden="1"/>
    </xf>
    <xf numFmtId="49" fontId="9" fillId="32" borderId="34" xfId="0" applyNumberFormat="1" applyFont="1" applyFill="1" applyBorder="1" applyAlignment="1" applyProtection="1">
      <alignment vertical="distributed"/>
      <protection hidden="1"/>
    </xf>
    <xf numFmtId="0" fontId="0" fillId="32" borderId="42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9" fillId="32" borderId="42" xfId="0" applyFont="1" applyFill="1" applyBorder="1" applyAlignment="1" applyProtection="1">
      <alignment horizontal="center"/>
      <protection hidden="1"/>
    </xf>
    <xf numFmtId="1" fontId="9" fillId="32" borderId="41" xfId="0" applyNumberFormat="1" applyFont="1" applyFill="1" applyBorder="1" applyAlignment="1" applyProtection="1">
      <alignment horizontal="center"/>
      <protection hidden="1"/>
    </xf>
    <xf numFmtId="0" fontId="9" fillId="32" borderId="41" xfId="0" applyFont="1" applyFill="1" applyBorder="1" applyAlignment="1" applyProtection="1">
      <alignment horizontal="center"/>
      <protection hidden="1"/>
    </xf>
    <xf numFmtId="0" fontId="0" fillId="32" borderId="41" xfId="0" applyFill="1" applyBorder="1" applyAlignment="1" applyProtection="1">
      <alignment/>
      <protection hidden="1"/>
    </xf>
    <xf numFmtId="1" fontId="0" fillId="32" borderId="41" xfId="0" applyNumberFormat="1" applyFill="1" applyBorder="1" applyAlignment="1" applyProtection="1">
      <alignment/>
      <protection hidden="1"/>
    </xf>
    <xf numFmtId="0" fontId="25" fillId="32" borderId="12" xfId="0" applyFont="1" applyFill="1" applyBorder="1" applyAlignment="1" applyProtection="1">
      <alignment/>
      <protection hidden="1"/>
    </xf>
    <xf numFmtId="0" fontId="25" fillId="32" borderId="11" xfId="0" applyFont="1" applyFill="1" applyBorder="1" applyAlignment="1" applyProtection="1">
      <alignment/>
      <protection hidden="1"/>
    </xf>
    <xf numFmtId="0" fontId="25" fillId="32" borderId="12" xfId="0" applyFont="1" applyFill="1" applyBorder="1" applyAlignment="1" applyProtection="1">
      <alignment/>
      <protection hidden="1"/>
    </xf>
    <xf numFmtId="0" fontId="25" fillId="32" borderId="11" xfId="0" applyFont="1" applyFill="1" applyBorder="1" applyAlignment="1" applyProtection="1">
      <alignment/>
      <protection hidden="1"/>
    </xf>
    <xf numFmtId="0" fontId="19" fillId="32" borderId="11" xfId="0" applyFont="1" applyFill="1" applyBorder="1" applyAlignment="1" applyProtection="1">
      <alignment/>
      <protection hidden="1"/>
    </xf>
    <xf numFmtId="0" fontId="19" fillId="32" borderId="11" xfId="0" applyFont="1" applyFill="1" applyBorder="1" applyAlignment="1" applyProtection="1">
      <alignment horizontal="center"/>
      <protection hidden="1"/>
    </xf>
    <xf numFmtId="0" fontId="19" fillId="32" borderId="13" xfId="0" applyFont="1" applyFill="1" applyBorder="1" applyAlignment="1" applyProtection="1">
      <alignment/>
      <protection hidden="1"/>
    </xf>
    <xf numFmtId="0" fontId="19" fillId="32" borderId="19" xfId="0" applyFont="1" applyFill="1" applyBorder="1" applyAlignment="1" applyProtection="1">
      <alignment/>
      <protection hidden="1"/>
    </xf>
    <xf numFmtId="0" fontId="19" fillId="32" borderId="11" xfId="0" applyFont="1" applyFill="1" applyBorder="1" applyAlignment="1" applyProtection="1">
      <alignment/>
      <protection hidden="1"/>
    </xf>
    <xf numFmtId="0" fontId="26" fillId="32" borderId="11" xfId="0" applyFont="1" applyFill="1" applyBorder="1" applyAlignment="1" applyProtection="1">
      <alignment/>
      <protection hidden="1"/>
    </xf>
    <xf numFmtId="0" fontId="7" fillId="32" borderId="11" xfId="0" applyFont="1" applyFill="1" applyBorder="1" applyAlignment="1" applyProtection="1">
      <alignment horizontal="center"/>
      <protection hidden="1"/>
    </xf>
    <xf numFmtId="0" fontId="7" fillId="34" borderId="43" xfId="0" applyFont="1" applyFill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5" fillId="32" borderId="44" xfId="0" applyFont="1" applyFill="1" applyBorder="1" applyAlignment="1" applyProtection="1">
      <alignment/>
      <protection hidden="1"/>
    </xf>
    <xf numFmtId="0" fontId="25" fillId="32" borderId="19" xfId="0" applyFont="1" applyFill="1" applyBorder="1" applyAlignment="1" applyProtection="1">
      <alignment/>
      <protection hidden="1"/>
    </xf>
    <xf numFmtId="164" fontId="0" fillId="32" borderId="44" xfId="0" applyNumberFormat="1" applyFill="1" applyBorder="1" applyAlignment="1" applyProtection="1">
      <alignment/>
      <protection hidden="1"/>
    </xf>
    <xf numFmtId="0" fontId="19" fillId="32" borderId="13" xfId="0" applyFont="1" applyFill="1" applyBorder="1" applyAlignment="1" applyProtection="1">
      <alignment/>
      <protection hidden="1"/>
    </xf>
    <xf numFmtId="0" fontId="19" fillId="32" borderId="14" xfId="0" applyFont="1" applyFill="1" applyBorder="1" applyAlignment="1" applyProtection="1">
      <alignment/>
      <protection hidden="1"/>
    </xf>
    <xf numFmtId="0" fontId="19" fillId="32" borderId="14" xfId="0" applyFont="1" applyFill="1" applyBorder="1" applyAlignment="1" applyProtection="1">
      <alignment/>
      <protection hidden="1"/>
    </xf>
    <xf numFmtId="0" fontId="19" fillId="32" borderId="0" xfId="0" applyFont="1" applyFill="1" applyBorder="1" applyAlignment="1" applyProtection="1">
      <alignment/>
      <protection hidden="1"/>
    </xf>
    <xf numFmtId="0" fontId="19" fillId="32" borderId="0" xfId="0" applyFont="1" applyFill="1" applyBorder="1" applyAlignment="1" applyProtection="1">
      <alignment/>
      <protection hidden="1"/>
    </xf>
    <xf numFmtId="0" fontId="13" fillId="32" borderId="0" xfId="0" applyFont="1" applyFill="1" applyBorder="1" applyAlignment="1" applyProtection="1">
      <alignment/>
      <protection hidden="1"/>
    </xf>
    <xf numFmtId="0" fontId="0" fillId="32" borderId="45" xfId="0" applyFill="1" applyBorder="1" applyAlignment="1" applyProtection="1">
      <alignment/>
      <protection hidden="1"/>
    </xf>
    <xf numFmtId="0" fontId="9" fillId="32" borderId="20" xfId="0" applyFont="1" applyFill="1" applyBorder="1" applyAlignment="1" applyProtection="1">
      <alignment/>
      <protection hidden="1"/>
    </xf>
    <xf numFmtId="0" fontId="9" fillId="32" borderId="46" xfId="0" applyFont="1" applyFill="1" applyBorder="1" applyAlignment="1" applyProtection="1">
      <alignment/>
      <protection hidden="1"/>
    </xf>
    <xf numFmtId="0" fontId="9" fillId="32" borderId="47" xfId="0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9" fillId="32" borderId="39" xfId="0" applyFont="1" applyFill="1" applyBorder="1" applyAlignment="1" applyProtection="1">
      <alignment horizontal="left"/>
      <protection hidden="1"/>
    </xf>
    <xf numFmtId="0" fontId="55" fillId="32" borderId="15" xfId="0" applyFont="1" applyFill="1" applyBorder="1" applyAlignment="1" applyProtection="1">
      <alignment horizontal="center"/>
      <protection hidden="1"/>
    </xf>
    <xf numFmtId="0" fontId="56" fillId="32" borderId="11" xfId="0" applyFont="1" applyFill="1" applyBorder="1" applyAlignment="1" applyProtection="1">
      <alignment/>
      <protection hidden="1"/>
    </xf>
    <xf numFmtId="1" fontId="55" fillId="32" borderId="16" xfId="0" applyNumberFormat="1" applyFont="1" applyFill="1" applyBorder="1" applyAlignment="1" applyProtection="1">
      <alignment horizontal="center"/>
      <protection hidden="1"/>
    </xf>
    <xf numFmtId="0" fontId="55" fillId="32" borderId="16" xfId="0" applyFont="1" applyFill="1" applyBorder="1" applyAlignment="1" applyProtection="1">
      <alignment horizontal="center"/>
      <protection hidden="1"/>
    </xf>
    <xf numFmtId="0" fontId="56" fillId="32" borderId="16" xfId="0" applyFont="1" applyFill="1" applyBorder="1" applyAlignment="1" applyProtection="1">
      <alignment/>
      <protection hidden="1"/>
    </xf>
    <xf numFmtId="1" fontId="56" fillId="32" borderId="28" xfId="0" applyNumberFormat="1" applyFont="1" applyFill="1" applyBorder="1" applyAlignment="1" applyProtection="1">
      <alignment/>
      <protection hidden="1"/>
    </xf>
    <xf numFmtId="1" fontId="56" fillId="32" borderId="30" xfId="0" applyNumberFormat="1" applyFont="1" applyFill="1" applyBorder="1" applyAlignment="1" applyProtection="1">
      <alignment/>
      <protection hidden="1"/>
    </xf>
    <xf numFmtId="0" fontId="56" fillId="32" borderId="10" xfId="0" applyFont="1" applyFill="1" applyBorder="1" applyAlignment="1" applyProtection="1">
      <alignment/>
      <protection hidden="1"/>
    </xf>
    <xf numFmtId="1" fontId="56" fillId="32" borderId="10" xfId="0" applyNumberFormat="1" applyFont="1" applyFill="1" applyBorder="1" applyAlignment="1" applyProtection="1">
      <alignment/>
      <protection hidden="1"/>
    </xf>
    <xf numFmtId="0" fontId="56" fillId="32" borderId="33" xfId="0" applyFont="1" applyFill="1" applyBorder="1" applyAlignment="1" applyProtection="1">
      <alignment/>
      <protection hidden="1"/>
    </xf>
    <xf numFmtId="0" fontId="56" fillId="33" borderId="10" xfId="0" applyFont="1" applyFill="1" applyBorder="1" applyAlignment="1" applyProtection="1">
      <alignment/>
      <protection locked="0"/>
    </xf>
    <xf numFmtId="0" fontId="56" fillId="32" borderId="13" xfId="0" applyFont="1" applyFill="1" applyBorder="1" applyAlignment="1" applyProtection="1">
      <alignment/>
      <protection hidden="1"/>
    </xf>
    <xf numFmtId="1" fontId="56" fillId="32" borderId="13" xfId="0" applyNumberFormat="1" applyFont="1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57" fillId="32" borderId="20" xfId="0" applyFont="1" applyFill="1" applyBorder="1" applyAlignment="1" applyProtection="1">
      <alignment horizontal="center" wrapText="1"/>
      <protection hidden="1"/>
    </xf>
    <xf numFmtId="0" fontId="57" fillId="32" borderId="41" xfId="0" applyFont="1" applyFill="1" applyBorder="1" applyAlignment="1" applyProtection="1">
      <alignment wrapText="1"/>
      <protection hidden="1"/>
    </xf>
    <xf numFmtId="0" fontId="57" fillId="32" borderId="20" xfId="0" applyFont="1" applyFill="1" applyBorder="1" applyAlignment="1" applyProtection="1">
      <alignment/>
      <protection hidden="1"/>
    </xf>
    <xf numFmtId="0" fontId="57" fillId="32" borderId="10" xfId="0" applyFont="1" applyFill="1" applyBorder="1" applyAlignment="1" applyProtection="1">
      <alignment wrapText="1"/>
      <protection hidden="1"/>
    </xf>
    <xf numFmtId="0" fontId="57" fillId="32" borderId="10" xfId="0" applyFont="1" applyFill="1" applyBorder="1" applyAlignment="1" applyProtection="1">
      <alignment/>
      <protection hidden="1"/>
    </xf>
    <xf numFmtId="0" fontId="9" fillId="32" borderId="25" xfId="0" applyFont="1" applyFill="1" applyBorder="1" applyAlignment="1" applyProtection="1">
      <alignment horizontal="center"/>
      <protection hidden="1"/>
    </xf>
    <xf numFmtId="0" fontId="9" fillId="32" borderId="20" xfId="0" applyFont="1" applyFill="1" applyBorder="1" applyAlignment="1" applyProtection="1">
      <alignment horizontal="center"/>
      <protection hidden="1"/>
    </xf>
    <xf numFmtId="0" fontId="9" fillId="32" borderId="46" xfId="0" applyFont="1" applyFill="1" applyBorder="1" applyAlignment="1" applyProtection="1">
      <alignment horizontal="center"/>
      <protection hidden="1"/>
    </xf>
    <xf numFmtId="0" fontId="10" fillId="32" borderId="25" xfId="0" applyFont="1" applyFill="1" applyBorder="1" applyAlignment="1" applyProtection="1">
      <alignment horizontal="center"/>
      <protection hidden="1"/>
    </xf>
    <xf numFmtId="0" fontId="10" fillId="32" borderId="20" xfId="0" applyFont="1" applyFill="1" applyBorder="1" applyAlignment="1" applyProtection="1">
      <alignment horizontal="center"/>
      <protection hidden="1"/>
    </xf>
    <xf numFmtId="0" fontId="10" fillId="32" borderId="24" xfId="0" applyFont="1" applyFill="1" applyBorder="1" applyAlignment="1" applyProtection="1">
      <alignment horizontal="center"/>
      <protection hidden="1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0" fontId="0" fillId="32" borderId="21" xfId="0" applyFill="1" applyBorder="1" applyAlignment="1" applyProtection="1">
      <alignment vertical="center"/>
      <protection hidden="1"/>
    </xf>
    <xf numFmtId="0" fontId="0" fillId="32" borderId="10" xfId="0" applyFill="1" applyBorder="1" applyAlignment="1" applyProtection="1">
      <alignment vertical="center"/>
      <protection hidden="1"/>
    </xf>
    <xf numFmtId="0" fontId="57" fillId="32" borderId="25" xfId="0" applyFont="1" applyFill="1" applyBorder="1" applyAlignment="1" applyProtection="1">
      <alignment horizontal="center" wrapText="1"/>
      <protection hidden="1"/>
    </xf>
    <xf numFmtId="0" fontId="57" fillId="32" borderId="20" xfId="0" applyFont="1" applyFill="1" applyBorder="1" applyAlignment="1" applyProtection="1">
      <alignment horizontal="center" wrapText="1"/>
      <protection hidden="1"/>
    </xf>
    <xf numFmtId="0" fontId="57" fillId="0" borderId="20" xfId="0" applyFont="1" applyFill="1" applyBorder="1" applyAlignment="1" applyProtection="1">
      <alignment horizontal="center"/>
      <protection hidden="1"/>
    </xf>
    <xf numFmtId="0" fontId="57" fillId="0" borderId="24" xfId="0" applyFont="1" applyFill="1" applyBorder="1" applyAlignment="1" applyProtection="1">
      <alignment horizontal="center"/>
      <protection hidden="1"/>
    </xf>
    <xf numFmtId="0" fontId="7" fillId="32" borderId="11" xfId="0" applyFont="1" applyFill="1" applyBorder="1" applyAlignment="1" applyProtection="1">
      <alignment horizontal="center"/>
      <protection hidden="1"/>
    </xf>
    <xf numFmtId="0" fontId="0" fillId="32" borderId="11" xfId="0" applyFill="1" applyBorder="1" applyAlignment="1" applyProtection="1">
      <alignment horizontal="center"/>
      <protection hidden="1"/>
    </xf>
    <xf numFmtId="49" fontId="8" fillId="32" borderId="11" xfId="0" applyNumberFormat="1" applyFont="1" applyFill="1" applyBorder="1" applyAlignment="1" applyProtection="1">
      <alignment horizontal="center" vertical="distributed" wrapText="1"/>
      <protection hidden="1"/>
    </xf>
    <xf numFmtId="49" fontId="11" fillId="32" borderId="11" xfId="0" applyNumberFormat="1" applyFont="1" applyFill="1" applyBorder="1" applyAlignment="1" applyProtection="1">
      <alignment horizontal="center" vertical="distributed" wrapText="1"/>
      <protection hidden="1"/>
    </xf>
    <xf numFmtId="1" fontId="0" fillId="35" borderId="10" xfId="0" applyNumberFormat="1" applyFill="1" applyBorder="1" applyAlignment="1" applyProtection="1">
      <alignment/>
      <protection hidden="1"/>
    </xf>
    <xf numFmtId="1" fontId="0" fillId="35" borderId="34" xfId="0" applyNumberFormat="1" applyFill="1" applyBorder="1" applyAlignment="1" applyProtection="1">
      <alignment/>
      <protection hidden="1"/>
    </xf>
    <xf numFmtId="1" fontId="0" fillId="35" borderId="33" xfId="0" applyNumberFormat="1" applyFill="1" applyBorder="1" applyAlignment="1" applyProtection="1">
      <alignment/>
      <protection hidden="1"/>
    </xf>
    <xf numFmtId="1" fontId="56" fillId="35" borderId="10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tabSelected="1" zoomScale="85" zoomScaleNormal="85" zoomScalePageLayoutView="0" workbookViewId="0" topLeftCell="A1">
      <selection activeCell="C127" sqref="C127"/>
    </sheetView>
  </sheetViews>
  <sheetFormatPr defaultColWidth="9.140625" defaultRowHeight="15" customHeight="1"/>
  <cols>
    <col min="1" max="1" width="17.421875" style="6" customWidth="1"/>
    <col min="2" max="2" width="47.421875" style="6" hidden="1" customWidth="1"/>
    <col min="3" max="3" width="54.8515625" style="6" customWidth="1"/>
    <col min="4" max="4" width="5.57421875" style="11" customWidth="1"/>
    <col min="5" max="5" width="11.8515625" style="11" customWidth="1"/>
    <col min="6" max="6" width="9.140625" style="6" customWidth="1"/>
    <col min="7" max="7" width="12.28125" style="6" customWidth="1"/>
    <col min="8" max="8" width="10.00390625" style="11" customWidth="1"/>
    <col min="9" max="9" width="11.00390625" style="11" customWidth="1"/>
    <col min="10" max="10" width="13.421875" style="6" customWidth="1"/>
    <col min="11" max="11" width="58.28125" style="6" customWidth="1"/>
    <col min="12" max="12" width="56.00390625" style="6" customWidth="1"/>
    <col min="13" max="13" width="46.7109375" style="6" customWidth="1"/>
    <col min="14" max="16384" width="9.140625" style="6" customWidth="1"/>
  </cols>
  <sheetData>
    <row r="1" spans="2:11" ht="15" customHeight="1">
      <c r="B1" s="154" t="s">
        <v>1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2:11" s="7" customFormat="1" ht="15" customHeight="1">
      <c r="B2" s="156" t="s">
        <v>192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2:11" s="7" customFormat="1" ht="15" customHeight="1">
      <c r="B3" s="157" t="s">
        <v>4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2:11" ht="15" customHeight="1">
      <c r="B4" s="155" t="s">
        <v>194</v>
      </c>
      <c r="C4" s="155"/>
      <c r="D4" s="155"/>
      <c r="E4" s="155"/>
      <c r="F4" s="155"/>
      <c r="G4" s="155"/>
      <c r="H4" s="155"/>
      <c r="I4" s="155"/>
      <c r="J4" s="155"/>
      <c r="K4" s="155"/>
    </row>
    <row r="5" spans="2:11" ht="15" customHeight="1">
      <c r="B5" s="64"/>
      <c r="C5" s="64"/>
      <c r="D5" s="9"/>
      <c r="E5" s="9"/>
      <c r="F5" s="64"/>
      <c r="G5" s="64"/>
      <c r="H5" s="9"/>
      <c r="I5" s="9"/>
      <c r="J5" s="64"/>
      <c r="K5" s="64"/>
    </row>
    <row r="6" spans="2:10" ht="15" customHeight="1">
      <c r="B6" s="64"/>
      <c r="C6" s="8" t="s">
        <v>219</v>
      </c>
      <c r="D6" s="9"/>
      <c r="E6" s="9"/>
      <c r="F6" s="64"/>
      <c r="G6" s="64"/>
      <c r="H6" s="9"/>
      <c r="I6" s="9"/>
      <c r="J6" s="64"/>
    </row>
    <row r="7" spans="1:9" ht="15" customHeight="1">
      <c r="A7" s="17"/>
      <c r="B7" s="16"/>
      <c r="D7" s="18"/>
      <c r="E7" s="18"/>
      <c r="F7" s="17"/>
      <c r="G7" s="17"/>
      <c r="H7" s="18"/>
      <c r="I7" s="18"/>
    </row>
    <row r="8" spans="1:10" ht="15" customHeight="1">
      <c r="A8" s="65"/>
      <c r="B8" s="147" t="s">
        <v>30</v>
      </c>
      <c r="C8" s="147" t="s">
        <v>0</v>
      </c>
      <c r="D8" s="37" t="s">
        <v>28</v>
      </c>
      <c r="E8" s="1"/>
      <c r="F8" s="2"/>
      <c r="G8" s="2" t="s">
        <v>195</v>
      </c>
      <c r="H8" s="41"/>
      <c r="I8" s="40"/>
      <c r="J8" s="67"/>
    </row>
    <row r="9" spans="1:10" ht="15" customHeight="1">
      <c r="A9" s="65"/>
      <c r="B9" s="149"/>
      <c r="C9" s="148"/>
      <c r="D9" s="32" t="s">
        <v>6</v>
      </c>
      <c r="E9" s="32" t="s">
        <v>5</v>
      </c>
      <c r="F9" s="31" t="s">
        <v>2</v>
      </c>
      <c r="G9" s="31" t="s">
        <v>196</v>
      </c>
      <c r="H9" s="42" t="s">
        <v>220</v>
      </c>
      <c r="I9" s="42" t="s">
        <v>218</v>
      </c>
      <c r="J9" s="14"/>
    </row>
    <row r="10" spans="1:13" ht="15" customHeight="1">
      <c r="A10" s="65"/>
      <c r="B10" s="28"/>
      <c r="C10" s="36"/>
      <c r="D10" s="30"/>
      <c r="E10" s="30"/>
      <c r="F10" s="29"/>
      <c r="G10" s="29"/>
      <c r="H10" s="43"/>
      <c r="I10" s="43"/>
      <c r="J10" s="14"/>
      <c r="K10" s="17" t="s">
        <v>191</v>
      </c>
      <c r="L10" s="17"/>
      <c r="M10" s="17"/>
    </row>
    <row r="11" spans="1:12" ht="15" customHeight="1">
      <c r="A11" s="70"/>
      <c r="B11" s="71"/>
      <c r="C11" s="33" t="s">
        <v>209</v>
      </c>
      <c r="D11" s="38"/>
      <c r="E11" s="38"/>
      <c r="F11" s="34"/>
      <c r="G11" s="35"/>
      <c r="H11" s="44"/>
      <c r="I11" s="47"/>
      <c r="J11" s="67"/>
      <c r="K11" s="103" t="s">
        <v>323</v>
      </c>
      <c r="L11" s="17"/>
    </row>
    <row r="12" spans="1:14" ht="15" customHeight="1">
      <c r="A12" s="65"/>
      <c r="B12" s="65"/>
      <c r="C12" s="88"/>
      <c r="D12" s="89"/>
      <c r="E12" s="89"/>
      <c r="F12" s="90"/>
      <c r="G12" s="91"/>
      <c r="H12" s="92"/>
      <c r="I12" s="59"/>
      <c r="J12" s="67"/>
      <c r="K12" s="5" t="s">
        <v>302</v>
      </c>
      <c r="L12" s="86"/>
      <c r="N12" s="67"/>
    </row>
    <row r="13" spans="1:14" ht="15" customHeight="1">
      <c r="A13" s="65"/>
      <c r="B13" s="4" t="s">
        <v>58</v>
      </c>
      <c r="C13" s="2" t="s">
        <v>86</v>
      </c>
      <c r="D13" s="1">
        <v>75</v>
      </c>
      <c r="E13" s="1">
        <f>CEILING(D13*1.2,1)</f>
        <v>90</v>
      </c>
      <c r="F13" s="2" t="s">
        <v>3</v>
      </c>
      <c r="G13" s="86"/>
      <c r="H13" s="1" t="str">
        <f aca="true" t="shared" si="0" ref="H13:H47">IF(G13=0," ",IF($K$49&lt;$K$57,E13,D13))</f>
        <v> </v>
      </c>
      <c r="I13" s="1" t="str">
        <f aca="true" t="shared" si="1" ref="I13:I47">IF(G13=0," ",IF($K$49&lt;$K$57,E13*G13,D13*G13))</f>
        <v> </v>
      </c>
      <c r="J13" s="24"/>
      <c r="K13" s="5" t="s">
        <v>301</v>
      </c>
      <c r="L13" s="86"/>
      <c r="N13" s="67"/>
    </row>
    <row r="14" spans="1:14" ht="15" customHeight="1">
      <c r="A14" s="65"/>
      <c r="B14" s="4" t="s">
        <v>338</v>
      </c>
      <c r="C14" s="105" t="s">
        <v>339</v>
      </c>
      <c r="D14" s="1">
        <v>59</v>
      </c>
      <c r="E14" s="1">
        <f>CEILING(D14*1.2,1)</f>
        <v>71</v>
      </c>
      <c r="F14" s="2" t="s">
        <v>3</v>
      </c>
      <c r="G14" s="86"/>
      <c r="H14" s="1" t="str">
        <f t="shared" si="0"/>
        <v> </v>
      </c>
      <c r="I14" s="1" t="str">
        <f t="shared" si="1"/>
        <v> </v>
      </c>
      <c r="J14" s="24"/>
      <c r="K14" s="5"/>
      <c r="L14" s="86"/>
      <c r="N14" s="67"/>
    </row>
    <row r="15" spans="1:14" ht="15" customHeight="1">
      <c r="A15" s="65"/>
      <c r="B15" s="4" t="s">
        <v>62</v>
      </c>
      <c r="C15" s="2" t="s">
        <v>85</v>
      </c>
      <c r="D15" s="1">
        <v>53</v>
      </c>
      <c r="E15" s="1">
        <f aca="true" t="shared" si="2" ref="E15:E41">CEILING(D15*1.2,1)</f>
        <v>64</v>
      </c>
      <c r="F15" s="2" t="s">
        <v>3</v>
      </c>
      <c r="G15" s="86"/>
      <c r="H15" s="1" t="str">
        <f t="shared" si="0"/>
        <v> </v>
      </c>
      <c r="I15" s="1" t="str">
        <f t="shared" si="1"/>
        <v> </v>
      </c>
      <c r="J15" s="67"/>
      <c r="K15" s="3" t="s">
        <v>306</v>
      </c>
      <c r="L15" s="86"/>
      <c r="N15" s="67"/>
    </row>
    <row r="16" spans="1:12" ht="15" customHeight="1">
      <c r="A16" s="65"/>
      <c r="B16" s="4" t="s">
        <v>63</v>
      </c>
      <c r="C16" s="2" t="s">
        <v>226</v>
      </c>
      <c r="D16" s="1">
        <v>53</v>
      </c>
      <c r="E16" s="1">
        <f t="shared" si="2"/>
        <v>64</v>
      </c>
      <c r="F16" s="2" t="s">
        <v>3</v>
      </c>
      <c r="G16" s="86"/>
      <c r="H16" s="1" t="str">
        <f t="shared" si="0"/>
        <v> </v>
      </c>
      <c r="I16" s="1" t="str">
        <f t="shared" si="1"/>
        <v> </v>
      </c>
      <c r="J16" s="15"/>
      <c r="K16" s="3" t="s">
        <v>311</v>
      </c>
      <c r="L16" s="86"/>
    </row>
    <row r="17" spans="1:13" ht="15" customHeight="1">
      <c r="A17" s="65"/>
      <c r="B17" s="4" t="s">
        <v>59</v>
      </c>
      <c r="C17" s="2" t="s">
        <v>83</v>
      </c>
      <c r="D17" s="1">
        <v>60</v>
      </c>
      <c r="E17" s="1">
        <f t="shared" si="2"/>
        <v>72</v>
      </c>
      <c r="F17" s="2" t="s">
        <v>3</v>
      </c>
      <c r="G17" s="86"/>
      <c r="H17" s="1" t="str">
        <f t="shared" si="0"/>
        <v> </v>
      </c>
      <c r="I17" s="1" t="str">
        <f t="shared" si="1"/>
        <v> </v>
      </c>
      <c r="J17" s="67"/>
      <c r="K17" s="70"/>
      <c r="L17" s="70"/>
      <c r="M17" s="67"/>
    </row>
    <row r="18" spans="1:12" ht="15" customHeight="1">
      <c r="A18" s="65"/>
      <c r="B18" s="4" t="s">
        <v>60</v>
      </c>
      <c r="C18" s="2" t="s">
        <v>84</v>
      </c>
      <c r="D18" s="1">
        <v>63</v>
      </c>
      <c r="E18" s="1">
        <f t="shared" si="2"/>
        <v>76</v>
      </c>
      <c r="F18" s="2" t="s">
        <v>3</v>
      </c>
      <c r="G18" s="86"/>
      <c r="H18" s="1" t="str">
        <f t="shared" si="0"/>
        <v> </v>
      </c>
      <c r="I18" s="1" t="str">
        <f t="shared" si="1"/>
        <v> </v>
      </c>
      <c r="J18" s="67"/>
      <c r="K18" s="144" t="s">
        <v>300</v>
      </c>
      <c r="L18" s="146"/>
    </row>
    <row r="19" spans="1:12" ht="15" customHeight="1">
      <c r="A19" s="65"/>
      <c r="B19" s="4" t="s">
        <v>70</v>
      </c>
      <c r="C19" s="2" t="s">
        <v>81</v>
      </c>
      <c r="D19" s="1">
        <v>57</v>
      </c>
      <c r="E19" s="1">
        <f t="shared" si="2"/>
        <v>69</v>
      </c>
      <c r="F19" s="2" t="s">
        <v>3</v>
      </c>
      <c r="G19" s="86"/>
      <c r="H19" s="1" t="str">
        <f t="shared" si="0"/>
        <v> </v>
      </c>
      <c r="I19" s="1" t="str">
        <f t="shared" si="1"/>
        <v> </v>
      </c>
      <c r="J19" s="67"/>
      <c r="K19" s="104" t="s">
        <v>326</v>
      </c>
      <c r="L19" s="86"/>
    </row>
    <row r="20" spans="1:12" ht="15" customHeight="1">
      <c r="A20" s="65"/>
      <c r="B20" s="4" t="s">
        <v>80</v>
      </c>
      <c r="C20" s="2" t="s">
        <v>79</v>
      </c>
      <c r="D20" s="1">
        <v>56</v>
      </c>
      <c r="E20" s="1">
        <f t="shared" si="2"/>
        <v>68</v>
      </c>
      <c r="F20" s="2" t="s">
        <v>3</v>
      </c>
      <c r="G20" s="86"/>
      <c r="H20" s="1" t="str">
        <f t="shared" si="0"/>
        <v> </v>
      </c>
      <c r="I20" s="1" t="str">
        <f t="shared" si="1"/>
        <v> </v>
      </c>
      <c r="J20" s="67"/>
      <c r="K20" s="104" t="s">
        <v>327</v>
      </c>
      <c r="L20" s="86"/>
    </row>
    <row r="21" spans="1:12" ht="15" customHeight="1">
      <c r="A21" s="65"/>
      <c r="B21" s="4" t="s">
        <v>71</v>
      </c>
      <c r="C21" s="2" t="s">
        <v>82</v>
      </c>
      <c r="D21" s="1">
        <v>55</v>
      </c>
      <c r="E21" s="1">
        <f t="shared" si="2"/>
        <v>66</v>
      </c>
      <c r="F21" s="2" t="s">
        <v>3</v>
      </c>
      <c r="G21" s="86"/>
      <c r="H21" s="1" t="str">
        <f t="shared" si="0"/>
        <v> </v>
      </c>
      <c r="I21" s="1" t="str">
        <f t="shared" si="1"/>
        <v> </v>
      </c>
      <c r="J21" s="67"/>
      <c r="K21" s="104" t="s">
        <v>328</v>
      </c>
      <c r="L21" s="86"/>
    </row>
    <row r="22" spans="1:12" ht="15" customHeight="1">
      <c r="A22" s="65"/>
      <c r="B22" s="4" t="s">
        <v>72</v>
      </c>
      <c r="C22" s="2" t="s">
        <v>87</v>
      </c>
      <c r="D22" s="1">
        <v>57</v>
      </c>
      <c r="E22" s="1">
        <f t="shared" si="2"/>
        <v>69</v>
      </c>
      <c r="F22" s="2" t="s">
        <v>3</v>
      </c>
      <c r="G22" s="86"/>
      <c r="H22" s="1" t="str">
        <f t="shared" si="0"/>
        <v> </v>
      </c>
      <c r="I22" s="1" t="str">
        <f t="shared" si="1"/>
        <v> </v>
      </c>
      <c r="J22" s="67"/>
      <c r="K22" s="104" t="s">
        <v>329</v>
      </c>
      <c r="L22" s="86"/>
    </row>
    <row r="23" spans="1:14" ht="15" customHeight="1">
      <c r="A23" s="65"/>
      <c r="B23" s="120" t="s">
        <v>99</v>
      </c>
      <c r="C23" s="120" t="s">
        <v>100</v>
      </c>
      <c r="D23" s="1">
        <v>58</v>
      </c>
      <c r="E23" s="1">
        <f t="shared" si="2"/>
        <v>70</v>
      </c>
      <c r="F23" s="2" t="s">
        <v>3</v>
      </c>
      <c r="G23" s="86"/>
      <c r="H23" s="1" t="str">
        <f t="shared" si="0"/>
        <v> </v>
      </c>
      <c r="I23" s="1" t="str">
        <f t="shared" si="1"/>
        <v> </v>
      </c>
      <c r="J23" s="67"/>
      <c r="K23" s="104" t="s">
        <v>330</v>
      </c>
      <c r="L23" s="86"/>
      <c r="N23" s="67"/>
    </row>
    <row r="24" spans="1:14" ht="15" customHeight="1">
      <c r="A24" s="65"/>
      <c r="B24" s="4" t="s">
        <v>73</v>
      </c>
      <c r="C24" s="2" t="s">
        <v>88</v>
      </c>
      <c r="D24" s="1">
        <v>58</v>
      </c>
      <c r="E24" s="1">
        <f t="shared" si="2"/>
        <v>70</v>
      </c>
      <c r="F24" s="2" t="s">
        <v>3</v>
      </c>
      <c r="G24" s="86"/>
      <c r="H24" s="1" t="str">
        <f t="shared" si="0"/>
        <v> </v>
      </c>
      <c r="I24" s="1" t="str">
        <f t="shared" si="1"/>
        <v> </v>
      </c>
      <c r="J24" s="67"/>
      <c r="K24" s="104" t="s">
        <v>331</v>
      </c>
      <c r="L24" s="86"/>
      <c r="N24" s="67"/>
    </row>
    <row r="25" spans="1:14" ht="15" customHeight="1">
      <c r="A25" s="65"/>
      <c r="B25" s="4" t="s">
        <v>74</v>
      </c>
      <c r="C25" s="2" t="s">
        <v>89</v>
      </c>
      <c r="D25" s="1">
        <v>57</v>
      </c>
      <c r="E25" s="1">
        <f t="shared" si="2"/>
        <v>69</v>
      </c>
      <c r="F25" s="2" t="s">
        <v>3</v>
      </c>
      <c r="G25" s="86"/>
      <c r="H25" s="1" t="str">
        <f t="shared" si="0"/>
        <v> </v>
      </c>
      <c r="I25" s="1" t="str">
        <f t="shared" si="1"/>
        <v> </v>
      </c>
      <c r="J25" s="67"/>
      <c r="K25" s="6" t="s">
        <v>303</v>
      </c>
      <c r="L25" s="12"/>
      <c r="N25" s="67"/>
    </row>
    <row r="26" spans="1:14" ht="15" customHeight="1">
      <c r="A26" s="65"/>
      <c r="B26" s="4" t="s">
        <v>69</v>
      </c>
      <c r="C26" s="2" t="s">
        <v>90</v>
      </c>
      <c r="D26" s="1">
        <v>41</v>
      </c>
      <c r="E26" s="1">
        <f t="shared" si="2"/>
        <v>50</v>
      </c>
      <c r="F26" s="52" t="s">
        <v>3</v>
      </c>
      <c r="G26" s="86"/>
      <c r="H26" s="1" t="str">
        <f t="shared" si="0"/>
        <v> </v>
      </c>
      <c r="I26" s="1" t="str">
        <f t="shared" si="1"/>
        <v> </v>
      </c>
      <c r="J26" s="67"/>
      <c r="K26" s="102" t="s">
        <v>322</v>
      </c>
      <c r="N26" s="67"/>
    </row>
    <row r="27" spans="1:14" ht="15" customHeight="1">
      <c r="A27" s="65"/>
      <c r="B27" s="4" t="s">
        <v>75</v>
      </c>
      <c r="C27" s="2" t="s">
        <v>91</v>
      </c>
      <c r="D27" s="1">
        <v>43</v>
      </c>
      <c r="E27" s="1">
        <f t="shared" si="2"/>
        <v>52</v>
      </c>
      <c r="F27" s="52" t="s">
        <v>3</v>
      </c>
      <c r="G27" s="86"/>
      <c r="H27" s="1" t="str">
        <f t="shared" si="0"/>
        <v> </v>
      </c>
      <c r="I27" s="1" t="str">
        <f t="shared" si="1"/>
        <v> </v>
      </c>
      <c r="J27" s="67"/>
      <c r="K27" s="10" t="s">
        <v>304</v>
      </c>
      <c r="L27" s="13"/>
      <c r="N27" s="67"/>
    </row>
    <row r="28" spans="1:13" ht="15" customHeight="1">
      <c r="A28" s="65"/>
      <c r="B28" s="4" t="s">
        <v>68</v>
      </c>
      <c r="C28" s="2" t="s">
        <v>92</v>
      </c>
      <c r="D28" s="1">
        <v>58</v>
      </c>
      <c r="E28" s="1">
        <f t="shared" si="2"/>
        <v>70</v>
      </c>
      <c r="F28" s="2" t="s">
        <v>3</v>
      </c>
      <c r="G28" s="86"/>
      <c r="H28" s="1" t="str">
        <f t="shared" si="0"/>
        <v> </v>
      </c>
      <c r="I28" s="1" t="str">
        <f t="shared" si="1"/>
        <v> </v>
      </c>
      <c r="J28" s="67"/>
      <c r="L28" s="12"/>
      <c r="M28" s="19"/>
    </row>
    <row r="29" spans="1:13" ht="15" customHeight="1">
      <c r="A29" s="65"/>
      <c r="B29" s="4" t="s">
        <v>342</v>
      </c>
      <c r="C29" s="2" t="s">
        <v>343</v>
      </c>
      <c r="D29" s="1">
        <v>58</v>
      </c>
      <c r="E29" s="1">
        <f t="shared" si="2"/>
        <v>70</v>
      </c>
      <c r="F29" s="2" t="s">
        <v>3</v>
      </c>
      <c r="G29" s="86"/>
      <c r="H29" s="1" t="str">
        <f t="shared" si="0"/>
        <v> </v>
      </c>
      <c r="I29" s="1" t="str">
        <f t="shared" si="1"/>
        <v> </v>
      </c>
      <c r="J29" s="67"/>
      <c r="L29" s="12"/>
      <c r="M29" s="19"/>
    </row>
    <row r="30" spans="1:12" ht="15" customHeight="1">
      <c r="A30" s="65"/>
      <c r="B30" s="4" t="s">
        <v>74</v>
      </c>
      <c r="C30" s="2" t="s">
        <v>93</v>
      </c>
      <c r="D30" s="1">
        <v>58</v>
      </c>
      <c r="E30" s="1">
        <f t="shared" si="2"/>
        <v>70</v>
      </c>
      <c r="F30" s="2" t="s">
        <v>3</v>
      </c>
      <c r="G30" s="86"/>
      <c r="H30" s="1" t="str">
        <f t="shared" si="0"/>
        <v> </v>
      </c>
      <c r="I30" s="1" t="str">
        <f t="shared" si="1"/>
        <v> </v>
      </c>
      <c r="J30" s="67"/>
      <c r="L30" s="10"/>
    </row>
    <row r="31" spans="1:12" ht="15" customHeight="1">
      <c r="A31" s="65"/>
      <c r="B31" s="4" t="s">
        <v>65</v>
      </c>
      <c r="C31" s="2" t="s">
        <v>23</v>
      </c>
      <c r="D31" s="1">
        <v>50</v>
      </c>
      <c r="E31" s="1">
        <f t="shared" si="2"/>
        <v>60</v>
      </c>
      <c r="F31" s="2" t="s">
        <v>24</v>
      </c>
      <c r="G31" s="86"/>
      <c r="H31" s="1" t="str">
        <f t="shared" si="0"/>
        <v> </v>
      </c>
      <c r="I31" s="1" t="str">
        <f t="shared" si="1"/>
        <v> </v>
      </c>
      <c r="J31" s="67"/>
      <c r="L31" s="12"/>
    </row>
    <row r="32" spans="1:12" ht="15" customHeight="1">
      <c r="A32" s="65"/>
      <c r="B32" s="4" t="s">
        <v>66</v>
      </c>
      <c r="C32" s="2" t="s">
        <v>16</v>
      </c>
      <c r="D32" s="1">
        <v>56</v>
      </c>
      <c r="E32" s="1">
        <f t="shared" si="2"/>
        <v>68</v>
      </c>
      <c r="F32" s="2" t="s">
        <v>3</v>
      </c>
      <c r="G32" s="86"/>
      <c r="H32" s="1" t="str">
        <f t="shared" si="0"/>
        <v> </v>
      </c>
      <c r="I32" s="1" t="str">
        <f t="shared" si="1"/>
        <v> </v>
      </c>
      <c r="J32" s="67"/>
      <c r="L32" s="12"/>
    </row>
    <row r="33" spans="1:12" ht="15" customHeight="1">
      <c r="A33" s="65"/>
      <c r="B33" s="4" t="s">
        <v>61</v>
      </c>
      <c r="C33" s="2" t="s">
        <v>94</v>
      </c>
      <c r="D33" s="1">
        <v>48</v>
      </c>
      <c r="E33" s="1">
        <f t="shared" si="2"/>
        <v>58</v>
      </c>
      <c r="F33" s="2" t="s">
        <v>3</v>
      </c>
      <c r="G33" s="86"/>
      <c r="H33" s="1" t="str">
        <f t="shared" si="0"/>
        <v> </v>
      </c>
      <c r="I33" s="1" t="str">
        <f t="shared" si="1"/>
        <v> </v>
      </c>
      <c r="J33" s="67"/>
      <c r="L33" s="12"/>
    </row>
    <row r="34" spans="1:12" ht="15" customHeight="1">
      <c r="A34" s="65"/>
      <c r="B34" s="4" t="s">
        <v>336</v>
      </c>
      <c r="C34" s="4" t="s">
        <v>337</v>
      </c>
      <c r="D34" s="1">
        <v>55</v>
      </c>
      <c r="E34" s="1">
        <f t="shared" si="2"/>
        <v>66</v>
      </c>
      <c r="F34" s="2" t="s">
        <v>3</v>
      </c>
      <c r="G34" s="86"/>
      <c r="H34" s="1" t="str">
        <f t="shared" si="0"/>
        <v> </v>
      </c>
      <c r="I34" s="1" t="str">
        <f t="shared" si="1"/>
        <v> </v>
      </c>
      <c r="J34" s="67"/>
      <c r="L34" s="12"/>
    </row>
    <row r="35" spans="1:10" ht="15" customHeight="1">
      <c r="A35" s="65"/>
      <c r="B35" s="4" t="s">
        <v>76</v>
      </c>
      <c r="C35" s="2" t="s">
        <v>95</v>
      </c>
      <c r="D35" s="1">
        <v>59</v>
      </c>
      <c r="E35" s="1">
        <f t="shared" si="2"/>
        <v>71</v>
      </c>
      <c r="F35" s="2" t="s">
        <v>3</v>
      </c>
      <c r="G35" s="86"/>
      <c r="H35" s="1" t="str">
        <f t="shared" si="0"/>
        <v> </v>
      </c>
      <c r="I35" s="1" t="str">
        <f t="shared" si="1"/>
        <v> </v>
      </c>
      <c r="J35" s="67"/>
    </row>
    <row r="36" spans="1:10" ht="15" customHeight="1">
      <c r="A36" s="65"/>
      <c r="B36" s="4" t="s">
        <v>347</v>
      </c>
      <c r="C36" s="2" t="s">
        <v>348</v>
      </c>
      <c r="D36" s="1">
        <v>59</v>
      </c>
      <c r="E36" s="1">
        <f t="shared" si="2"/>
        <v>71</v>
      </c>
      <c r="F36" s="2" t="s">
        <v>3</v>
      </c>
      <c r="G36" s="86"/>
      <c r="H36" s="1" t="str">
        <f t="shared" si="0"/>
        <v> </v>
      </c>
      <c r="I36" s="1" t="str">
        <f t="shared" si="1"/>
        <v> </v>
      </c>
      <c r="J36" s="67"/>
    </row>
    <row r="37" spans="1:10" ht="15" customHeight="1">
      <c r="A37" s="65"/>
      <c r="B37" s="4" t="s">
        <v>313</v>
      </c>
      <c r="C37" s="2" t="s">
        <v>96</v>
      </c>
      <c r="D37" s="1">
        <v>58</v>
      </c>
      <c r="E37" s="1">
        <f t="shared" si="2"/>
        <v>70</v>
      </c>
      <c r="F37" s="2" t="s">
        <v>3</v>
      </c>
      <c r="G37" s="86"/>
      <c r="H37" s="1" t="str">
        <f t="shared" si="0"/>
        <v> </v>
      </c>
      <c r="I37" s="1" t="str">
        <f t="shared" si="1"/>
        <v> </v>
      </c>
      <c r="J37" s="67"/>
    </row>
    <row r="38" spans="1:10" ht="15" customHeight="1">
      <c r="A38" s="65"/>
      <c r="B38" s="4" t="s">
        <v>67</v>
      </c>
      <c r="C38" s="2" t="s">
        <v>98</v>
      </c>
      <c r="D38" s="1">
        <v>48</v>
      </c>
      <c r="E38" s="1">
        <f t="shared" si="2"/>
        <v>58</v>
      </c>
      <c r="F38" s="2" t="s">
        <v>24</v>
      </c>
      <c r="G38" s="86"/>
      <c r="H38" s="1" t="str">
        <f t="shared" si="0"/>
        <v> </v>
      </c>
      <c r="I38" s="1" t="str">
        <f t="shared" si="1"/>
        <v> </v>
      </c>
      <c r="J38" s="67"/>
    </row>
    <row r="39" spans="1:12" ht="15" customHeight="1">
      <c r="A39" s="65"/>
      <c r="B39" s="4" t="s">
        <v>64</v>
      </c>
      <c r="C39" s="2" t="s">
        <v>97</v>
      </c>
      <c r="D39" s="1">
        <v>59</v>
      </c>
      <c r="E39" s="1">
        <f t="shared" si="2"/>
        <v>71</v>
      </c>
      <c r="F39" s="2" t="s">
        <v>3</v>
      </c>
      <c r="G39" s="86"/>
      <c r="H39" s="1" t="str">
        <f t="shared" si="0"/>
        <v> </v>
      </c>
      <c r="I39" s="1" t="str">
        <f t="shared" si="1"/>
        <v> </v>
      </c>
      <c r="J39" s="93"/>
      <c r="K39" s="94"/>
      <c r="L39" s="51"/>
    </row>
    <row r="40" spans="1:12" ht="15" customHeight="1">
      <c r="A40" s="65"/>
      <c r="B40" s="4" t="s">
        <v>101</v>
      </c>
      <c r="C40" s="2" t="s">
        <v>221</v>
      </c>
      <c r="D40" s="1">
        <v>60</v>
      </c>
      <c r="E40" s="1">
        <f t="shared" si="2"/>
        <v>72</v>
      </c>
      <c r="F40" s="2" t="s">
        <v>3</v>
      </c>
      <c r="G40" s="86"/>
      <c r="H40" s="1" t="str">
        <f t="shared" si="0"/>
        <v> </v>
      </c>
      <c r="I40" s="1" t="str">
        <f t="shared" si="1"/>
        <v> </v>
      </c>
      <c r="J40" s="93"/>
      <c r="K40" s="94"/>
      <c r="L40" s="51"/>
    </row>
    <row r="41" spans="1:12" ht="15" customHeight="1">
      <c r="A41" s="65"/>
      <c r="B41" s="4" t="s">
        <v>77</v>
      </c>
      <c r="C41" s="2" t="s">
        <v>208</v>
      </c>
      <c r="D41" s="1">
        <v>57</v>
      </c>
      <c r="E41" s="1">
        <f t="shared" si="2"/>
        <v>69</v>
      </c>
      <c r="F41" s="2" t="s">
        <v>3</v>
      </c>
      <c r="G41" s="86"/>
      <c r="H41" s="1" t="str">
        <f t="shared" si="0"/>
        <v> </v>
      </c>
      <c r="I41" s="1" t="str">
        <f t="shared" si="1"/>
        <v> </v>
      </c>
      <c r="J41" s="93"/>
      <c r="K41" s="94"/>
      <c r="L41" s="51"/>
    </row>
    <row r="42" spans="1:12" ht="15" customHeight="1">
      <c r="A42" s="65"/>
      <c r="B42" s="4" t="s">
        <v>408</v>
      </c>
      <c r="C42" s="2" t="s">
        <v>409</v>
      </c>
      <c r="D42" s="1">
        <v>58</v>
      </c>
      <c r="E42" s="1">
        <f>CEILING(D42*1.2,1)</f>
        <v>70</v>
      </c>
      <c r="F42" s="2" t="s">
        <v>3</v>
      </c>
      <c r="G42" s="86"/>
      <c r="H42" s="1" t="str">
        <f t="shared" si="0"/>
        <v> </v>
      </c>
      <c r="I42" s="1" t="str">
        <f t="shared" si="1"/>
        <v> </v>
      </c>
      <c r="J42" s="93"/>
      <c r="K42" s="94"/>
      <c r="L42" s="51"/>
    </row>
    <row r="43" spans="1:12" ht="15" customHeight="1">
      <c r="A43" s="65"/>
      <c r="B43" s="4" t="s">
        <v>410</v>
      </c>
      <c r="C43" s="4" t="s">
        <v>411</v>
      </c>
      <c r="D43" s="1">
        <v>59</v>
      </c>
      <c r="E43" s="1">
        <f>CEILING(D43*1.2,1)</f>
        <v>71</v>
      </c>
      <c r="F43" s="2" t="s">
        <v>3</v>
      </c>
      <c r="G43" s="86"/>
      <c r="H43" s="1" t="str">
        <f t="shared" si="0"/>
        <v> </v>
      </c>
      <c r="I43" s="1" t="str">
        <f t="shared" si="1"/>
        <v> </v>
      </c>
      <c r="J43" s="93"/>
      <c r="K43" s="94"/>
      <c r="L43" s="51"/>
    </row>
    <row r="44" spans="1:12" ht="15" customHeight="1">
      <c r="A44" s="65"/>
      <c r="B44" s="4" t="s">
        <v>504</v>
      </c>
      <c r="C44" s="4" t="s">
        <v>505</v>
      </c>
      <c r="D44" s="1">
        <v>59</v>
      </c>
      <c r="E44" s="1">
        <f>CEILING(D44*1.2,1)</f>
        <v>71</v>
      </c>
      <c r="F44" s="2" t="s">
        <v>3</v>
      </c>
      <c r="G44" s="86"/>
      <c r="H44" s="1" t="str">
        <f t="shared" si="0"/>
        <v> </v>
      </c>
      <c r="I44" s="1" t="str">
        <f t="shared" si="1"/>
        <v> </v>
      </c>
      <c r="J44" s="93"/>
      <c r="K44" s="94"/>
      <c r="L44" s="51"/>
    </row>
    <row r="45" spans="1:12" ht="15" customHeight="1">
      <c r="A45" s="65"/>
      <c r="B45" s="120" t="s">
        <v>243</v>
      </c>
      <c r="C45" s="120" t="s">
        <v>242</v>
      </c>
      <c r="D45" s="1">
        <v>33</v>
      </c>
      <c r="E45" s="1">
        <v>35</v>
      </c>
      <c r="F45" s="2" t="s">
        <v>3</v>
      </c>
      <c r="G45" s="86"/>
      <c r="H45" s="1" t="str">
        <f t="shared" si="0"/>
        <v> </v>
      </c>
      <c r="I45" s="1" t="str">
        <f t="shared" si="1"/>
        <v> </v>
      </c>
      <c r="J45" s="95"/>
      <c r="K45" s="97"/>
      <c r="L45" s="51"/>
    </row>
    <row r="46" spans="1:12" ht="15" customHeight="1">
      <c r="A46" s="65"/>
      <c r="B46" s="4" t="s">
        <v>316</v>
      </c>
      <c r="C46" s="2" t="s">
        <v>317</v>
      </c>
      <c r="D46" s="1">
        <v>10</v>
      </c>
      <c r="E46" s="1">
        <v>10</v>
      </c>
      <c r="F46" s="2" t="s">
        <v>3</v>
      </c>
      <c r="G46" s="86"/>
      <c r="H46" s="1" t="str">
        <f t="shared" si="0"/>
        <v> </v>
      </c>
      <c r="I46" s="1" t="str">
        <f t="shared" si="1"/>
        <v> </v>
      </c>
      <c r="J46" s="95"/>
      <c r="K46" s="97"/>
      <c r="L46" s="51"/>
    </row>
    <row r="47" spans="1:12" ht="15" customHeight="1">
      <c r="A47" s="65"/>
      <c r="B47" s="4" t="s">
        <v>315</v>
      </c>
      <c r="C47" s="2" t="s">
        <v>272</v>
      </c>
      <c r="D47" s="1">
        <v>15</v>
      </c>
      <c r="E47" s="1">
        <v>20</v>
      </c>
      <c r="F47" s="2" t="s">
        <v>3</v>
      </c>
      <c r="G47" s="86"/>
      <c r="H47" s="1" t="str">
        <f t="shared" si="0"/>
        <v> </v>
      </c>
      <c r="I47" s="1" t="str">
        <f t="shared" si="1"/>
        <v> </v>
      </c>
      <c r="J47" s="95"/>
      <c r="K47" s="97"/>
      <c r="L47" s="60"/>
    </row>
    <row r="48" spans="1:12" ht="15" customHeight="1">
      <c r="A48" s="65"/>
      <c r="B48" s="72"/>
      <c r="C48" s="77"/>
      <c r="D48" s="78"/>
      <c r="E48" s="78"/>
      <c r="F48" s="79"/>
      <c r="G48" s="79"/>
      <c r="H48" s="80"/>
      <c r="I48" s="80"/>
      <c r="J48" s="95"/>
      <c r="K48" s="98"/>
      <c r="L48" s="60"/>
    </row>
    <row r="49" spans="1:12" ht="15" customHeight="1">
      <c r="A49" s="65"/>
      <c r="B49" s="72"/>
      <c r="C49" s="81" t="s">
        <v>273</v>
      </c>
      <c r="D49" s="78"/>
      <c r="E49" s="78"/>
      <c r="F49" s="79"/>
      <c r="G49" s="79"/>
      <c r="H49" s="80"/>
      <c r="I49" s="82"/>
      <c r="J49" s="95"/>
      <c r="K49" s="99">
        <f>SUMPRODUCT(E13:E344,G13:G344)</f>
        <v>0</v>
      </c>
      <c r="L49" s="110"/>
    </row>
    <row r="50" spans="1:13" ht="15" customHeight="1">
      <c r="A50" s="19"/>
      <c r="B50" s="76"/>
      <c r="C50" s="85" t="s">
        <v>274</v>
      </c>
      <c r="D50" s="83"/>
      <c r="E50" s="83"/>
      <c r="F50" s="83"/>
      <c r="G50" s="83"/>
      <c r="H50" s="83"/>
      <c r="I50" s="84"/>
      <c r="J50" s="107"/>
      <c r="K50" s="113" t="s">
        <v>214</v>
      </c>
      <c r="L50" s="114"/>
      <c r="M50" s="67"/>
    </row>
    <row r="51" spans="2:13" ht="15" customHeight="1">
      <c r="B51" s="4" t="s">
        <v>58</v>
      </c>
      <c r="C51" s="52" t="s">
        <v>275</v>
      </c>
      <c r="D51" s="53">
        <f>D13+12</f>
        <v>87</v>
      </c>
      <c r="E51" s="53">
        <f>E13+12</f>
        <v>102</v>
      </c>
      <c r="F51" s="52" t="s">
        <v>3</v>
      </c>
      <c r="G51" s="87"/>
      <c r="H51" s="53" t="str">
        <f aca="true" t="shared" si="3" ref="H51:H78">IF(G51=0," ",IF($K$49&lt;$K$57,E51,D51))</f>
        <v> </v>
      </c>
      <c r="I51" s="53" t="str">
        <f aca="true" t="shared" si="4" ref="I51:I78">IF(G51=0," ",IF($K$49&lt;$K$57,E51*G51,D51*G51))</f>
        <v> </v>
      </c>
      <c r="J51" s="108"/>
      <c r="K51" s="113" t="s">
        <v>215</v>
      </c>
      <c r="L51" s="114"/>
      <c r="M51" s="67"/>
    </row>
    <row r="52" spans="1:14" ht="15" customHeight="1">
      <c r="A52" s="65"/>
      <c r="B52" s="4" t="s">
        <v>338</v>
      </c>
      <c r="C52" s="105" t="s">
        <v>345</v>
      </c>
      <c r="D52" s="1">
        <v>71</v>
      </c>
      <c r="E52" s="1">
        <v>83</v>
      </c>
      <c r="F52" s="2" t="s">
        <v>3</v>
      </c>
      <c r="G52" s="86"/>
      <c r="H52" s="1" t="str">
        <f t="shared" si="3"/>
        <v> </v>
      </c>
      <c r="I52" s="1" t="str">
        <f t="shared" si="4"/>
        <v> </v>
      </c>
      <c r="J52" s="109"/>
      <c r="K52" s="115"/>
      <c r="L52" s="106"/>
      <c r="M52" s="67"/>
      <c r="N52" s="67"/>
    </row>
    <row r="53" spans="1:13" ht="15" customHeight="1">
      <c r="A53" s="17"/>
      <c r="B53" s="4" t="s">
        <v>62</v>
      </c>
      <c r="C53" s="2" t="s">
        <v>276</v>
      </c>
      <c r="D53" s="1">
        <f aca="true" t="shared" si="5" ref="D53:E63">D15+12</f>
        <v>65</v>
      </c>
      <c r="E53" s="1">
        <f t="shared" si="5"/>
        <v>76</v>
      </c>
      <c r="F53" s="2" t="s">
        <v>3</v>
      </c>
      <c r="G53" s="86"/>
      <c r="H53" s="1" t="str">
        <f t="shared" si="3"/>
        <v> </v>
      </c>
      <c r="I53" s="1" t="str">
        <f t="shared" si="4"/>
        <v> </v>
      </c>
      <c r="J53" s="107"/>
      <c r="K53" s="113"/>
      <c r="L53" s="114"/>
      <c r="M53" s="67"/>
    </row>
    <row r="54" spans="1:12" ht="15" customHeight="1">
      <c r="A54" s="65"/>
      <c r="B54" s="4" t="s">
        <v>63</v>
      </c>
      <c r="C54" s="2" t="s">
        <v>277</v>
      </c>
      <c r="D54" s="1">
        <f t="shared" si="5"/>
        <v>65</v>
      </c>
      <c r="E54" s="1">
        <f t="shared" si="5"/>
        <v>76</v>
      </c>
      <c r="F54" s="2" t="s">
        <v>3</v>
      </c>
      <c r="G54" s="86"/>
      <c r="H54" s="1" t="str">
        <f t="shared" si="3"/>
        <v> </v>
      </c>
      <c r="I54" s="1" t="str">
        <f t="shared" si="4"/>
        <v> </v>
      </c>
      <c r="J54" s="95"/>
      <c r="K54" s="111" t="s">
        <v>216</v>
      </c>
      <c r="L54" s="112"/>
    </row>
    <row r="55" spans="1:12" ht="15" customHeight="1">
      <c r="A55" s="65"/>
      <c r="B55" s="4" t="s">
        <v>59</v>
      </c>
      <c r="C55" s="2" t="s">
        <v>278</v>
      </c>
      <c r="D55" s="1">
        <f t="shared" si="5"/>
        <v>72</v>
      </c>
      <c r="E55" s="1">
        <f t="shared" si="5"/>
        <v>84</v>
      </c>
      <c r="F55" s="2" t="s">
        <v>3</v>
      </c>
      <c r="G55" s="86"/>
      <c r="H55" s="1" t="str">
        <f t="shared" si="3"/>
        <v> </v>
      </c>
      <c r="I55" s="1" t="str">
        <f t="shared" si="4"/>
        <v> </v>
      </c>
      <c r="J55" s="95"/>
      <c r="K55" s="100" t="s">
        <v>217</v>
      </c>
      <c r="L55" s="60"/>
    </row>
    <row r="56" spans="1:12" ht="15" customHeight="1">
      <c r="A56" s="65"/>
      <c r="B56" s="4" t="s">
        <v>60</v>
      </c>
      <c r="C56" s="2" t="s">
        <v>279</v>
      </c>
      <c r="D56" s="1">
        <f t="shared" si="5"/>
        <v>75</v>
      </c>
      <c r="E56" s="1">
        <f t="shared" si="5"/>
        <v>88</v>
      </c>
      <c r="F56" s="2" t="s">
        <v>3</v>
      </c>
      <c r="G56" s="86"/>
      <c r="H56" s="1" t="str">
        <f t="shared" si="3"/>
        <v> </v>
      </c>
      <c r="I56" s="1" t="str">
        <f t="shared" si="4"/>
        <v> </v>
      </c>
      <c r="J56" s="95"/>
      <c r="K56" s="100" t="s">
        <v>305</v>
      </c>
      <c r="L56" s="60"/>
    </row>
    <row r="57" spans="1:12" ht="15" customHeight="1">
      <c r="A57" s="65"/>
      <c r="B57" s="4" t="s">
        <v>70</v>
      </c>
      <c r="C57" s="2" t="s">
        <v>280</v>
      </c>
      <c r="D57" s="1">
        <f t="shared" si="5"/>
        <v>69</v>
      </c>
      <c r="E57" s="1">
        <f t="shared" si="5"/>
        <v>81</v>
      </c>
      <c r="F57" s="2" t="s">
        <v>3</v>
      </c>
      <c r="G57" s="86"/>
      <c r="H57" s="1" t="str">
        <f t="shared" si="3"/>
        <v> </v>
      </c>
      <c r="I57" s="1" t="str">
        <f t="shared" si="4"/>
        <v> </v>
      </c>
      <c r="J57" s="95"/>
      <c r="K57" s="97">
        <f>IF(L13="постоянный клиент",30000,IF(L13="заказываю впервые",15000,30000))</f>
        <v>30000</v>
      </c>
      <c r="L57" s="60"/>
    </row>
    <row r="58" spans="1:12" ht="15" customHeight="1">
      <c r="A58" s="65"/>
      <c r="B58" s="4" t="s">
        <v>80</v>
      </c>
      <c r="C58" s="2" t="s">
        <v>281</v>
      </c>
      <c r="D58" s="1">
        <f t="shared" si="5"/>
        <v>68</v>
      </c>
      <c r="E58" s="1">
        <f t="shared" si="5"/>
        <v>80</v>
      </c>
      <c r="F58" s="2" t="s">
        <v>3</v>
      </c>
      <c r="G58" s="86"/>
      <c r="H58" s="1" t="str">
        <f t="shared" si="3"/>
        <v> </v>
      </c>
      <c r="I58" s="1" t="str">
        <f t="shared" si="4"/>
        <v> </v>
      </c>
      <c r="J58" s="95"/>
      <c r="K58" s="100" t="s">
        <v>298</v>
      </c>
      <c r="L58" s="60"/>
    </row>
    <row r="59" spans="1:12" ht="15" customHeight="1">
      <c r="A59" s="65"/>
      <c r="B59" s="4" t="s">
        <v>71</v>
      </c>
      <c r="C59" s="2" t="s">
        <v>282</v>
      </c>
      <c r="D59" s="1">
        <f t="shared" si="5"/>
        <v>67</v>
      </c>
      <c r="E59" s="1">
        <f t="shared" si="5"/>
        <v>78</v>
      </c>
      <c r="F59" s="2" t="s">
        <v>3</v>
      </c>
      <c r="G59" s="86"/>
      <c r="H59" s="1" t="str">
        <f t="shared" si="3"/>
        <v> </v>
      </c>
      <c r="I59" s="1" t="str">
        <f t="shared" si="4"/>
        <v> </v>
      </c>
      <c r="J59" s="95"/>
      <c r="K59" s="100" t="s">
        <v>299</v>
      </c>
      <c r="L59" s="60"/>
    </row>
    <row r="60" spans="1:12" ht="15" customHeight="1">
      <c r="A60" s="65"/>
      <c r="B60" s="4" t="s">
        <v>72</v>
      </c>
      <c r="C60" s="2" t="s">
        <v>283</v>
      </c>
      <c r="D60" s="1">
        <f t="shared" si="5"/>
        <v>69</v>
      </c>
      <c r="E60" s="1">
        <f t="shared" si="5"/>
        <v>81</v>
      </c>
      <c r="F60" s="2" t="s">
        <v>3</v>
      </c>
      <c r="G60" s="86"/>
      <c r="H60" s="1" t="str">
        <f t="shared" si="3"/>
        <v> </v>
      </c>
      <c r="I60" s="1" t="str">
        <f t="shared" si="4"/>
        <v> </v>
      </c>
      <c r="J60" s="95"/>
      <c r="K60" s="100" t="s">
        <v>308</v>
      </c>
      <c r="L60" s="60"/>
    </row>
    <row r="61" spans="1:12" ht="15" customHeight="1">
      <c r="A61" s="65"/>
      <c r="B61" s="4" t="s">
        <v>99</v>
      </c>
      <c r="C61" s="2" t="s">
        <v>284</v>
      </c>
      <c r="D61" s="1">
        <f t="shared" si="5"/>
        <v>70</v>
      </c>
      <c r="E61" s="1">
        <f t="shared" si="5"/>
        <v>82</v>
      </c>
      <c r="F61" s="2" t="s">
        <v>3</v>
      </c>
      <c r="G61" s="86"/>
      <c r="H61" s="1" t="str">
        <f t="shared" si="3"/>
        <v> </v>
      </c>
      <c r="I61" s="1" t="str">
        <f t="shared" si="4"/>
        <v> </v>
      </c>
      <c r="J61" s="95"/>
      <c r="K61" s="100" t="s">
        <v>307</v>
      </c>
      <c r="L61" s="60"/>
    </row>
    <row r="62" spans="1:11" ht="15" customHeight="1">
      <c r="A62" s="65"/>
      <c r="B62" s="4" t="s">
        <v>73</v>
      </c>
      <c r="C62" s="2" t="s">
        <v>285</v>
      </c>
      <c r="D62" s="1">
        <f t="shared" si="5"/>
        <v>70</v>
      </c>
      <c r="E62" s="1">
        <f t="shared" si="5"/>
        <v>82</v>
      </c>
      <c r="F62" s="2" t="s">
        <v>3</v>
      </c>
      <c r="G62" s="86"/>
      <c r="H62" s="1" t="str">
        <f t="shared" si="3"/>
        <v> </v>
      </c>
      <c r="I62" s="1" t="str">
        <f t="shared" si="4"/>
        <v> </v>
      </c>
      <c r="J62" s="95"/>
      <c r="K62" s="97" t="s">
        <v>309</v>
      </c>
    </row>
    <row r="63" spans="1:11" ht="15" customHeight="1">
      <c r="A63" s="65"/>
      <c r="B63" s="4" t="s">
        <v>74</v>
      </c>
      <c r="C63" s="2" t="s">
        <v>286</v>
      </c>
      <c r="D63" s="1">
        <f t="shared" si="5"/>
        <v>69</v>
      </c>
      <c r="E63" s="1">
        <f t="shared" si="5"/>
        <v>81</v>
      </c>
      <c r="F63" s="2" t="s">
        <v>3</v>
      </c>
      <c r="G63" s="86"/>
      <c r="H63" s="1" t="str">
        <f t="shared" si="3"/>
        <v> </v>
      </c>
      <c r="I63" s="1" t="str">
        <f t="shared" si="4"/>
        <v> </v>
      </c>
      <c r="J63" s="95"/>
      <c r="K63" s="101" t="s">
        <v>310</v>
      </c>
    </row>
    <row r="64" spans="1:11" ht="15" customHeight="1">
      <c r="A64" s="19"/>
      <c r="B64" s="4" t="s">
        <v>68</v>
      </c>
      <c r="C64" s="2" t="s">
        <v>287</v>
      </c>
      <c r="D64" s="1">
        <f>D28+12</f>
        <v>70</v>
      </c>
      <c r="E64" s="1">
        <f>E28+12</f>
        <v>82</v>
      </c>
      <c r="F64" s="2" t="s">
        <v>3</v>
      </c>
      <c r="G64" s="86"/>
      <c r="H64" s="1" t="str">
        <f t="shared" si="3"/>
        <v> </v>
      </c>
      <c r="I64" s="1" t="str">
        <f t="shared" si="4"/>
        <v> </v>
      </c>
      <c r="J64" s="96"/>
      <c r="K64" s="101"/>
    </row>
    <row r="65" spans="1:13" ht="15" customHeight="1">
      <c r="A65" s="65"/>
      <c r="B65" s="4" t="s">
        <v>342</v>
      </c>
      <c r="C65" s="2" t="s">
        <v>346</v>
      </c>
      <c r="D65" s="1">
        <v>70</v>
      </c>
      <c r="E65" s="1">
        <v>82</v>
      </c>
      <c r="F65" s="2" t="s">
        <v>3</v>
      </c>
      <c r="G65" s="86"/>
      <c r="H65" s="1" t="str">
        <f t="shared" si="3"/>
        <v> </v>
      </c>
      <c r="I65" s="1" t="str">
        <f t="shared" si="4"/>
        <v> </v>
      </c>
      <c r="J65" s="67"/>
      <c r="L65" s="12"/>
      <c r="M65" s="19"/>
    </row>
    <row r="66" spans="1:12" ht="15" customHeight="1">
      <c r="A66" s="65"/>
      <c r="B66" s="4" t="s">
        <v>336</v>
      </c>
      <c r="C66" s="4" t="s">
        <v>344</v>
      </c>
      <c r="D66" s="1">
        <v>67</v>
      </c>
      <c r="E66" s="1">
        <v>78</v>
      </c>
      <c r="F66" s="2" t="s">
        <v>3</v>
      </c>
      <c r="G66" s="86"/>
      <c r="H66" s="1" t="str">
        <f t="shared" si="3"/>
        <v> </v>
      </c>
      <c r="I66" s="1" t="str">
        <f t="shared" si="4"/>
        <v> </v>
      </c>
      <c r="J66" s="67"/>
      <c r="L66" s="12"/>
    </row>
    <row r="67" spans="2:11" ht="15" customHeight="1">
      <c r="B67" s="4" t="s">
        <v>74</v>
      </c>
      <c r="C67" s="2" t="s">
        <v>288</v>
      </c>
      <c r="D67" s="1">
        <f aca="true" t="shared" si="6" ref="D67:E70">D30+12</f>
        <v>70</v>
      </c>
      <c r="E67" s="1">
        <f t="shared" si="6"/>
        <v>82</v>
      </c>
      <c r="F67" s="2" t="s">
        <v>3</v>
      </c>
      <c r="G67" s="86"/>
      <c r="H67" s="1" t="str">
        <f t="shared" si="3"/>
        <v> </v>
      </c>
      <c r="I67" s="1" t="str">
        <f t="shared" si="4"/>
        <v> </v>
      </c>
      <c r="K67" s="101"/>
    </row>
    <row r="68" spans="1:11" ht="15" customHeight="1">
      <c r="A68" s="17"/>
      <c r="B68" s="4" t="s">
        <v>65</v>
      </c>
      <c r="C68" s="2" t="s">
        <v>289</v>
      </c>
      <c r="D68" s="1">
        <f t="shared" si="6"/>
        <v>62</v>
      </c>
      <c r="E68" s="1">
        <f t="shared" si="6"/>
        <v>72</v>
      </c>
      <c r="F68" s="2" t="s">
        <v>24</v>
      </c>
      <c r="G68" s="86"/>
      <c r="H68" s="1" t="str">
        <f t="shared" si="3"/>
        <v> </v>
      </c>
      <c r="I68" s="1" t="str">
        <f t="shared" si="4"/>
        <v> </v>
      </c>
      <c r="J68" s="67"/>
      <c r="K68" s="101"/>
    </row>
    <row r="69" spans="1:11" ht="15" customHeight="1">
      <c r="A69" s="65"/>
      <c r="B69" s="4" t="s">
        <v>66</v>
      </c>
      <c r="C69" s="2" t="s">
        <v>290</v>
      </c>
      <c r="D69" s="1">
        <f t="shared" si="6"/>
        <v>68</v>
      </c>
      <c r="E69" s="1">
        <f t="shared" si="6"/>
        <v>80</v>
      </c>
      <c r="F69" s="2" t="s">
        <v>3</v>
      </c>
      <c r="G69" s="86"/>
      <c r="H69" s="1" t="str">
        <f t="shared" si="3"/>
        <v> </v>
      </c>
      <c r="I69" s="1" t="str">
        <f t="shared" si="4"/>
        <v> </v>
      </c>
      <c r="J69" s="67"/>
      <c r="K69" s="101"/>
    </row>
    <row r="70" spans="1:11" ht="15" customHeight="1">
      <c r="A70" s="65"/>
      <c r="B70" s="4" t="s">
        <v>61</v>
      </c>
      <c r="C70" s="2" t="s">
        <v>291</v>
      </c>
      <c r="D70" s="1">
        <f t="shared" si="6"/>
        <v>60</v>
      </c>
      <c r="E70" s="1">
        <f t="shared" si="6"/>
        <v>70</v>
      </c>
      <c r="F70" s="2" t="s">
        <v>3</v>
      </c>
      <c r="G70" s="86"/>
      <c r="H70" s="1" t="str">
        <f t="shared" si="3"/>
        <v> </v>
      </c>
      <c r="I70" s="1" t="str">
        <f t="shared" si="4"/>
        <v> </v>
      </c>
      <c r="J70" s="67"/>
      <c r="K70" s="101"/>
    </row>
    <row r="71" spans="1:10" ht="15" customHeight="1">
      <c r="A71" s="65"/>
      <c r="B71" s="4" t="s">
        <v>314</v>
      </c>
      <c r="C71" s="2" t="s">
        <v>292</v>
      </c>
      <c r="D71" s="1">
        <f>D35+12</f>
        <v>71</v>
      </c>
      <c r="E71" s="1">
        <f>E35+12</f>
        <v>83</v>
      </c>
      <c r="F71" s="2" t="s">
        <v>3</v>
      </c>
      <c r="G71" s="86"/>
      <c r="H71" s="1" t="str">
        <f t="shared" si="3"/>
        <v> </v>
      </c>
      <c r="I71" s="1" t="str">
        <f t="shared" si="4"/>
        <v> </v>
      </c>
      <c r="J71" s="67"/>
    </row>
    <row r="72" spans="1:10" ht="15" customHeight="1">
      <c r="A72" s="65"/>
      <c r="B72" s="4" t="s">
        <v>313</v>
      </c>
      <c r="C72" s="2" t="s">
        <v>293</v>
      </c>
      <c r="D72" s="1">
        <f aca="true" t="shared" si="7" ref="D72:E74">D37+12</f>
        <v>70</v>
      </c>
      <c r="E72" s="1">
        <f t="shared" si="7"/>
        <v>82</v>
      </c>
      <c r="F72" s="2" t="s">
        <v>3</v>
      </c>
      <c r="G72" s="86"/>
      <c r="H72" s="1" t="str">
        <f t="shared" si="3"/>
        <v> </v>
      </c>
      <c r="I72" s="1" t="str">
        <f t="shared" si="4"/>
        <v> </v>
      </c>
      <c r="J72" s="67"/>
    </row>
    <row r="73" spans="1:10" ht="15" customHeight="1">
      <c r="A73" s="65"/>
      <c r="B73" s="4" t="s">
        <v>67</v>
      </c>
      <c r="C73" s="2" t="s">
        <v>294</v>
      </c>
      <c r="D73" s="1">
        <f t="shared" si="7"/>
        <v>60</v>
      </c>
      <c r="E73" s="1">
        <f t="shared" si="7"/>
        <v>70</v>
      </c>
      <c r="F73" s="2" t="s">
        <v>24</v>
      </c>
      <c r="G73" s="86"/>
      <c r="H73" s="1" t="str">
        <f t="shared" si="3"/>
        <v> </v>
      </c>
      <c r="I73" s="1" t="str">
        <f t="shared" si="4"/>
        <v> </v>
      </c>
      <c r="J73" s="67"/>
    </row>
    <row r="74" spans="1:10" ht="15" customHeight="1">
      <c r="A74" s="65"/>
      <c r="B74" s="4" t="s">
        <v>64</v>
      </c>
      <c r="C74" s="2" t="s">
        <v>295</v>
      </c>
      <c r="D74" s="1">
        <f t="shared" si="7"/>
        <v>71</v>
      </c>
      <c r="E74" s="1">
        <f t="shared" si="7"/>
        <v>83</v>
      </c>
      <c r="F74" s="2" t="s">
        <v>3</v>
      </c>
      <c r="G74" s="86"/>
      <c r="H74" s="1" t="str">
        <f t="shared" si="3"/>
        <v> </v>
      </c>
      <c r="I74" s="1" t="str">
        <f t="shared" si="4"/>
        <v> </v>
      </c>
      <c r="J74" s="67"/>
    </row>
    <row r="75" spans="2:9" ht="15" customHeight="1">
      <c r="B75" s="4" t="s">
        <v>78</v>
      </c>
      <c r="C75" s="2" t="s">
        <v>296</v>
      </c>
      <c r="D75" s="1">
        <v>72</v>
      </c>
      <c r="E75" s="1">
        <f>E40+12</f>
        <v>84</v>
      </c>
      <c r="F75" s="2" t="s">
        <v>3</v>
      </c>
      <c r="G75" s="86"/>
      <c r="H75" s="1" t="str">
        <f t="shared" si="3"/>
        <v> </v>
      </c>
      <c r="I75" s="1" t="str">
        <f t="shared" si="4"/>
        <v> </v>
      </c>
    </row>
    <row r="76" spans="1:12" ht="15" customHeight="1">
      <c r="A76" s="65"/>
      <c r="B76" s="4" t="s">
        <v>408</v>
      </c>
      <c r="C76" s="2" t="s">
        <v>414</v>
      </c>
      <c r="D76" s="1">
        <v>70</v>
      </c>
      <c r="E76" s="1">
        <f>E41+12</f>
        <v>81</v>
      </c>
      <c r="F76" s="2" t="s">
        <v>24</v>
      </c>
      <c r="G76" s="86"/>
      <c r="H76" s="1" t="str">
        <f>IF(G76=0," ",IF($K$49&lt;$K$57,E76,D76))</f>
        <v> </v>
      </c>
      <c r="I76" s="1" t="str">
        <f>IF(G76=0," ",IF($K$49&lt;$K$57,E76*G76,D76*G76))</f>
        <v> </v>
      </c>
      <c r="J76" s="93"/>
      <c r="K76" s="94"/>
      <c r="L76" s="51"/>
    </row>
    <row r="77" spans="1:12" ht="15" customHeight="1">
      <c r="A77" s="65"/>
      <c r="B77" s="4" t="s">
        <v>410</v>
      </c>
      <c r="C77" s="4" t="s">
        <v>415</v>
      </c>
      <c r="D77" s="1">
        <v>71</v>
      </c>
      <c r="E77" s="1">
        <f>E42+12</f>
        <v>82</v>
      </c>
      <c r="F77" s="2" t="s">
        <v>24</v>
      </c>
      <c r="G77" s="86"/>
      <c r="H77" s="1" t="str">
        <f>IF(G77=0," ",IF($K$49&lt;$K$57,E77,D77))</f>
        <v> </v>
      </c>
      <c r="I77" s="1" t="str">
        <f>IF(G77=0," ",IF($K$49&lt;$K$57,E77*G77,D77*G77))</f>
        <v> </v>
      </c>
      <c r="J77" s="93"/>
      <c r="K77" s="94"/>
      <c r="L77" s="51"/>
    </row>
    <row r="78" spans="1:10" ht="15" customHeight="1">
      <c r="A78" s="17"/>
      <c r="B78" s="4" t="s">
        <v>101</v>
      </c>
      <c r="C78" s="2" t="s">
        <v>297</v>
      </c>
      <c r="D78" s="1">
        <f>D41+12</f>
        <v>69</v>
      </c>
      <c r="E78" s="1">
        <f>E41+12</f>
        <v>81</v>
      </c>
      <c r="F78" s="2" t="s">
        <v>3</v>
      </c>
      <c r="G78" s="86"/>
      <c r="H78" s="1" t="str">
        <f t="shared" si="3"/>
        <v> </v>
      </c>
      <c r="I78" s="1" t="str">
        <f t="shared" si="4"/>
        <v> </v>
      </c>
      <c r="J78" s="67"/>
    </row>
    <row r="79" spans="1:10" ht="15" customHeight="1">
      <c r="A79" s="17"/>
      <c r="B79" s="4" t="s">
        <v>504</v>
      </c>
      <c r="C79" s="4" t="s">
        <v>505</v>
      </c>
      <c r="D79" s="1">
        <v>71</v>
      </c>
      <c r="E79" s="1">
        <f>E42+12</f>
        <v>82</v>
      </c>
      <c r="F79" s="2" t="s">
        <v>3</v>
      </c>
      <c r="G79" s="86"/>
      <c r="H79" s="1" t="str">
        <f>IF(G79=0," ",IF($K$49&lt;$K$57,E79,D79))</f>
        <v> </v>
      </c>
      <c r="I79" s="1" t="str">
        <f>IF(G79=0," ",IF($K$49&lt;$K$57,E79*G79,D79*G79))</f>
        <v> </v>
      </c>
      <c r="J79" s="67"/>
    </row>
    <row r="80" spans="1:10" ht="15" customHeight="1">
      <c r="A80" s="65"/>
      <c r="B80" s="72"/>
      <c r="C80" s="65"/>
      <c r="D80" s="66"/>
      <c r="E80" s="66"/>
      <c r="F80" s="65"/>
      <c r="G80" s="106"/>
      <c r="H80" s="66"/>
      <c r="I80" s="66"/>
      <c r="J80" s="67"/>
    </row>
    <row r="81" spans="1:10" ht="15" customHeight="1">
      <c r="A81" s="116"/>
      <c r="B81" s="52"/>
      <c r="C81" s="141" t="s">
        <v>420</v>
      </c>
      <c r="D81" s="142"/>
      <c r="E81" s="142"/>
      <c r="F81" s="143"/>
      <c r="G81" s="27"/>
      <c r="H81" s="46"/>
      <c r="I81" s="48"/>
      <c r="J81" s="67"/>
    </row>
    <row r="82" spans="1:10" ht="15" customHeight="1">
      <c r="A82" s="65"/>
      <c r="B82" s="2" t="s">
        <v>385</v>
      </c>
      <c r="C82" s="2" t="s">
        <v>386</v>
      </c>
      <c r="D82" s="1">
        <v>85</v>
      </c>
      <c r="E82" s="1">
        <f aca="true" t="shared" si="8" ref="E82:E87">CEILING(D82*1.2,1)</f>
        <v>102</v>
      </c>
      <c r="F82" s="2" t="s">
        <v>3</v>
      </c>
      <c r="G82" s="86"/>
      <c r="H82" s="1" t="str">
        <f aca="true" t="shared" si="9" ref="H82:H87">IF(G82=0," ",IF($K$49&lt;$K$57,E82,D82))</f>
        <v> </v>
      </c>
      <c r="I82" s="1" t="str">
        <f aca="true" t="shared" si="10" ref="I82:I87">IF(G82=0," ",IF($K$49&lt;$K$57,E82*G82,D82*G82))</f>
        <v> </v>
      </c>
      <c r="J82" s="67"/>
    </row>
    <row r="83" spans="1:10" ht="15" customHeight="1">
      <c r="A83" s="65"/>
      <c r="B83" s="2" t="s">
        <v>387</v>
      </c>
      <c r="C83" s="2" t="s">
        <v>388</v>
      </c>
      <c r="D83" s="1">
        <v>82</v>
      </c>
      <c r="E83" s="1">
        <f t="shared" si="8"/>
        <v>99</v>
      </c>
      <c r="F83" s="2" t="s">
        <v>3</v>
      </c>
      <c r="G83" s="86"/>
      <c r="H83" s="1" t="str">
        <f t="shared" si="9"/>
        <v> </v>
      </c>
      <c r="I83" s="1" t="str">
        <f t="shared" si="10"/>
        <v> </v>
      </c>
      <c r="J83" s="67"/>
    </row>
    <row r="84" spans="1:9" ht="15" customHeight="1">
      <c r="A84" s="19"/>
      <c r="B84" s="2" t="s">
        <v>389</v>
      </c>
      <c r="C84" s="2" t="s">
        <v>390</v>
      </c>
      <c r="D84" s="1">
        <v>82</v>
      </c>
      <c r="E84" s="1">
        <f t="shared" si="8"/>
        <v>99</v>
      </c>
      <c r="F84" s="2" t="s">
        <v>3</v>
      </c>
      <c r="G84" s="86"/>
      <c r="H84" s="1" t="str">
        <f t="shared" si="9"/>
        <v> </v>
      </c>
      <c r="I84" s="1" t="str">
        <f t="shared" si="10"/>
        <v> </v>
      </c>
    </row>
    <row r="85" spans="1:10" ht="15" customHeight="1">
      <c r="A85" s="17"/>
      <c r="B85" s="2" t="s">
        <v>391</v>
      </c>
      <c r="C85" s="2" t="s">
        <v>392</v>
      </c>
      <c r="D85" s="1">
        <v>95</v>
      </c>
      <c r="E85" s="1">
        <f t="shared" si="8"/>
        <v>114</v>
      </c>
      <c r="F85" s="2" t="s">
        <v>3</v>
      </c>
      <c r="G85" s="86"/>
      <c r="H85" s="1" t="str">
        <f t="shared" si="9"/>
        <v> </v>
      </c>
      <c r="I85" s="1" t="str">
        <f t="shared" si="10"/>
        <v> </v>
      </c>
      <c r="J85" s="67"/>
    </row>
    <row r="86" spans="1:10" ht="15" customHeight="1">
      <c r="A86" s="65"/>
      <c r="B86" s="2" t="s">
        <v>393</v>
      </c>
      <c r="C86" s="2" t="s">
        <v>394</v>
      </c>
      <c r="D86" s="1">
        <v>89</v>
      </c>
      <c r="E86" s="1">
        <f t="shared" si="8"/>
        <v>107</v>
      </c>
      <c r="F86" s="2" t="s">
        <v>3</v>
      </c>
      <c r="G86" s="86"/>
      <c r="H86" s="1" t="str">
        <f t="shared" si="9"/>
        <v> </v>
      </c>
      <c r="I86" s="1" t="str">
        <f t="shared" si="10"/>
        <v> </v>
      </c>
      <c r="J86" s="67"/>
    </row>
    <row r="87" spans="1:10" ht="15" customHeight="1">
      <c r="A87" s="65"/>
      <c r="B87" s="2" t="s">
        <v>395</v>
      </c>
      <c r="C87" s="2" t="s">
        <v>396</v>
      </c>
      <c r="D87" s="1">
        <v>89</v>
      </c>
      <c r="E87" s="1">
        <f t="shared" si="8"/>
        <v>107</v>
      </c>
      <c r="F87" s="2" t="s">
        <v>3</v>
      </c>
      <c r="G87" s="86"/>
      <c r="H87" s="1" t="str">
        <f t="shared" si="9"/>
        <v> </v>
      </c>
      <c r="I87" s="1" t="str">
        <f t="shared" si="10"/>
        <v> </v>
      </c>
      <c r="J87" s="67"/>
    </row>
    <row r="88" spans="1:10" ht="15" customHeight="1">
      <c r="A88" s="65"/>
      <c r="B88" s="72"/>
      <c r="C88" s="69"/>
      <c r="D88" s="20"/>
      <c r="E88" s="20"/>
      <c r="F88" s="19"/>
      <c r="G88" s="50"/>
      <c r="H88" s="66"/>
      <c r="I88" s="66" t="str">
        <f>IF(G88=0," ",IF($K$49&lt;30000,E88*G88,D88*G88))</f>
        <v> </v>
      </c>
      <c r="J88" s="67"/>
    </row>
    <row r="89" spans="1:10" ht="15" customHeight="1">
      <c r="A89" s="65"/>
      <c r="B89" s="72"/>
      <c r="C89" s="68"/>
      <c r="D89" s="18"/>
      <c r="E89" s="18"/>
      <c r="F89" s="17"/>
      <c r="G89" s="17"/>
      <c r="H89" s="45"/>
      <c r="I89" s="45"/>
      <c r="J89" s="67"/>
    </row>
    <row r="90" spans="1:10" ht="15" customHeight="1">
      <c r="A90" s="65"/>
      <c r="B90" s="19"/>
      <c r="C90" s="21" t="s">
        <v>27</v>
      </c>
      <c r="D90" s="39"/>
      <c r="E90" s="39"/>
      <c r="F90" s="22"/>
      <c r="G90" s="27"/>
      <c r="H90" s="46"/>
      <c r="I90" s="48"/>
      <c r="J90" s="67"/>
    </row>
    <row r="91" spans="1:10" ht="15" customHeight="1">
      <c r="A91" s="65"/>
      <c r="B91" s="2" t="s">
        <v>57</v>
      </c>
      <c r="C91" s="2" t="s">
        <v>10</v>
      </c>
      <c r="D91" s="1">
        <v>57</v>
      </c>
      <c r="E91" s="1">
        <f aca="true" t="shared" si="11" ref="E91:E103">CEILING(D91*1.2,1)</f>
        <v>69</v>
      </c>
      <c r="F91" s="2" t="s">
        <v>3</v>
      </c>
      <c r="G91" s="86"/>
      <c r="H91" s="1" t="str">
        <f aca="true" t="shared" si="12" ref="H91:H103">IF(G91=0," ",IF($K$49&lt;$K$57,E91,D91))</f>
        <v> </v>
      </c>
      <c r="I91" s="1" t="str">
        <f aca="true" t="shared" si="13" ref="I91:I103">IF(G91=0," ",IF($K$49&lt;$K$57,E91*G91,D91*G91))</f>
        <v> </v>
      </c>
      <c r="J91" s="67"/>
    </row>
    <row r="92" spans="1:10" ht="15" customHeight="1">
      <c r="A92" s="65"/>
      <c r="B92" s="2" t="s">
        <v>56</v>
      </c>
      <c r="C92" s="2" t="s">
        <v>11</v>
      </c>
      <c r="D92" s="1">
        <v>58</v>
      </c>
      <c r="E92" s="1">
        <f t="shared" si="11"/>
        <v>70</v>
      </c>
      <c r="F92" s="2" t="s">
        <v>3</v>
      </c>
      <c r="G92" s="86"/>
      <c r="H92" s="1" t="str">
        <f t="shared" si="12"/>
        <v> </v>
      </c>
      <c r="I92" s="1" t="str">
        <f t="shared" si="13"/>
        <v> </v>
      </c>
      <c r="J92" s="67"/>
    </row>
    <row r="93" spans="1:9" ht="15" customHeight="1">
      <c r="A93" s="19"/>
      <c r="B93" s="2" t="s">
        <v>50</v>
      </c>
      <c r="C93" s="2" t="s">
        <v>12</v>
      </c>
      <c r="D93" s="1">
        <v>58</v>
      </c>
      <c r="E93" s="1">
        <f t="shared" si="11"/>
        <v>70</v>
      </c>
      <c r="F93" s="2" t="s">
        <v>3</v>
      </c>
      <c r="G93" s="86"/>
      <c r="H93" s="1" t="str">
        <f t="shared" si="12"/>
        <v> </v>
      </c>
      <c r="I93" s="1" t="str">
        <f t="shared" si="13"/>
        <v> </v>
      </c>
    </row>
    <row r="94" spans="1:10" ht="15" customHeight="1">
      <c r="A94" s="17"/>
      <c r="B94" s="2" t="s">
        <v>51</v>
      </c>
      <c r="C94" s="2" t="s">
        <v>13</v>
      </c>
      <c r="D94" s="1">
        <v>60</v>
      </c>
      <c r="E94" s="1">
        <f t="shared" si="11"/>
        <v>72</v>
      </c>
      <c r="F94" s="2" t="s">
        <v>3</v>
      </c>
      <c r="G94" s="86"/>
      <c r="H94" s="1" t="str">
        <f t="shared" si="12"/>
        <v> </v>
      </c>
      <c r="I94" s="1" t="str">
        <f t="shared" si="13"/>
        <v> </v>
      </c>
      <c r="J94" s="67"/>
    </row>
    <row r="95" spans="1:10" ht="15" customHeight="1">
      <c r="A95" s="65"/>
      <c r="B95" s="2" t="s">
        <v>52</v>
      </c>
      <c r="C95" s="2" t="s">
        <v>26</v>
      </c>
      <c r="D95" s="1">
        <v>58</v>
      </c>
      <c r="E95" s="1">
        <f t="shared" si="11"/>
        <v>70</v>
      </c>
      <c r="F95" s="2" t="s">
        <v>24</v>
      </c>
      <c r="G95" s="86"/>
      <c r="H95" s="1" t="str">
        <f t="shared" si="12"/>
        <v> </v>
      </c>
      <c r="I95" s="1" t="str">
        <f t="shared" si="13"/>
        <v> </v>
      </c>
      <c r="J95" s="67"/>
    </row>
    <row r="96" spans="1:10" ht="15" customHeight="1">
      <c r="A96" s="65"/>
      <c r="B96" s="2" t="s">
        <v>53</v>
      </c>
      <c r="C96" s="2" t="s">
        <v>25</v>
      </c>
      <c r="D96" s="1">
        <v>62</v>
      </c>
      <c r="E96" s="1">
        <f t="shared" si="11"/>
        <v>75</v>
      </c>
      <c r="F96" s="2" t="s">
        <v>3</v>
      </c>
      <c r="G96" s="86"/>
      <c r="H96" s="1" t="str">
        <f t="shared" si="12"/>
        <v> </v>
      </c>
      <c r="I96" s="1" t="str">
        <f t="shared" si="13"/>
        <v> </v>
      </c>
      <c r="J96" s="67"/>
    </row>
    <row r="97" spans="1:10" ht="15" customHeight="1">
      <c r="A97" s="65"/>
      <c r="B97" s="2" t="s">
        <v>54</v>
      </c>
      <c r="C97" s="2" t="s">
        <v>14</v>
      </c>
      <c r="D97" s="1">
        <v>56</v>
      </c>
      <c r="E97" s="1">
        <f t="shared" si="11"/>
        <v>68</v>
      </c>
      <c r="F97" s="2" t="s">
        <v>3</v>
      </c>
      <c r="G97" s="86"/>
      <c r="H97" s="1" t="str">
        <f t="shared" si="12"/>
        <v> </v>
      </c>
      <c r="I97" s="1" t="str">
        <f t="shared" si="13"/>
        <v> </v>
      </c>
      <c r="J97" s="67"/>
    </row>
    <row r="98" spans="1:11" ht="15" customHeight="1">
      <c r="A98" s="65"/>
      <c r="B98" s="2" t="s">
        <v>271</v>
      </c>
      <c r="C98" s="2" t="s">
        <v>334</v>
      </c>
      <c r="D98" s="1">
        <v>62</v>
      </c>
      <c r="E98" s="1">
        <f t="shared" si="11"/>
        <v>75</v>
      </c>
      <c r="F98" s="2" t="s">
        <v>3</v>
      </c>
      <c r="G98" s="86"/>
      <c r="H98" s="1" t="str">
        <f t="shared" si="12"/>
        <v> </v>
      </c>
      <c r="I98" s="1" t="str">
        <f t="shared" si="13"/>
        <v> </v>
      </c>
      <c r="J98" s="67"/>
      <c r="K98" s="67"/>
    </row>
    <row r="99" spans="1:10" ht="15" customHeight="1">
      <c r="A99" s="65"/>
      <c r="B99" s="2" t="s">
        <v>55</v>
      </c>
      <c r="C99" s="2" t="s">
        <v>15</v>
      </c>
      <c r="D99" s="1">
        <v>56</v>
      </c>
      <c r="E99" s="1">
        <f t="shared" si="11"/>
        <v>68</v>
      </c>
      <c r="F99" s="2" t="s">
        <v>3</v>
      </c>
      <c r="G99" s="86"/>
      <c r="H99" s="1" t="str">
        <f t="shared" si="12"/>
        <v> </v>
      </c>
      <c r="I99" s="1" t="str">
        <f t="shared" si="13"/>
        <v> </v>
      </c>
      <c r="J99" s="67"/>
    </row>
    <row r="100" spans="1:11" ht="15" customHeight="1">
      <c r="A100" s="65"/>
      <c r="B100" s="2" t="s">
        <v>424</v>
      </c>
      <c r="C100" s="2" t="s">
        <v>425</v>
      </c>
      <c r="D100" s="1">
        <v>59</v>
      </c>
      <c r="E100" s="1">
        <f>CEILING(D100*1.2,1)</f>
        <v>71</v>
      </c>
      <c r="F100" s="2" t="s">
        <v>3</v>
      </c>
      <c r="G100" s="86"/>
      <c r="H100" s="1" t="str">
        <f>IF(G100=0," ",IF($K$49&lt;$K$57,E100,D100))</f>
        <v> </v>
      </c>
      <c r="I100" s="1" t="str">
        <f>IF(G100=0," ",IF($K$49&lt;$K$57,E100*G100,D100*G100))</f>
        <v> </v>
      </c>
      <c r="J100" s="67"/>
      <c r="K100" s="67"/>
    </row>
    <row r="101" spans="1:10" ht="15" customHeight="1">
      <c r="A101" s="65"/>
      <c r="B101" s="2" t="s">
        <v>102</v>
      </c>
      <c r="C101" s="2" t="s">
        <v>21</v>
      </c>
      <c r="D101" s="1">
        <v>85</v>
      </c>
      <c r="E101" s="1">
        <f t="shared" si="11"/>
        <v>102</v>
      </c>
      <c r="F101" s="2" t="s">
        <v>3</v>
      </c>
      <c r="G101" s="86"/>
      <c r="H101" s="1" t="str">
        <f t="shared" si="12"/>
        <v> </v>
      </c>
      <c r="I101" s="1" t="str">
        <f t="shared" si="13"/>
        <v> </v>
      </c>
      <c r="J101" s="68"/>
    </row>
    <row r="102" spans="1:10" ht="15" customHeight="1">
      <c r="A102" s="65"/>
      <c r="B102" s="2" t="s">
        <v>103</v>
      </c>
      <c r="C102" s="2" t="s">
        <v>22</v>
      </c>
      <c r="D102" s="158">
        <v>99</v>
      </c>
      <c r="E102" s="158">
        <f t="shared" si="11"/>
        <v>119</v>
      </c>
      <c r="F102" s="2" t="s">
        <v>3</v>
      </c>
      <c r="G102" s="86"/>
      <c r="H102" s="1" t="str">
        <f t="shared" si="12"/>
        <v> </v>
      </c>
      <c r="I102" s="1" t="str">
        <f t="shared" si="13"/>
        <v> </v>
      </c>
      <c r="J102" s="65"/>
    </row>
    <row r="103" spans="1:10" ht="15" customHeight="1">
      <c r="A103" s="70"/>
      <c r="B103" s="2" t="s">
        <v>228</v>
      </c>
      <c r="C103" s="2" t="s">
        <v>20</v>
      </c>
      <c r="D103" s="1">
        <v>35</v>
      </c>
      <c r="E103" s="1">
        <f t="shared" si="11"/>
        <v>42</v>
      </c>
      <c r="F103" s="2" t="s">
        <v>24</v>
      </c>
      <c r="G103" s="86"/>
      <c r="H103" s="1" t="str">
        <f t="shared" si="12"/>
        <v> </v>
      </c>
      <c r="I103" s="1" t="str">
        <f t="shared" si="13"/>
        <v> </v>
      </c>
      <c r="J103" s="69"/>
    </row>
    <row r="104" spans="1:10" ht="15" customHeight="1">
      <c r="A104" s="65"/>
      <c r="B104" s="19"/>
      <c r="C104" s="19"/>
      <c r="D104" s="20"/>
      <c r="E104" s="20"/>
      <c r="F104" s="19"/>
      <c r="G104" s="19"/>
      <c r="H104" s="20"/>
      <c r="I104" s="20"/>
      <c r="J104" s="67"/>
    </row>
    <row r="105" spans="1:10" ht="15" customHeight="1">
      <c r="A105" s="65"/>
      <c r="C105" s="17"/>
      <c r="D105" s="18"/>
      <c r="E105" s="18"/>
      <c r="F105" s="17"/>
      <c r="G105" s="17"/>
      <c r="H105" s="18"/>
      <c r="I105" s="18"/>
      <c r="J105" s="67"/>
    </row>
    <row r="106" spans="1:10" ht="15" customHeight="1">
      <c r="A106" s="65"/>
      <c r="B106" s="23"/>
      <c r="C106" s="21" t="s">
        <v>248</v>
      </c>
      <c r="D106" s="39"/>
      <c r="E106" s="39"/>
      <c r="F106" s="22"/>
      <c r="G106" s="27"/>
      <c r="H106" s="46"/>
      <c r="I106" s="48"/>
      <c r="J106" s="67"/>
    </row>
    <row r="107" spans="1:10" ht="15" customHeight="1">
      <c r="A107" s="65"/>
      <c r="B107" s="2" t="s">
        <v>43</v>
      </c>
      <c r="C107" s="2" t="s">
        <v>7</v>
      </c>
      <c r="D107" s="1">
        <v>42</v>
      </c>
      <c r="E107" s="1">
        <f aca="true" t="shared" si="14" ref="E107:E112">CEILING(D107*1.2,1)</f>
        <v>51</v>
      </c>
      <c r="F107" s="2" t="s">
        <v>3</v>
      </c>
      <c r="G107" s="86"/>
      <c r="H107" s="1" t="str">
        <f aca="true" t="shared" si="15" ref="H107:H112">IF(G107=0," ",IF($K$49&lt;$K$57,E107,D107))</f>
        <v> </v>
      </c>
      <c r="I107" s="1" t="str">
        <f aca="true" t="shared" si="16" ref="I107:I112">IF(G107=0," ",IF($K$49&lt;$K$57,E107*G107,D107*G107))</f>
        <v> </v>
      </c>
      <c r="J107" s="67"/>
    </row>
    <row r="108" spans="2:9" ht="15" customHeight="1">
      <c r="B108" s="2" t="s">
        <v>41</v>
      </c>
      <c r="C108" s="2" t="s">
        <v>197</v>
      </c>
      <c r="D108" s="1">
        <v>55</v>
      </c>
      <c r="E108" s="1">
        <f t="shared" si="14"/>
        <v>66</v>
      </c>
      <c r="F108" s="2" t="s">
        <v>3</v>
      </c>
      <c r="G108" s="86"/>
      <c r="H108" s="1" t="str">
        <f t="shared" si="15"/>
        <v> </v>
      </c>
      <c r="I108" s="1" t="str">
        <f t="shared" si="16"/>
        <v> </v>
      </c>
    </row>
    <row r="109" spans="1:10" ht="15" customHeight="1">
      <c r="A109" s="17"/>
      <c r="B109" s="2" t="s">
        <v>45</v>
      </c>
      <c r="C109" s="2" t="s">
        <v>199</v>
      </c>
      <c r="D109" s="1">
        <v>58</v>
      </c>
      <c r="E109" s="1">
        <f t="shared" si="14"/>
        <v>70</v>
      </c>
      <c r="F109" s="2" t="s">
        <v>3</v>
      </c>
      <c r="G109" s="86"/>
      <c r="H109" s="1" t="str">
        <f t="shared" si="15"/>
        <v> </v>
      </c>
      <c r="I109" s="1" t="str">
        <f t="shared" si="16"/>
        <v> </v>
      </c>
      <c r="J109" s="67"/>
    </row>
    <row r="110" spans="1:10" ht="15" customHeight="1">
      <c r="A110" s="65"/>
      <c r="B110" s="4" t="s">
        <v>312</v>
      </c>
      <c r="C110" s="2" t="s">
        <v>198</v>
      </c>
      <c r="D110" s="1">
        <v>70</v>
      </c>
      <c r="E110" s="1">
        <f t="shared" si="14"/>
        <v>84</v>
      </c>
      <c r="F110" s="2" t="s">
        <v>3</v>
      </c>
      <c r="G110" s="86"/>
      <c r="H110" s="1" t="str">
        <f t="shared" si="15"/>
        <v> </v>
      </c>
      <c r="I110" s="1" t="str">
        <f t="shared" si="16"/>
        <v> </v>
      </c>
      <c r="J110" s="67"/>
    </row>
    <row r="111" spans="1:10" ht="15" customHeight="1">
      <c r="A111" s="65"/>
      <c r="B111" s="2" t="s">
        <v>42</v>
      </c>
      <c r="C111" s="2" t="s">
        <v>8</v>
      </c>
      <c r="D111" s="1">
        <v>59</v>
      </c>
      <c r="E111" s="1">
        <f t="shared" si="14"/>
        <v>71</v>
      </c>
      <c r="F111" s="2" t="s">
        <v>3</v>
      </c>
      <c r="G111" s="86"/>
      <c r="H111" s="1" t="str">
        <f t="shared" si="15"/>
        <v> </v>
      </c>
      <c r="I111" s="1" t="str">
        <f t="shared" si="16"/>
        <v> </v>
      </c>
      <c r="J111" s="67"/>
    </row>
    <row r="112" spans="1:10" ht="15" customHeight="1">
      <c r="A112" s="65"/>
      <c r="B112" s="2" t="s">
        <v>44</v>
      </c>
      <c r="C112" s="2" t="s">
        <v>9</v>
      </c>
      <c r="D112" s="1">
        <v>57</v>
      </c>
      <c r="E112" s="1">
        <f t="shared" si="14"/>
        <v>69</v>
      </c>
      <c r="F112" s="2" t="s">
        <v>3</v>
      </c>
      <c r="G112" s="86"/>
      <c r="H112" s="1" t="str">
        <f t="shared" si="15"/>
        <v> </v>
      </c>
      <c r="I112" s="1" t="str">
        <f t="shared" si="16"/>
        <v> </v>
      </c>
      <c r="J112" s="67"/>
    </row>
    <row r="113" spans="1:10" ht="15" customHeight="1">
      <c r="A113" s="65"/>
      <c r="C113" s="19"/>
      <c r="D113" s="20"/>
      <c r="E113" s="20"/>
      <c r="F113" s="19"/>
      <c r="G113" s="19"/>
      <c r="H113" s="20"/>
      <c r="I113" s="20"/>
      <c r="J113" s="67"/>
    </row>
    <row r="114" spans="1:10" ht="15" customHeight="1">
      <c r="A114" s="65"/>
      <c r="B114" s="23"/>
      <c r="C114" s="21" t="s">
        <v>363</v>
      </c>
      <c r="D114" s="39"/>
      <c r="E114" s="39"/>
      <c r="F114" s="22"/>
      <c r="G114" s="27"/>
      <c r="H114" s="46"/>
      <c r="I114" s="48"/>
      <c r="J114" s="67"/>
    </row>
    <row r="115" spans="1:10" ht="15" customHeight="1">
      <c r="A115" s="65"/>
      <c r="B115" s="2" t="s">
        <v>478</v>
      </c>
      <c r="C115" s="2" t="s">
        <v>479</v>
      </c>
      <c r="D115" s="1">
        <v>82</v>
      </c>
      <c r="E115" s="1">
        <f aca="true" t="shared" si="17" ref="E115:E120">CEILING(D115*1.2,1)</f>
        <v>99</v>
      </c>
      <c r="F115" s="2" t="s">
        <v>3</v>
      </c>
      <c r="G115" s="86"/>
      <c r="H115" s="1" t="str">
        <f aca="true" t="shared" si="18" ref="H115:H120">IF(G115=0," ",IF($K$49&lt;$K$57,E115,D115))</f>
        <v> </v>
      </c>
      <c r="I115" s="1" t="str">
        <f aca="true" t="shared" si="19" ref="I115:I120">IF(G115=0," ",IF($K$49&lt;$K$57,E115*G115,D115*G115))</f>
        <v> </v>
      </c>
      <c r="J115" s="67"/>
    </row>
    <row r="116" spans="1:10" ht="15" customHeight="1">
      <c r="A116" s="65"/>
      <c r="B116" s="2" t="s">
        <v>480</v>
      </c>
      <c r="C116" s="2" t="s">
        <v>481</v>
      </c>
      <c r="D116" s="1">
        <v>82</v>
      </c>
      <c r="E116" s="1">
        <f t="shared" si="17"/>
        <v>99</v>
      </c>
      <c r="F116" s="2" t="s">
        <v>3</v>
      </c>
      <c r="G116" s="86"/>
      <c r="H116" s="1" t="str">
        <f t="shared" si="18"/>
        <v> </v>
      </c>
      <c r="I116" s="1" t="str">
        <f t="shared" si="19"/>
        <v> </v>
      </c>
      <c r="J116" s="67"/>
    </row>
    <row r="117" spans="1:10" ht="15" customHeight="1">
      <c r="A117" s="65"/>
      <c r="B117" s="2" t="s">
        <v>482</v>
      </c>
      <c r="C117" s="2" t="s">
        <v>483</v>
      </c>
      <c r="D117" s="1">
        <v>80</v>
      </c>
      <c r="E117" s="1">
        <f t="shared" si="17"/>
        <v>96</v>
      </c>
      <c r="F117" s="2" t="s">
        <v>3</v>
      </c>
      <c r="G117" s="86"/>
      <c r="H117" s="1" t="str">
        <f t="shared" si="18"/>
        <v> </v>
      </c>
      <c r="I117" s="1" t="str">
        <f t="shared" si="19"/>
        <v> </v>
      </c>
      <c r="J117" s="67"/>
    </row>
    <row r="118" spans="1:10" ht="15" customHeight="1">
      <c r="A118" s="65"/>
      <c r="B118" s="2" t="s">
        <v>484</v>
      </c>
      <c r="C118" s="2" t="s">
        <v>485</v>
      </c>
      <c r="D118" s="1">
        <v>77</v>
      </c>
      <c r="E118" s="1">
        <f t="shared" si="17"/>
        <v>93</v>
      </c>
      <c r="F118" s="2" t="s">
        <v>3</v>
      </c>
      <c r="G118" s="86"/>
      <c r="H118" s="1" t="str">
        <f t="shared" si="18"/>
        <v> </v>
      </c>
      <c r="I118" s="1" t="str">
        <f t="shared" si="19"/>
        <v> </v>
      </c>
      <c r="J118" s="67"/>
    </row>
    <row r="119" spans="1:10" ht="15" customHeight="1">
      <c r="A119" s="65"/>
      <c r="B119" s="2" t="s">
        <v>486</v>
      </c>
      <c r="C119" s="2" t="s">
        <v>487</v>
      </c>
      <c r="D119" s="1">
        <v>72</v>
      </c>
      <c r="E119" s="1">
        <f t="shared" si="17"/>
        <v>87</v>
      </c>
      <c r="F119" s="2" t="s">
        <v>3</v>
      </c>
      <c r="G119" s="86"/>
      <c r="H119" s="1" t="str">
        <f t="shared" si="18"/>
        <v> </v>
      </c>
      <c r="I119" s="1" t="str">
        <f t="shared" si="19"/>
        <v> </v>
      </c>
      <c r="J119" s="67"/>
    </row>
    <row r="120" spans="1:10" s="17" customFormat="1" ht="15" customHeight="1">
      <c r="A120" s="65"/>
      <c r="B120" s="2" t="s">
        <v>364</v>
      </c>
      <c r="C120" s="2" t="s">
        <v>365</v>
      </c>
      <c r="D120" s="1">
        <v>75</v>
      </c>
      <c r="E120" s="1">
        <f t="shared" si="17"/>
        <v>90</v>
      </c>
      <c r="F120" s="2" t="s">
        <v>3</v>
      </c>
      <c r="G120" s="86"/>
      <c r="H120" s="1" t="str">
        <f t="shared" si="18"/>
        <v> </v>
      </c>
      <c r="I120" s="1" t="str">
        <f t="shared" si="19"/>
        <v> </v>
      </c>
      <c r="J120" s="68"/>
    </row>
    <row r="121" spans="4:9" s="65" customFormat="1" ht="15" customHeight="1">
      <c r="D121" s="66"/>
      <c r="E121" s="66"/>
      <c r="G121" s="106"/>
      <c r="H121" s="66"/>
      <c r="I121" s="66"/>
    </row>
    <row r="122" spans="1:10" s="19" customFormat="1" ht="15" customHeight="1">
      <c r="A122" s="65"/>
      <c r="B122" s="71"/>
      <c r="C122" s="141" t="s">
        <v>488</v>
      </c>
      <c r="D122" s="142"/>
      <c r="E122" s="142"/>
      <c r="F122" s="142"/>
      <c r="G122" s="135"/>
      <c r="H122" s="58"/>
      <c r="I122" s="40"/>
      <c r="J122" s="69"/>
    </row>
    <row r="123" spans="1:10" ht="15" customHeight="1">
      <c r="A123" s="65"/>
      <c r="B123" s="2" t="s">
        <v>456</v>
      </c>
      <c r="C123" s="52" t="s">
        <v>457</v>
      </c>
      <c r="D123" s="53">
        <v>70</v>
      </c>
      <c r="E123" s="53">
        <f>CEILING(D123*1.2,1)</f>
        <v>84</v>
      </c>
      <c r="F123" s="2" t="s">
        <v>3</v>
      </c>
      <c r="G123" s="87"/>
      <c r="H123" s="53" t="str">
        <f>IF(G123=0," ",IF($K$49&lt;$K$57,E123,D123))</f>
        <v> </v>
      </c>
      <c r="I123" s="53" t="str">
        <f>IF(G123=0," ",IF($K$49&lt;$K$57,E123*G123,D123*G123))</f>
        <v> </v>
      </c>
      <c r="J123" s="67"/>
    </row>
    <row r="124" spans="1:10" ht="15" customHeight="1">
      <c r="A124" s="65"/>
      <c r="B124" s="2" t="s">
        <v>458</v>
      </c>
      <c r="C124" s="2" t="s">
        <v>459</v>
      </c>
      <c r="D124" s="1">
        <v>75</v>
      </c>
      <c r="E124" s="1">
        <f>CEILING(D124*1.2,1)</f>
        <v>90</v>
      </c>
      <c r="F124" s="2" t="s">
        <v>3</v>
      </c>
      <c r="G124" s="86"/>
      <c r="H124" s="1" t="str">
        <f>IF(G124=0," ",IF($K$49&lt;$K$57,E124,D124))</f>
        <v> </v>
      </c>
      <c r="I124" s="1" t="str">
        <f>IF(G124=0," ",IF($K$49&lt;$K$57,E124*G124,D124*G124))</f>
        <v> </v>
      </c>
      <c r="J124" s="67"/>
    </row>
    <row r="125" spans="1:10" ht="15" customHeight="1">
      <c r="A125" s="65"/>
      <c r="B125" s="2" t="s">
        <v>460</v>
      </c>
      <c r="C125" s="2" t="s">
        <v>461</v>
      </c>
      <c r="D125" s="1">
        <v>70</v>
      </c>
      <c r="E125" s="1">
        <f>CEILING(D125*1.2,1)</f>
        <v>84</v>
      </c>
      <c r="F125" s="2" t="s">
        <v>3</v>
      </c>
      <c r="G125" s="86"/>
      <c r="H125" s="1" t="str">
        <f>IF(G125=0," ",IF($K$49&lt;$K$57,E125,D125))</f>
        <v> </v>
      </c>
      <c r="I125" s="1" t="str">
        <f>IF(G125=0," ",IF($K$49&lt;$K$57,E125*G125,D125*G125))</f>
        <v> </v>
      </c>
      <c r="J125" s="67"/>
    </row>
    <row r="126" spans="1:10" ht="15" customHeight="1">
      <c r="A126" s="65"/>
      <c r="B126" s="2" t="s">
        <v>462</v>
      </c>
      <c r="C126" s="2" t="s">
        <v>463</v>
      </c>
      <c r="D126" s="1">
        <v>65</v>
      </c>
      <c r="E126" s="1">
        <f>CEILING(D126*1.2,1)</f>
        <v>78</v>
      </c>
      <c r="F126" s="2" t="s">
        <v>3</v>
      </c>
      <c r="G126" s="86"/>
      <c r="H126" s="1" t="str">
        <f>IF(G126=0," ",IF($K$49&lt;$K$57,E126,D126))</f>
        <v> </v>
      </c>
      <c r="I126" s="1" t="str">
        <f>IF(G126=0," ",IF($K$49&lt;$K$57,E126*G126,D126*G126))</f>
        <v> </v>
      </c>
      <c r="J126" s="67"/>
    </row>
    <row r="127" spans="1:10" ht="15" customHeight="1">
      <c r="A127" s="65"/>
      <c r="B127" s="2" t="s">
        <v>464</v>
      </c>
      <c r="C127" s="2" t="s">
        <v>465</v>
      </c>
      <c r="D127" s="1">
        <v>70</v>
      </c>
      <c r="E127" s="1">
        <f>CEILING(D127*1.2,1)</f>
        <v>84</v>
      </c>
      <c r="F127" s="2" t="s">
        <v>3</v>
      </c>
      <c r="G127" s="86"/>
      <c r="H127" s="1" t="str">
        <f>IF(G127=0," ",IF($K$49&lt;$K$57,E127,D127))</f>
        <v> </v>
      </c>
      <c r="I127" s="1" t="str">
        <f>IF(G127=0," ",IF($K$49&lt;$K$57,E127*G127,D127*G127))</f>
        <v> </v>
      </c>
      <c r="J127" s="67"/>
    </row>
    <row r="128" spans="1:10" ht="15" customHeight="1">
      <c r="A128" s="65"/>
      <c r="B128" s="23"/>
      <c r="C128" s="17"/>
      <c r="D128" s="18"/>
      <c r="E128" s="18"/>
      <c r="F128" s="17"/>
      <c r="G128" s="17"/>
      <c r="H128" s="18"/>
      <c r="I128" s="18"/>
      <c r="J128" s="67"/>
    </row>
    <row r="129" spans="1:10" ht="15" customHeight="1">
      <c r="A129" s="65"/>
      <c r="C129" s="21" t="s">
        <v>249</v>
      </c>
      <c r="D129" s="39"/>
      <c r="E129" s="39"/>
      <c r="F129" s="22"/>
      <c r="G129" s="27"/>
      <c r="H129" s="46"/>
      <c r="I129" s="48"/>
      <c r="J129" s="67"/>
    </row>
    <row r="130" spans="1:10" ht="15" customHeight="1">
      <c r="A130" s="65"/>
      <c r="B130" s="2" t="s">
        <v>47</v>
      </c>
      <c r="C130" s="2" t="s">
        <v>232</v>
      </c>
      <c r="D130" s="1">
        <v>72</v>
      </c>
      <c r="E130" s="1">
        <f aca="true" t="shared" si="20" ref="E130:E137">CEILING(D130*1.2,1)</f>
        <v>87</v>
      </c>
      <c r="F130" s="2" t="s">
        <v>3</v>
      </c>
      <c r="G130" s="86"/>
      <c r="H130" s="1" t="str">
        <f aca="true" t="shared" si="21" ref="H130:H139">IF(G130=0," ",IF($K$49&lt;$K$57,E130,D130))</f>
        <v> </v>
      </c>
      <c r="I130" s="1" t="str">
        <f aca="true" t="shared" si="22" ref="I130:I139">IF(G130=0," ",IF($K$49&lt;$K$57,E130*G130,D130*G130))</f>
        <v> </v>
      </c>
      <c r="J130" s="67"/>
    </row>
    <row r="131" spans="1:10" ht="15" customHeight="1">
      <c r="A131" s="65"/>
      <c r="B131" s="2" t="s">
        <v>46</v>
      </c>
      <c r="C131" s="2" t="s">
        <v>233</v>
      </c>
      <c r="D131" s="1">
        <v>72</v>
      </c>
      <c r="E131" s="1">
        <f t="shared" si="20"/>
        <v>87</v>
      </c>
      <c r="F131" s="2" t="s">
        <v>3</v>
      </c>
      <c r="G131" s="86"/>
      <c r="H131" s="1" t="str">
        <f t="shared" si="21"/>
        <v> </v>
      </c>
      <c r="I131" s="1" t="str">
        <f t="shared" si="22"/>
        <v> </v>
      </c>
      <c r="J131" s="67"/>
    </row>
    <row r="132" spans="1:10" ht="15" customHeight="1">
      <c r="A132" s="65"/>
      <c r="B132" s="2" t="s">
        <v>227</v>
      </c>
      <c r="C132" s="2" t="s">
        <v>234</v>
      </c>
      <c r="D132" s="1">
        <v>70</v>
      </c>
      <c r="E132" s="1">
        <f t="shared" si="20"/>
        <v>84</v>
      </c>
      <c r="F132" s="2" t="s">
        <v>3</v>
      </c>
      <c r="G132" s="86"/>
      <c r="H132" s="1" t="str">
        <f t="shared" si="21"/>
        <v> </v>
      </c>
      <c r="I132" s="1" t="str">
        <f t="shared" si="22"/>
        <v> </v>
      </c>
      <c r="J132" s="67"/>
    </row>
    <row r="133" spans="1:10" ht="15" customHeight="1">
      <c r="A133" s="65"/>
      <c r="B133" s="2" t="s">
        <v>48</v>
      </c>
      <c r="C133" s="2" t="s">
        <v>235</v>
      </c>
      <c r="D133" s="1">
        <v>76</v>
      </c>
      <c r="E133" s="1">
        <f t="shared" si="20"/>
        <v>92</v>
      </c>
      <c r="F133" s="2" t="s">
        <v>3</v>
      </c>
      <c r="G133" s="86"/>
      <c r="H133" s="1" t="str">
        <f t="shared" si="21"/>
        <v> </v>
      </c>
      <c r="I133" s="1" t="str">
        <f t="shared" si="22"/>
        <v> </v>
      </c>
      <c r="J133" s="67"/>
    </row>
    <row r="134" spans="1:9" ht="15" customHeight="1">
      <c r="A134" s="50"/>
      <c r="B134" s="2" t="s">
        <v>49</v>
      </c>
      <c r="C134" s="2" t="s">
        <v>236</v>
      </c>
      <c r="D134" s="1">
        <v>76</v>
      </c>
      <c r="E134" s="1">
        <f t="shared" si="20"/>
        <v>92</v>
      </c>
      <c r="F134" s="2" t="s">
        <v>3</v>
      </c>
      <c r="G134" s="86"/>
      <c r="H134" s="1" t="str">
        <f t="shared" si="21"/>
        <v> </v>
      </c>
      <c r="I134" s="1" t="str">
        <f t="shared" si="22"/>
        <v> </v>
      </c>
    </row>
    <row r="135" spans="1:9" ht="15" customHeight="1">
      <c r="A135" s="26"/>
      <c r="B135" s="2" t="s">
        <v>324</v>
      </c>
      <c r="C135" s="2" t="s">
        <v>237</v>
      </c>
      <c r="D135" s="1">
        <v>82</v>
      </c>
      <c r="E135" s="1">
        <f>CEILING(D135*1.2,1)</f>
        <v>99</v>
      </c>
      <c r="F135" s="2" t="s">
        <v>3</v>
      </c>
      <c r="G135" s="86"/>
      <c r="H135" s="1" t="str">
        <f t="shared" si="21"/>
        <v> </v>
      </c>
      <c r="I135" s="1" t="str">
        <f t="shared" si="22"/>
        <v> </v>
      </c>
    </row>
    <row r="136" spans="1:10" ht="15" customHeight="1">
      <c r="A136" s="23"/>
      <c r="B136" s="2" t="s">
        <v>48</v>
      </c>
      <c r="C136" s="2" t="s">
        <v>238</v>
      </c>
      <c r="D136" s="1">
        <v>87</v>
      </c>
      <c r="E136" s="1">
        <f t="shared" si="20"/>
        <v>105</v>
      </c>
      <c r="F136" s="2" t="s">
        <v>3</v>
      </c>
      <c r="G136" s="86"/>
      <c r="H136" s="1" t="str">
        <f t="shared" si="21"/>
        <v> </v>
      </c>
      <c r="I136" s="1" t="str">
        <f t="shared" si="22"/>
        <v> </v>
      </c>
      <c r="J136" s="67"/>
    </row>
    <row r="137" spans="1:10" ht="15" customHeight="1">
      <c r="A137" s="65"/>
      <c r="B137" s="2" t="s">
        <v>325</v>
      </c>
      <c r="C137" s="2" t="s">
        <v>239</v>
      </c>
      <c r="D137" s="1">
        <v>72</v>
      </c>
      <c r="E137" s="1">
        <f t="shared" si="20"/>
        <v>87</v>
      </c>
      <c r="F137" s="2" t="s">
        <v>3</v>
      </c>
      <c r="G137" s="86"/>
      <c r="H137" s="1" t="str">
        <f t="shared" si="21"/>
        <v> </v>
      </c>
      <c r="I137" s="1" t="str">
        <f t="shared" si="22"/>
        <v> </v>
      </c>
      <c r="J137" s="67"/>
    </row>
    <row r="138" spans="1:10" ht="15" customHeight="1">
      <c r="A138" s="65"/>
      <c r="B138" s="2" t="s">
        <v>366</v>
      </c>
      <c r="C138" s="2" t="s">
        <v>367</v>
      </c>
      <c r="D138" s="1">
        <v>81</v>
      </c>
      <c r="E138" s="1">
        <f>CEILING(D138*1.2,1)</f>
        <v>98</v>
      </c>
      <c r="F138" s="2" t="s">
        <v>3</v>
      </c>
      <c r="G138" s="86"/>
      <c r="H138" s="1" t="str">
        <f t="shared" si="21"/>
        <v> </v>
      </c>
      <c r="I138" s="1" t="str">
        <f t="shared" si="22"/>
        <v> </v>
      </c>
      <c r="J138" s="67"/>
    </row>
    <row r="139" spans="1:10" ht="15" customHeight="1">
      <c r="A139" s="65"/>
      <c r="B139" s="2" t="s">
        <v>368</v>
      </c>
      <c r="C139" s="2" t="s">
        <v>369</v>
      </c>
      <c r="D139" s="1">
        <v>72</v>
      </c>
      <c r="E139" s="1">
        <f>CEILING(D139*1.2,1)</f>
        <v>87</v>
      </c>
      <c r="F139" s="2" t="s">
        <v>3</v>
      </c>
      <c r="G139" s="86"/>
      <c r="H139" s="1" t="str">
        <f t="shared" si="21"/>
        <v> </v>
      </c>
      <c r="I139" s="1" t="str">
        <f t="shared" si="22"/>
        <v> </v>
      </c>
      <c r="J139" s="67"/>
    </row>
    <row r="140" spans="1:10" ht="15" customHeight="1">
      <c r="A140" s="65"/>
      <c r="B140" s="65"/>
      <c r="C140" s="65"/>
      <c r="D140" s="66"/>
      <c r="E140" s="66"/>
      <c r="F140" s="65"/>
      <c r="G140" s="106"/>
      <c r="H140" s="66"/>
      <c r="I140" s="66"/>
      <c r="J140" s="67"/>
    </row>
    <row r="141" spans="1:10" ht="15" customHeight="1">
      <c r="A141" s="65"/>
      <c r="C141" s="21" t="s">
        <v>372</v>
      </c>
      <c r="D141" s="39"/>
      <c r="E141" s="39"/>
      <c r="F141" s="22"/>
      <c r="G141" s="27"/>
      <c r="H141" s="46"/>
      <c r="I141" s="48"/>
      <c r="J141" s="67"/>
    </row>
    <row r="142" spans="1:10" ht="15" customHeight="1">
      <c r="A142" s="65"/>
      <c r="B142" s="2" t="s">
        <v>373</v>
      </c>
      <c r="C142" s="2" t="s">
        <v>374</v>
      </c>
      <c r="D142" s="1">
        <v>78</v>
      </c>
      <c r="E142" s="1">
        <f aca="true" t="shared" si="23" ref="E142:E147">CEILING(D142*1.2,1)</f>
        <v>94</v>
      </c>
      <c r="F142" s="2" t="s">
        <v>3</v>
      </c>
      <c r="G142" s="86"/>
      <c r="H142" s="1" t="str">
        <f aca="true" t="shared" si="24" ref="H142:H147">IF(G142=0," ",IF($K$49&lt;$K$57,E142,D142))</f>
        <v> </v>
      </c>
      <c r="I142" s="1" t="str">
        <f aca="true" t="shared" si="25" ref="I142:I147">IF(G142=0," ",IF($K$49&lt;$K$57,E142*G142,D142*G142))</f>
        <v> </v>
      </c>
      <c r="J142" s="67"/>
    </row>
    <row r="143" spans="1:10" ht="15" customHeight="1">
      <c r="A143" s="65"/>
      <c r="B143" s="2" t="s">
        <v>375</v>
      </c>
      <c r="C143" s="2" t="s">
        <v>376</v>
      </c>
      <c r="D143" s="1">
        <v>70</v>
      </c>
      <c r="E143" s="1">
        <f t="shared" si="23"/>
        <v>84</v>
      </c>
      <c r="F143" s="2" t="s">
        <v>3</v>
      </c>
      <c r="G143" s="86"/>
      <c r="H143" s="1" t="str">
        <f t="shared" si="24"/>
        <v> </v>
      </c>
      <c r="I143" s="1" t="str">
        <f t="shared" si="25"/>
        <v> </v>
      </c>
      <c r="J143" s="67"/>
    </row>
    <row r="144" spans="1:10" ht="15" customHeight="1">
      <c r="A144" s="65"/>
      <c r="B144" s="2" t="s">
        <v>377</v>
      </c>
      <c r="C144" s="2" t="s">
        <v>378</v>
      </c>
      <c r="D144" s="1">
        <v>70</v>
      </c>
      <c r="E144" s="1">
        <f t="shared" si="23"/>
        <v>84</v>
      </c>
      <c r="F144" s="2" t="s">
        <v>3</v>
      </c>
      <c r="G144" s="86"/>
      <c r="H144" s="1" t="str">
        <f t="shared" si="24"/>
        <v> </v>
      </c>
      <c r="I144" s="1" t="str">
        <f t="shared" si="25"/>
        <v> </v>
      </c>
      <c r="J144" s="67"/>
    </row>
    <row r="145" spans="1:10" ht="15" customHeight="1">
      <c r="A145" s="65"/>
      <c r="B145" s="2" t="s">
        <v>379</v>
      </c>
      <c r="C145" s="2" t="s">
        <v>380</v>
      </c>
      <c r="D145" s="1">
        <v>74</v>
      </c>
      <c r="E145" s="1">
        <f t="shared" si="23"/>
        <v>89</v>
      </c>
      <c r="F145" s="2" t="s">
        <v>3</v>
      </c>
      <c r="G145" s="86"/>
      <c r="H145" s="1" t="str">
        <f t="shared" si="24"/>
        <v> </v>
      </c>
      <c r="I145" s="1" t="str">
        <f t="shared" si="25"/>
        <v> </v>
      </c>
      <c r="J145" s="67"/>
    </row>
    <row r="146" spans="1:10" ht="15" customHeight="1">
      <c r="A146" s="65"/>
      <c r="B146" s="2" t="s">
        <v>381</v>
      </c>
      <c r="C146" s="2" t="s">
        <v>382</v>
      </c>
      <c r="D146" s="1">
        <v>72</v>
      </c>
      <c r="E146" s="1">
        <f t="shared" si="23"/>
        <v>87</v>
      </c>
      <c r="F146" s="2" t="s">
        <v>3</v>
      </c>
      <c r="G146" s="86"/>
      <c r="H146" s="1" t="str">
        <f t="shared" si="24"/>
        <v> </v>
      </c>
      <c r="I146" s="1" t="str">
        <f t="shared" si="25"/>
        <v> </v>
      </c>
      <c r="J146" s="67"/>
    </row>
    <row r="147" spans="1:10" ht="15" customHeight="1">
      <c r="A147" s="65"/>
      <c r="B147" s="2" t="s">
        <v>383</v>
      </c>
      <c r="C147" s="2" t="s">
        <v>384</v>
      </c>
      <c r="D147" s="1">
        <v>72</v>
      </c>
      <c r="E147" s="1">
        <f t="shared" si="23"/>
        <v>87</v>
      </c>
      <c r="F147" s="2" t="s">
        <v>3</v>
      </c>
      <c r="G147" s="86"/>
      <c r="H147" s="1" t="str">
        <f t="shared" si="24"/>
        <v> </v>
      </c>
      <c r="I147" s="1" t="str">
        <f t="shared" si="25"/>
        <v> </v>
      </c>
      <c r="J147" s="67"/>
    </row>
    <row r="148" spans="1:10" ht="15" customHeight="1">
      <c r="A148" s="65"/>
      <c r="B148" s="19"/>
      <c r="C148" s="70"/>
      <c r="D148" s="45"/>
      <c r="E148" s="45"/>
      <c r="F148" s="70"/>
      <c r="G148" s="70"/>
      <c r="H148" s="45"/>
      <c r="I148" s="45"/>
      <c r="J148" s="67"/>
    </row>
    <row r="149" spans="1:10" ht="15" customHeight="1">
      <c r="A149" s="65"/>
      <c r="C149" s="144" t="s">
        <v>421</v>
      </c>
      <c r="D149" s="145"/>
      <c r="E149" s="145"/>
      <c r="F149" s="145"/>
      <c r="G149" s="62"/>
      <c r="H149" s="62"/>
      <c r="I149" s="63"/>
      <c r="J149" s="67"/>
    </row>
    <row r="150" spans="1:10" ht="15" customHeight="1">
      <c r="A150" s="65"/>
      <c r="B150" s="61" t="s">
        <v>266</v>
      </c>
      <c r="C150" s="52" t="s">
        <v>255</v>
      </c>
      <c r="D150" s="53">
        <v>46</v>
      </c>
      <c r="E150" s="53">
        <f aca="true" t="shared" si="26" ref="E150:E155">CEILING(D150*1.2,1)</f>
        <v>56</v>
      </c>
      <c r="F150" s="52" t="s">
        <v>3</v>
      </c>
      <c r="G150" s="87"/>
      <c r="H150" s="53" t="str">
        <f aca="true" t="shared" si="27" ref="H150:H155">IF(G150=0," ",IF($K$49&lt;$K$57,E150,D150))</f>
        <v> </v>
      </c>
      <c r="I150" s="53" t="str">
        <f aca="true" t="shared" si="28" ref="I150:I155">IF(G150=0," ",IF($K$49&lt;$K$57,E150*G150,D150*G150))</f>
        <v> </v>
      </c>
      <c r="J150" s="67"/>
    </row>
    <row r="151" spans="1:10" ht="15" customHeight="1">
      <c r="A151" s="65"/>
      <c r="B151" s="61" t="s">
        <v>265</v>
      </c>
      <c r="C151" s="2" t="s">
        <v>257</v>
      </c>
      <c r="D151" s="1">
        <v>50</v>
      </c>
      <c r="E151" s="1">
        <f t="shared" si="26"/>
        <v>60</v>
      </c>
      <c r="F151" s="2" t="s">
        <v>3</v>
      </c>
      <c r="G151" s="86"/>
      <c r="H151" s="1" t="str">
        <f t="shared" si="27"/>
        <v> </v>
      </c>
      <c r="I151" s="1" t="str">
        <f t="shared" si="28"/>
        <v> </v>
      </c>
      <c r="J151" s="67"/>
    </row>
    <row r="152" spans="1:10" ht="15" customHeight="1">
      <c r="A152" s="65"/>
      <c r="B152" s="61" t="s">
        <v>262</v>
      </c>
      <c r="C152" s="2" t="s">
        <v>256</v>
      </c>
      <c r="D152" s="1">
        <v>52</v>
      </c>
      <c r="E152" s="1">
        <f t="shared" si="26"/>
        <v>63</v>
      </c>
      <c r="F152" s="2" t="s">
        <v>3</v>
      </c>
      <c r="G152" s="86"/>
      <c r="H152" s="1" t="str">
        <f t="shared" si="27"/>
        <v> </v>
      </c>
      <c r="I152" s="1" t="str">
        <f t="shared" si="28"/>
        <v> </v>
      </c>
      <c r="J152" s="67"/>
    </row>
    <row r="153" spans="1:10" ht="15" customHeight="1">
      <c r="A153" s="65"/>
      <c r="B153" s="61" t="s">
        <v>261</v>
      </c>
      <c r="C153" s="2" t="s">
        <v>258</v>
      </c>
      <c r="D153" s="1">
        <v>48</v>
      </c>
      <c r="E153" s="1">
        <f t="shared" si="26"/>
        <v>58</v>
      </c>
      <c r="F153" s="2" t="s">
        <v>3</v>
      </c>
      <c r="G153" s="86"/>
      <c r="H153" s="1" t="str">
        <f t="shared" si="27"/>
        <v> </v>
      </c>
      <c r="I153" s="1" t="str">
        <f t="shared" si="28"/>
        <v> </v>
      </c>
      <c r="J153" s="67"/>
    </row>
    <row r="154" spans="1:10" ht="15" customHeight="1">
      <c r="A154" s="65"/>
      <c r="B154" s="61" t="s">
        <v>264</v>
      </c>
      <c r="C154" s="2" t="s">
        <v>259</v>
      </c>
      <c r="D154" s="1">
        <v>47</v>
      </c>
      <c r="E154" s="1">
        <f t="shared" si="26"/>
        <v>57</v>
      </c>
      <c r="F154" s="2" t="s">
        <v>3</v>
      </c>
      <c r="G154" s="86"/>
      <c r="H154" s="1" t="str">
        <f t="shared" si="27"/>
        <v> </v>
      </c>
      <c r="I154" s="1" t="str">
        <f t="shared" si="28"/>
        <v> </v>
      </c>
      <c r="J154" s="67"/>
    </row>
    <row r="155" spans="1:10" ht="15" customHeight="1">
      <c r="A155" s="65"/>
      <c r="B155" s="2" t="s">
        <v>263</v>
      </c>
      <c r="C155" s="2" t="s">
        <v>260</v>
      </c>
      <c r="D155" s="1">
        <v>56</v>
      </c>
      <c r="E155" s="1">
        <f t="shared" si="26"/>
        <v>68</v>
      </c>
      <c r="F155" s="2" t="s">
        <v>3</v>
      </c>
      <c r="G155" s="86"/>
      <c r="H155" s="1" t="str">
        <f t="shared" si="27"/>
        <v> </v>
      </c>
      <c r="I155" s="1" t="str">
        <f t="shared" si="28"/>
        <v> </v>
      </c>
      <c r="J155" s="67"/>
    </row>
    <row r="156" spans="1:10" ht="15" customHeight="1">
      <c r="A156" s="65"/>
      <c r="B156" s="65"/>
      <c r="C156" s="65"/>
      <c r="D156" s="66"/>
      <c r="E156" s="66"/>
      <c r="F156" s="65"/>
      <c r="G156" s="65"/>
      <c r="H156" s="66"/>
      <c r="I156" s="66"/>
      <c r="J156" s="67"/>
    </row>
    <row r="157" spans="1:10" ht="30" customHeight="1">
      <c r="A157" s="65"/>
      <c r="B157" s="71"/>
      <c r="C157" s="150" t="s">
        <v>501</v>
      </c>
      <c r="D157" s="151"/>
      <c r="E157" s="151"/>
      <c r="F157" s="151"/>
      <c r="G157" s="151"/>
      <c r="H157" s="74"/>
      <c r="I157" s="75"/>
      <c r="J157" s="67"/>
    </row>
    <row r="158" spans="1:10" ht="15" customHeight="1">
      <c r="A158" s="65"/>
      <c r="B158" s="26"/>
      <c r="C158" s="139" t="s">
        <v>502</v>
      </c>
      <c r="D158" s="137"/>
      <c r="E158" s="136"/>
      <c r="F158" s="136"/>
      <c r="G158" s="136"/>
      <c r="H158" s="74"/>
      <c r="I158" s="75"/>
      <c r="J158" s="67"/>
    </row>
    <row r="159" spans="1:10" ht="15" customHeight="1">
      <c r="A159" s="65"/>
      <c r="B159" s="61" t="s">
        <v>466</v>
      </c>
      <c r="C159" s="2" t="s">
        <v>467</v>
      </c>
      <c r="D159" s="1">
        <v>76</v>
      </c>
      <c r="E159" s="1">
        <f aca="true" t="shared" si="29" ref="E159:E165">CEILING(D159*1.2,1)</f>
        <v>92</v>
      </c>
      <c r="F159" s="2" t="s">
        <v>3</v>
      </c>
      <c r="G159" s="86"/>
      <c r="H159" s="1" t="str">
        <f aca="true" t="shared" si="30" ref="H159:H165">IF(G159=0," ",IF($K$49&lt;$K$57,E159,D159))</f>
        <v> </v>
      </c>
      <c r="I159" s="1" t="str">
        <f aca="true" t="shared" si="31" ref="I159:I165">IF(G159=0," ",IF($K$49&lt;$K$57,E159*G159,D159*G159))</f>
        <v> </v>
      </c>
      <c r="J159" s="67"/>
    </row>
    <row r="160" spans="1:10" ht="15" customHeight="1">
      <c r="A160" s="65"/>
      <c r="B160" s="61" t="s">
        <v>468</v>
      </c>
      <c r="C160" s="2" t="s">
        <v>469</v>
      </c>
      <c r="D160" s="1">
        <v>68</v>
      </c>
      <c r="E160" s="1">
        <f t="shared" si="29"/>
        <v>82</v>
      </c>
      <c r="F160" s="2" t="s">
        <v>3</v>
      </c>
      <c r="G160" s="86"/>
      <c r="H160" s="1" t="str">
        <f t="shared" si="30"/>
        <v> </v>
      </c>
      <c r="I160" s="1" t="str">
        <f t="shared" si="31"/>
        <v> </v>
      </c>
      <c r="J160" s="67"/>
    </row>
    <row r="161" spans="1:10" ht="15" customHeight="1">
      <c r="A161" s="65"/>
      <c r="B161" s="61" t="s">
        <v>470</v>
      </c>
      <c r="C161" s="2" t="s">
        <v>471</v>
      </c>
      <c r="D161" s="1">
        <v>73</v>
      </c>
      <c r="E161" s="1">
        <f t="shared" si="29"/>
        <v>88</v>
      </c>
      <c r="F161" s="2" t="s">
        <v>3</v>
      </c>
      <c r="G161" s="86"/>
      <c r="H161" s="1" t="str">
        <f t="shared" si="30"/>
        <v> </v>
      </c>
      <c r="I161" s="1" t="str">
        <f t="shared" si="31"/>
        <v> </v>
      </c>
      <c r="J161" s="67"/>
    </row>
    <row r="162" spans="1:10" ht="15" customHeight="1">
      <c r="A162" s="65"/>
      <c r="B162" s="61" t="s">
        <v>476</v>
      </c>
      <c r="C162" s="2" t="s">
        <v>477</v>
      </c>
      <c r="D162" s="1">
        <v>71</v>
      </c>
      <c r="E162" s="1">
        <f>CEILING(D162*1.2,1)</f>
        <v>86</v>
      </c>
      <c r="F162" s="2" t="s">
        <v>3</v>
      </c>
      <c r="G162" s="86"/>
      <c r="H162" s="1" t="str">
        <f t="shared" si="30"/>
        <v> </v>
      </c>
      <c r="I162" s="1" t="str">
        <f t="shared" si="31"/>
        <v> </v>
      </c>
      <c r="J162" s="67"/>
    </row>
    <row r="163" spans="1:10" ht="15" customHeight="1">
      <c r="A163" s="65"/>
      <c r="C163" s="140" t="s">
        <v>503</v>
      </c>
      <c r="D163" s="138"/>
      <c r="E163" s="152"/>
      <c r="F163" s="152"/>
      <c r="G163" s="152"/>
      <c r="H163" s="152"/>
      <c r="I163" s="153"/>
      <c r="J163" s="67"/>
    </row>
    <row r="164" spans="1:10" ht="15" customHeight="1">
      <c r="A164" s="65"/>
      <c r="B164" s="61" t="s">
        <v>472</v>
      </c>
      <c r="C164" s="2" t="s">
        <v>473</v>
      </c>
      <c r="D164" s="1">
        <v>98</v>
      </c>
      <c r="E164" s="1">
        <f t="shared" si="29"/>
        <v>118</v>
      </c>
      <c r="F164" s="2" t="s">
        <v>3</v>
      </c>
      <c r="G164" s="86"/>
      <c r="H164" s="1" t="str">
        <f t="shared" si="30"/>
        <v> </v>
      </c>
      <c r="I164" s="1" t="str">
        <f t="shared" si="31"/>
        <v> </v>
      </c>
      <c r="J164" s="67"/>
    </row>
    <row r="165" spans="1:10" ht="15" customHeight="1">
      <c r="A165" s="65"/>
      <c r="B165" s="61" t="s">
        <v>474</v>
      </c>
      <c r="C165" s="2" t="s">
        <v>475</v>
      </c>
      <c r="D165" s="1">
        <v>80</v>
      </c>
      <c r="E165" s="1">
        <f t="shared" si="29"/>
        <v>96</v>
      </c>
      <c r="F165" s="2" t="s">
        <v>3</v>
      </c>
      <c r="G165" s="86"/>
      <c r="H165" s="1" t="str">
        <f t="shared" si="30"/>
        <v> </v>
      </c>
      <c r="I165" s="1" t="str">
        <f t="shared" si="31"/>
        <v> </v>
      </c>
      <c r="J165" s="67"/>
    </row>
    <row r="166" spans="1:10" ht="15" customHeight="1">
      <c r="A166" s="65"/>
      <c r="B166" s="65"/>
      <c r="C166" s="65"/>
      <c r="D166" s="66"/>
      <c r="E166" s="66"/>
      <c r="F166" s="65"/>
      <c r="G166" s="65"/>
      <c r="H166" s="66"/>
      <c r="I166" s="66"/>
      <c r="J166" s="67"/>
    </row>
    <row r="167" spans="1:10" ht="15" customHeight="1">
      <c r="A167" s="65"/>
      <c r="B167" s="71"/>
      <c r="C167" s="73" t="s">
        <v>254</v>
      </c>
      <c r="D167" s="74"/>
      <c r="E167" s="74"/>
      <c r="F167" s="74"/>
      <c r="G167" s="74"/>
      <c r="H167" s="74"/>
      <c r="I167" s="75"/>
      <c r="J167" s="67"/>
    </row>
    <row r="168" spans="1:10" ht="15" customHeight="1">
      <c r="A168" s="65"/>
      <c r="B168" s="61" t="s">
        <v>267</v>
      </c>
      <c r="C168" s="2" t="s">
        <v>250</v>
      </c>
      <c r="D168" s="1">
        <v>76</v>
      </c>
      <c r="E168" s="1">
        <f>CEILING(D168*1.2,1)</f>
        <v>92</v>
      </c>
      <c r="F168" s="2" t="s">
        <v>3</v>
      </c>
      <c r="G168" s="86"/>
      <c r="H168" s="1" t="str">
        <f>IF(G168=0," ",IF($K$49&lt;$K$57,E168,D168))</f>
        <v> </v>
      </c>
      <c r="I168" s="1" t="str">
        <f>IF(G168=0," ",IF($K$49&lt;$K$57,E168*G168,D168*G168))</f>
        <v> </v>
      </c>
      <c r="J168" s="67"/>
    </row>
    <row r="169" spans="1:10" ht="15" customHeight="1">
      <c r="A169" s="65"/>
      <c r="B169" s="61" t="s">
        <v>268</v>
      </c>
      <c r="C169" s="2" t="s">
        <v>251</v>
      </c>
      <c r="D169" s="1">
        <v>98</v>
      </c>
      <c r="E169" s="1">
        <f>CEILING(D169*1.2,1)</f>
        <v>118</v>
      </c>
      <c r="F169" s="2" t="s">
        <v>3</v>
      </c>
      <c r="G169" s="86"/>
      <c r="H169" s="1" t="str">
        <f>IF(G169=0," ",IF($K$49&lt;$K$57,E169,D169))</f>
        <v> </v>
      </c>
      <c r="I169" s="1" t="str">
        <f>IF(G169=0," ",IF($K$49&lt;$K$57,E169*G169,D169*G169))</f>
        <v> </v>
      </c>
      <c r="J169" s="67"/>
    </row>
    <row r="170" spans="1:10" ht="15" customHeight="1">
      <c r="A170" s="65"/>
      <c r="B170" s="61" t="s">
        <v>269</v>
      </c>
      <c r="C170" s="2" t="s">
        <v>252</v>
      </c>
      <c r="D170" s="1">
        <v>85</v>
      </c>
      <c r="E170" s="1">
        <f>CEILING(D170*1.2,1)</f>
        <v>102</v>
      </c>
      <c r="F170" s="2" t="s">
        <v>3</v>
      </c>
      <c r="G170" s="86"/>
      <c r="H170" s="1" t="str">
        <f>IF(G170=0," ",IF($K$49&lt;$K$57,E170,D170))</f>
        <v> </v>
      </c>
      <c r="I170" s="1" t="str">
        <f>IF(G170=0," ",IF($K$49&lt;$K$57,E170*G170,D170*G170))</f>
        <v> </v>
      </c>
      <c r="J170" s="67"/>
    </row>
    <row r="171" spans="1:10" ht="15" customHeight="1">
      <c r="A171" s="65"/>
      <c r="B171" s="61" t="s">
        <v>270</v>
      </c>
      <c r="C171" s="2" t="s">
        <v>253</v>
      </c>
      <c r="D171" s="1">
        <v>92</v>
      </c>
      <c r="E171" s="1">
        <f>CEILING(D171*1.2,1)</f>
        <v>111</v>
      </c>
      <c r="F171" s="2" t="s">
        <v>3</v>
      </c>
      <c r="G171" s="86"/>
      <c r="H171" s="1" t="str">
        <f>IF(G171=0," ",IF($K$49&lt;$K$57,E171,D171))</f>
        <v> </v>
      </c>
      <c r="I171" s="1" t="str">
        <f>IF(G171=0," ",IF($K$49&lt;$K$57,E171*G171,D171*G171))</f>
        <v> </v>
      </c>
      <c r="J171" s="67"/>
    </row>
    <row r="172" spans="1:10" ht="15" customHeight="1">
      <c r="A172" s="65"/>
      <c r="B172" s="61" t="s">
        <v>370</v>
      </c>
      <c r="C172" s="2" t="s">
        <v>371</v>
      </c>
      <c r="D172" s="1">
        <v>85</v>
      </c>
      <c r="E172" s="1">
        <f>CEILING(D172*1.2,1)</f>
        <v>102</v>
      </c>
      <c r="F172" s="2" t="s">
        <v>3</v>
      </c>
      <c r="G172" s="86"/>
      <c r="H172" s="1" t="str">
        <f>IF(G172=0," ",IF($K$49&lt;$K$57,E172,D172))</f>
        <v> </v>
      </c>
      <c r="I172" s="1" t="str">
        <f>IF(G172=0," ",IF($K$49&lt;$K$57,E172*G172,D172*G172))</f>
        <v> </v>
      </c>
      <c r="J172" s="67"/>
    </row>
    <row r="173" spans="1:10" ht="15" customHeight="1">
      <c r="A173" s="65"/>
      <c r="C173" s="17"/>
      <c r="D173" s="18"/>
      <c r="E173" s="18"/>
      <c r="F173" s="17"/>
      <c r="G173" s="17"/>
      <c r="H173" s="18"/>
      <c r="I173" s="18"/>
      <c r="J173" s="67"/>
    </row>
    <row r="174" spans="1:9" ht="15" customHeight="1">
      <c r="A174" s="19"/>
      <c r="B174" s="23"/>
      <c r="C174" s="119" t="s">
        <v>210</v>
      </c>
      <c r="D174" s="39"/>
      <c r="E174" s="39"/>
      <c r="F174" s="22"/>
      <c r="G174" s="27"/>
      <c r="H174" s="46"/>
      <c r="I174" s="48"/>
    </row>
    <row r="175" spans="1:9" ht="15" customHeight="1">
      <c r="A175" s="26"/>
      <c r="B175" s="120" t="s">
        <v>40</v>
      </c>
      <c r="C175" s="120" t="s">
        <v>445</v>
      </c>
      <c r="D175" s="158">
        <v>84</v>
      </c>
      <c r="E175" s="158">
        <f aca="true" t="shared" si="32" ref="E175:E184">CEILING(D175*1.2,1)</f>
        <v>101</v>
      </c>
      <c r="F175" s="2" t="s">
        <v>3</v>
      </c>
      <c r="G175" s="86"/>
      <c r="H175" s="1" t="str">
        <f aca="true" t="shared" si="33" ref="H175:H184">IF(G175=0," ",IF($K$49&lt;$K$57,E175,D175))</f>
        <v> </v>
      </c>
      <c r="I175" s="1" t="str">
        <f aca="true" t="shared" si="34" ref="I175:I184">IF(G175=0," ",IF($K$49&lt;$K$57,E175*G175,D175*G175))</f>
        <v> </v>
      </c>
    </row>
    <row r="176" spans="1:10" ht="15" customHeight="1">
      <c r="A176" s="23"/>
      <c r="B176" s="2" t="s">
        <v>34</v>
      </c>
      <c r="C176" s="2" t="s">
        <v>244</v>
      </c>
      <c r="D176" s="158">
        <v>32</v>
      </c>
      <c r="E176" s="158">
        <f t="shared" si="32"/>
        <v>39</v>
      </c>
      <c r="F176" s="2" t="s">
        <v>3</v>
      </c>
      <c r="G176" s="86"/>
      <c r="H176" s="1" t="str">
        <f t="shared" si="33"/>
        <v> </v>
      </c>
      <c r="I176" s="1" t="str">
        <f t="shared" si="34"/>
        <v> </v>
      </c>
      <c r="J176" s="67"/>
    </row>
    <row r="177" spans="1:10" ht="15" customHeight="1">
      <c r="A177" s="65"/>
      <c r="B177" s="2" t="s">
        <v>39</v>
      </c>
      <c r="C177" s="2" t="s">
        <v>245</v>
      </c>
      <c r="D177" s="158">
        <v>30</v>
      </c>
      <c r="E177" s="158">
        <f t="shared" si="32"/>
        <v>36</v>
      </c>
      <c r="F177" s="2" t="s">
        <v>3</v>
      </c>
      <c r="G177" s="86"/>
      <c r="H177" s="1" t="str">
        <f t="shared" si="33"/>
        <v> </v>
      </c>
      <c r="I177" s="1" t="str">
        <f t="shared" si="34"/>
        <v> </v>
      </c>
      <c r="J177" s="67"/>
    </row>
    <row r="178" spans="1:10" ht="15" customHeight="1">
      <c r="A178" s="65"/>
      <c r="B178" s="2" t="s">
        <v>38</v>
      </c>
      <c r="C178" s="2" t="s">
        <v>246</v>
      </c>
      <c r="D178" s="1">
        <v>80</v>
      </c>
      <c r="E178" s="1">
        <f t="shared" si="32"/>
        <v>96</v>
      </c>
      <c r="F178" s="2" t="s">
        <v>3</v>
      </c>
      <c r="G178" s="86"/>
      <c r="H178" s="1" t="str">
        <f t="shared" si="33"/>
        <v> </v>
      </c>
      <c r="I178" s="1" t="str">
        <f t="shared" si="34"/>
        <v> </v>
      </c>
      <c r="J178" s="67"/>
    </row>
    <row r="179" spans="1:10" ht="15" customHeight="1">
      <c r="A179" s="65"/>
      <c r="B179" s="2" t="s">
        <v>32</v>
      </c>
      <c r="C179" s="2" t="s">
        <v>17</v>
      </c>
      <c r="D179" s="1">
        <v>50</v>
      </c>
      <c r="E179" s="1">
        <f t="shared" si="32"/>
        <v>60</v>
      </c>
      <c r="F179" s="2" t="s">
        <v>3</v>
      </c>
      <c r="G179" s="86"/>
      <c r="H179" s="1" t="str">
        <f t="shared" si="33"/>
        <v> </v>
      </c>
      <c r="I179" s="1" t="str">
        <f t="shared" si="34"/>
        <v> </v>
      </c>
      <c r="J179" s="67"/>
    </row>
    <row r="180" spans="1:10" ht="15" customHeight="1">
      <c r="A180" s="65"/>
      <c r="B180" s="2" t="s">
        <v>37</v>
      </c>
      <c r="C180" s="2" t="s">
        <v>18</v>
      </c>
      <c r="D180" s="1">
        <v>110</v>
      </c>
      <c r="E180" s="1">
        <f t="shared" si="32"/>
        <v>132</v>
      </c>
      <c r="F180" s="2" t="s">
        <v>3</v>
      </c>
      <c r="G180" s="86"/>
      <c r="H180" s="1" t="str">
        <f t="shared" si="33"/>
        <v> </v>
      </c>
      <c r="I180" s="1" t="str">
        <f t="shared" si="34"/>
        <v> </v>
      </c>
      <c r="J180" s="67"/>
    </row>
    <row r="181" spans="1:10" ht="15" customHeight="1">
      <c r="A181" s="65"/>
      <c r="B181" s="120" t="s">
        <v>33</v>
      </c>
      <c r="C181" s="120" t="s">
        <v>450</v>
      </c>
      <c r="D181" s="158">
        <v>80</v>
      </c>
      <c r="E181" s="158">
        <f t="shared" si="32"/>
        <v>96</v>
      </c>
      <c r="F181" s="2" t="s">
        <v>3</v>
      </c>
      <c r="G181" s="86"/>
      <c r="H181" s="1" t="str">
        <f t="shared" si="33"/>
        <v> </v>
      </c>
      <c r="I181" s="1" t="str">
        <f t="shared" si="34"/>
        <v> </v>
      </c>
      <c r="J181" s="67"/>
    </row>
    <row r="182" spans="1:10" ht="15" customHeight="1">
      <c r="A182" s="65"/>
      <c r="B182" s="120" t="s">
        <v>31</v>
      </c>
      <c r="C182" s="120" t="s">
        <v>446</v>
      </c>
      <c r="D182" s="1">
        <v>68</v>
      </c>
      <c r="E182" s="1">
        <f t="shared" si="32"/>
        <v>82</v>
      </c>
      <c r="F182" s="2" t="s">
        <v>3</v>
      </c>
      <c r="G182" s="86"/>
      <c r="H182" s="1" t="str">
        <f t="shared" si="33"/>
        <v> </v>
      </c>
      <c r="I182" s="1" t="str">
        <f t="shared" si="34"/>
        <v> </v>
      </c>
      <c r="J182" s="67"/>
    </row>
    <row r="183" spans="1:10" ht="15" customHeight="1">
      <c r="A183" s="65"/>
      <c r="B183" s="2" t="s">
        <v>36</v>
      </c>
      <c r="C183" s="2" t="s">
        <v>19</v>
      </c>
      <c r="D183" s="1">
        <v>67</v>
      </c>
      <c r="E183" s="1">
        <f t="shared" si="32"/>
        <v>81</v>
      </c>
      <c r="F183" s="2" t="s">
        <v>3</v>
      </c>
      <c r="G183" s="86"/>
      <c r="H183" s="1" t="str">
        <f t="shared" si="33"/>
        <v> </v>
      </c>
      <c r="I183" s="1" t="str">
        <f t="shared" si="34"/>
        <v> </v>
      </c>
      <c r="J183" s="67"/>
    </row>
    <row r="184" spans="1:10" ht="15" customHeight="1">
      <c r="A184" s="65"/>
      <c r="B184" s="2" t="s">
        <v>35</v>
      </c>
      <c r="C184" s="2" t="s">
        <v>29</v>
      </c>
      <c r="D184" s="1">
        <v>120</v>
      </c>
      <c r="E184" s="1">
        <f t="shared" si="32"/>
        <v>144</v>
      </c>
      <c r="F184" s="2" t="s">
        <v>3</v>
      </c>
      <c r="G184" s="86"/>
      <c r="H184" s="1" t="str">
        <f t="shared" si="33"/>
        <v> </v>
      </c>
      <c r="I184" s="1" t="str">
        <f t="shared" si="34"/>
        <v> </v>
      </c>
      <c r="J184" s="67"/>
    </row>
    <row r="185" spans="1:10" ht="15" customHeight="1">
      <c r="A185" s="65"/>
      <c r="B185" s="2" t="s">
        <v>506</v>
      </c>
      <c r="C185" s="2" t="s">
        <v>507</v>
      </c>
      <c r="D185" s="1">
        <v>120</v>
      </c>
      <c r="E185" s="1">
        <f>CEILING(D185*1.2,1)</f>
        <v>144</v>
      </c>
      <c r="F185" s="2" t="s">
        <v>3</v>
      </c>
      <c r="G185" s="86"/>
      <c r="H185" s="1" t="str">
        <f>IF(G185=0," ",IF($K$49&lt;$K$57,E185,D185))</f>
        <v> </v>
      </c>
      <c r="I185" s="1" t="str">
        <f>IF(G185=0," ",IF($K$49&lt;$K$57,E185*G185,D185*G185))</f>
        <v> </v>
      </c>
      <c r="J185" s="67"/>
    </row>
    <row r="186" spans="1:10" ht="15" customHeight="1">
      <c r="A186" s="65"/>
      <c r="B186" s="19"/>
      <c r="C186" s="19"/>
      <c r="D186" s="20"/>
      <c r="E186" s="20"/>
      <c r="F186" s="19"/>
      <c r="G186" s="19"/>
      <c r="H186" s="20"/>
      <c r="I186" s="20"/>
      <c r="J186" s="67"/>
    </row>
    <row r="187" spans="1:10" ht="15" customHeight="1">
      <c r="A187" s="65"/>
      <c r="C187" s="17"/>
      <c r="D187" s="18"/>
      <c r="E187" s="18"/>
      <c r="F187" s="17"/>
      <c r="G187" s="17"/>
      <c r="H187" s="18"/>
      <c r="I187" s="18"/>
      <c r="J187" s="67"/>
    </row>
    <row r="188" spans="1:10" ht="15" customHeight="1">
      <c r="A188" s="65"/>
      <c r="B188" s="23"/>
      <c r="C188" s="21" t="s">
        <v>211</v>
      </c>
      <c r="D188" s="39"/>
      <c r="E188" s="39"/>
      <c r="F188" s="22"/>
      <c r="G188" s="27"/>
      <c r="H188" s="46"/>
      <c r="I188" s="48"/>
      <c r="J188" s="67"/>
    </row>
    <row r="189" spans="1:10" ht="15" customHeight="1">
      <c r="A189" s="65"/>
      <c r="B189" s="2" t="s">
        <v>104</v>
      </c>
      <c r="C189" s="2" t="s">
        <v>230</v>
      </c>
      <c r="D189" s="1">
        <v>50</v>
      </c>
      <c r="E189" s="1">
        <f aca="true" t="shared" si="35" ref="E189:E207">CEILING(D189*1.2,1)</f>
        <v>60</v>
      </c>
      <c r="F189" s="2" t="s">
        <v>3</v>
      </c>
      <c r="G189" s="86"/>
      <c r="H189" s="1" t="str">
        <f aca="true" t="shared" si="36" ref="H189:H207">IF(G189=0," ",IF($K$49&lt;$K$57,E189,D189))</f>
        <v> </v>
      </c>
      <c r="I189" s="1" t="str">
        <f aca="true" t="shared" si="37" ref="I189:I207">IF(G189=0," ",IF($K$49&lt;$K$57,E189*G189,D189*G189))</f>
        <v> </v>
      </c>
      <c r="J189" s="67"/>
    </row>
    <row r="190" spans="1:10" ht="15" customHeight="1">
      <c r="A190" s="65"/>
      <c r="B190" s="2" t="s">
        <v>105</v>
      </c>
      <c r="C190" s="2" t="s">
        <v>106</v>
      </c>
      <c r="D190" s="1">
        <v>57</v>
      </c>
      <c r="E190" s="1">
        <f t="shared" si="35"/>
        <v>69</v>
      </c>
      <c r="F190" s="2" t="s">
        <v>3</v>
      </c>
      <c r="G190" s="86"/>
      <c r="H190" s="1" t="str">
        <f t="shared" si="36"/>
        <v> </v>
      </c>
      <c r="I190" s="1" t="str">
        <f t="shared" si="37"/>
        <v> </v>
      </c>
      <c r="J190" s="67"/>
    </row>
    <row r="191" spans="1:10" ht="15" customHeight="1">
      <c r="A191" s="65"/>
      <c r="B191" s="61" t="s">
        <v>110</v>
      </c>
      <c r="C191" s="2" t="s">
        <v>107</v>
      </c>
      <c r="D191" s="1">
        <v>60</v>
      </c>
      <c r="E191" s="1">
        <f t="shared" si="35"/>
        <v>72</v>
      </c>
      <c r="F191" s="2" t="s">
        <v>3</v>
      </c>
      <c r="G191" s="86"/>
      <c r="H191" s="1" t="str">
        <f t="shared" si="36"/>
        <v> </v>
      </c>
      <c r="I191" s="1" t="str">
        <f t="shared" si="37"/>
        <v> </v>
      </c>
      <c r="J191" s="67"/>
    </row>
    <row r="192" spans="1:9" ht="15" customHeight="1">
      <c r="A192" s="19"/>
      <c r="B192" s="2" t="s">
        <v>109</v>
      </c>
      <c r="C192" s="2" t="s">
        <v>108</v>
      </c>
      <c r="D192" s="1">
        <v>72</v>
      </c>
      <c r="E192" s="1">
        <f t="shared" si="35"/>
        <v>87</v>
      </c>
      <c r="F192" s="2" t="s">
        <v>3</v>
      </c>
      <c r="G192" s="86"/>
      <c r="H192" s="1" t="str">
        <f t="shared" si="36"/>
        <v> </v>
      </c>
      <c r="I192" s="1" t="str">
        <f t="shared" si="37"/>
        <v> </v>
      </c>
    </row>
    <row r="193" spans="1:9" ht="15" customHeight="1">
      <c r="A193" s="50"/>
      <c r="B193" s="2" t="s">
        <v>355</v>
      </c>
      <c r="C193" s="2" t="s">
        <v>356</v>
      </c>
      <c r="D193" s="1">
        <v>62</v>
      </c>
      <c r="E193" s="1">
        <f t="shared" si="35"/>
        <v>75</v>
      </c>
      <c r="F193" s="2" t="s">
        <v>3</v>
      </c>
      <c r="G193" s="86"/>
      <c r="H193" s="1" t="str">
        <f t="shared" si="36"/>
        <v> </v>
      </c>
      <c r="I193" s="1" t="str">
        <f t="shared" si="37"/>
        <v> </v>
      </c>
    </row>
    <row r="194" spans="1:9" ht="15" customHeight="1">
      <c r="A194" s="50"/>
      <c r="B194" s="2" t="s">
        <v>357</v>
      </c>
      <c r="C194" s="2" t="s">
        <v>358</v>
      </c>
      <c r="D194" s="1">
        <v>62</v>
      </c>
      <c r="E194" s="1">
        <f t="shared" si="35"/>
        <v>75</v>
      </c>
      <c r="F194" s="2" t="s">
        <v>3</v>
      </c>
      <c r="G194" s="86"/>
      <c r="H194" s="1" t="str">
        <f t="shared" si="36"/>
        <v> </v>
      </c>
      <c r="I194" s="1" t="str">
        <f t="shared" si="37"/>
        <v> </v>
      </c>
    </row>
    <row r="195" spans="1:9" ht="15" customHeight="1">
      <c r="A195" s="50"/>
      <c r="B195" s="2" t="s">
        <v>422</v>
      </c>
      <c r="C195" s="2" t="s">
        <v>423</v>
      </c>
      <c r="D195" s="1">
        <v>79</v>
      </c>
      <c r="E195" s="1">
        <f>CEILING(D195*1.2,1)</f>
        <v>95</v>
      </c>
      <c r="F195" s="2" t="s">
        <v>3</v>
      </c>
      <c r="G195" s="86"/>
      <c r="H195" s="1" t="str">
        <f>IF(G195=0," ",IF($K$49&lt;$K$57,E195,D195))</f>
        <v> </v>
      </c>
      <c r="I195" s="1" t="str">
        <f>IF(G195=0," ",IF($K$49&lt;$K$57,E195*G195,D195*G195))</f>
        <v> </v>
      </c>
    </row>
    <row r="196" spans="1:9" ht="15" customHeight="1">
      <c r="A196" s="26"/>
      <c r="B196" s="2" t="s">
        <v>118</v>
      </c>
      <c r="C196" s="2" t="s">
        <v>231</v>
      </c>
      <c r="D196" s="1">
        <v>40</v>
      </c>
      <c r="E196" s="1">
        <f t="shared" si="35"/>
        <v>48</v>
      </c>
      <c r="F196" s="2" t="s">
        <v>3</v>
      </c>
      <c r="G196" s="86"/>
      <c r="H196" s="1" t="str">
        <f t="shared" si="36"/>
        <v> </v>
      </c>
      <c r="I196" s="1" t="str">
        <f t="shared" si="37"/>
        <v> </v>
      </c>
    </row>
    <row r="197" spans="1:10" ht="15" customHeight="1">
      <c r="A197" s="65"/>
      <c r="B197" s="2" t="s">
        <v>111</v>
      </c>
      <c r="C197" s="2" t="s">
        <v>124</v>
      </c>
      <c r="D197" s="1">
        <v>68</v>
      </c>
      <c r="E197" s="1">
        <f t="shared" si="35"/>
        <v>82</v>
      </c>
      <c r="F197" s="2" t="s">
        <v>3</v>
      </c>
      <c r="G197" s="86"/>
      <c r="H197" s="1" t="str">
        <f t="shared" si="36"/>
        <v> </v>
      </c>
      <c r="I197" s="1" t="str">
        <f t="shared" si="37"/>
        <v> </v>
      </c>
      <c r="J197" s="67"/>
    </row>
    <row r="198" spans="1:10" ht="15" customHeight="1">
      <c r="A198" s="65"/>
      <c r="B198" s="2" t="s">
        <v>112</v>
      </c>
      <c r="C198" s="2" t="s">
        <v>113</v>
      </c>
      <c r="D198" s="1">
        <v>63</v>
      </c>
      <c r="E198" s="1">
        <f t="shared" si="35"/>
        <v>76</v>
      </c>
      <c r="F198" s="2" t="s">
        <v>3</v>
      </c>
      <c r="G198" s="86"/>
      <c r="H198" s="1" t="str">
        <f t="shared" si="36"/>
        <v> </v>
      </c>
      <c r="I198" s="1" t="str">
        <f t="shared" si="37"/>
        <v> </v>
      </c>
      <c r="J198" s="67"/>
    </row>
    <row r="199" spans="1:10" ht="15" customHeight="1">
      <c r="A199" s="65"/>
      <c r="B199" s="120" t="s">
        <v>114</v>
      </c>
      <c r="C199" s="120" t="s">
        <v>441</v>
      </c>
      <c r="D199" s="158">
        <v>89</v>
      </c>
      <c r="E199" s="158">
        <f t="shared" si="35"/>
        <v>107</v>
      </c>
      <c r="F199" s="2" t="s">
        <v>3</v>
      </c>
      <c r="G199" s="86"/>
      <c r="H199" s="1" t="str">
        <f t="shared" si="36"/>
        <v> </v>
      </c>
      <c r="I199" s="1" t="str">
        <f t="shared" si="37"/>
        <v> </v>
      </c>
      <c r="J199" s="67"/>
    </row>
    <row r="200" spans="1:10" ht="15" customHeight="1">
      <c r="A200" s="65"/>
      <c r="B200" s="2" t="s">
        <v>116</v>
      </c>
      <c r="C200" s="2" t="s">
        <v>115</v>
      </c>
      <c r="D200" s="1">
        <v>40</v>
      </c>
      <c r="E200" s="1">
        <f t="shared" si="35"/>
        <v>48</v>
      </c>
      <c r="F200" s="2" t="s">
        <v>24</v>
      </c>
      <c r="G200" s="86"/>
      <c r="H200" s="1" t="str">
        <f t="shared" si="36"/>
        <v> </v>
      </c>
      <c r="I200" s="1" t="str">
        <f t="shared" si="37"/>
        <v> </v>
      </c>
      <c r="J200" s="67"/>
    </row>
    <row r="201" spans="1:10" ht="15" customHeight="1">
      <c r="A201" s="65"/>
      <c r="B201" s="2" t="s">
        <v>117</v>
      </c>
      <c r="C201" s="2" t="s">
        <v>121</v>
      </c>
      <c r="D201" s="1">
        <v>50</v>
      </c>
      <c r="E201" s="1">
        <f t="shared" si="35"/>
        <v>60</v>
      </c>
      <c r="F201" s="2" t="s">
        <v>3</v>
      </c>
      <c r="G201" s="86"/>
      <c r="H201" s="1" t="str">
        <f t="shared" si="36"/>
        <v> </v>
      </c>
      <c r="I201" s="1" t="str">
        <f t="shared" si="37"/>
        <v> </v>
      </c>
      <c r="J201" s="67"/>
    </row>
    <row r="202" spans="1:10" ht="15" customHeight="1">
      <c r="A202" s="65"/>
      <c r="B202" s="2" t="s">
        <v>318</v>
      </c>
      <c r="C202" s="2" t="s">
        <v>222</v>
      </c>
      <c r="D202" s="158">
        <v>37</v>
      </c>
      <c r="E202" s="158">
        <f t="shared" si="35"/>
        <v>45</v>
      </c>
      <c r="F202" s="2" t="s">
        <v>3</v>
      </c>
      <c r="G202" s="86"/>
      <c r="H202" s="1" t="str">
        <f t="shared" si="36"/>
        <v> </v>
      </c>
      <c r="I202" s="1" t="str">
        <f t="shared" si="37"/>
        <v> </v>
      </c>
      <c r="J202" s="67"/>
    </row>
    <row r="203" spans="1:10" ht="15" customHeight="1">
      <c r="A203" s="65"/>
      <c r="B203" s="2" t="s">
        <v>120</v>
      </c>
      <c r="C203" s="2" t="s">
        <v>119</v>
      </c>
      <c r="D203" s="1">
        <v>40</v>
      </c>
      <c r="E203" s="1">
        <f t="shared" si="35"/>
        <v>48</v>
      </c>
      <c r="F203" s="2" t="s">
        <v>3</v>
      </c>
      <c r="G203" s="86"/>
      <c r="H203" s="1" t="str">
        <f t="shared" si="36"/>
        <v> </v>
      </c>
      <c r="I203" s="1" t="str">
        <f t="shared" si="37"/>
        <v> </v>
      </c>
      <c r="J203" s="67"/>
    </row>
    <row r="204" spans="1:10" ht="15" customHeight="1">
      <c r="A204" s="65"/>
      <c r="B204" s="2" t="s">
        <v>122</v>
      </c>
      <c r="C204" s="2" t="s">
        <v>123</v>
      </c>
      <c r="D204" s="1">
        <v>50</v>
      </c>
      <c r="E204" s="1">
        <f t="shared" si="35"/>
        <v>60</v>
      </c>
      <c r="F204" s="2" t="s">
        <v>3</v>
      </c>
      <c r="G204" s="86"/>
      <c r="H204" s="1" t="str">
        <f t="shared" si="36"/>
        <v> </v>
      </c>
      <c r="I204" s="1" t="str">
        <f t="shared" si="37"/>
        <v> </v>
      </c>
      <c r="J204" s="67"/>
    </row>
    <row r="205" spans="1:10" ht="15" customHeight="1">
      <c r="A205" s="65"/>
      <c r="B205" s="2" t="s">
        <v>205</v>
      </c>
      <c r="C205" s="2" t="s">
        <v>223</v>
      </c>
      <c r="D205" s="1">
        <v>70</v>
      </c>
      <c r="E205" s="1">
        <f t="shared" si="35"/>
        <v>84</v>
      </c>
      <c r="F205" s="2" t="s">
        <v>3</v>
      </c>
      <c r="G205" s="86"/>
      <c r="H205" s="1" t="str">
        <f t="shared" si="36"/>
        <v> </v>
      </c>
      <c r="I205" s="1" t="str">
        <f t="shared" si="37"/>
        <v> </v>
      </c>
      <c r="J205" s="67"/>
    </row>
    <row r="206" spans="1:10" ht="15" customHeight="1">
      <c r="A206" s="65"/>
      <c r="B206" s="2" t="s">
        <v>439</v>
      </c>
      <c r="C206" s="2" t="s">
        <v>440</v>
      </c>
      <c r="D206" s="1">
        <v>135</v>
      </c>
      <c r="E206" s="1">
        <f t="shared" si="35"/>
        <v>162</v>
      </c>
      <c r="F206" s="2" t="s">
        <v>3</v>
      </c>
      <c r="G206" s="86"/>
      <c r="H206" s="1" t="str">
        <f t="shared" si="36"/>
        <v> </v>
      </c>
      <c r="I206" s="1" t="str">
        <f t="shared" si="37"/>
        <v> </v>
      </c>
      <c r="J206" s="67"/>
    </row>
    <row r="207" spans="1:10" ht="15" customHeight="1">
      <c r="A207" s="65"/>
      <c r="B207" s="2" t="s">
        <v>206</v>
      </c>
      <c r="C207" s="2" t="s">
        <v>207</v>
      </c>
      <c r="D207" s="1">
        <v>84</v>
      </c>
      <c r="E207" s="1">
        <f t="shared" si="35"/>
        <v>101</v>
      </c>
      <c r="F207" s="2" t="s">
        <v>3</v>
      </c>
      <c r="G207" s="86"/>
      <c r="H207" s="1" t="str">
        <f t="shared" si="36"/>
        <v> </v>
      </c>
      <c r="I207" s="1" t="str">
        <f t="shared" si="37"/>
        <v> </v>
      </c>
      <c r="J207" s="67"/>
    </row>
    <row r="208" spans="1:10" ht="15" customHeight="1">
      <c r="A208" s="65"/>
      <c r="B208" s="19"/>
      <c r="C208" s="19"/>
      <c r="D208" s="20"/>
      <c r="E208" s="20"/>
      <c r="F208" s="19"/>
      <c r="G208" s="19"/>
      <c r="H208" s="20"/>
      <c r="I208" s="6"/>
      <c r="J208" s="67"/>
    </row>
    <row r="209" spans="1:10" ht="15" customHeight="1">
      <c r="A209" s="65"/>
      <c r="C209" s="17"/>
      <c r="D209" s="18"/>
      <c r="E209" s="18"/>
      <c r="F209" s="17"/>
      <c r="G209" s="17"/>
      <c r="H209" s="18"/>
      <c r="I209" s="17"/>
      <c r="J209" s="67"/>
    </row>
    <row r="210" spans="1:10" ht="15" customHeight="1">
      <c r="A210" s="65"/>
      <c r="C210" s="54" t="s">
        <v>212</v>
      </c>
      <c r="D210" s="55"/>
      <c r="E210" s="55"/>
      <c r="F210" s="56"/>
      <c r="G210" s="57"/>
      <c r="H210" s="58"/>
      <c r="I210" s="40"/>
      <c r="J210" s="67"/>
    </row>
    <row r="211" spans="1:10" ht="15" customHeight="1">
      <c r="A211" s="65"/>
      <c r="B211" s="2" t="s">
        <v>125</v>
      </c>
      <c r="C211" s="52" t="s">
        <v>229</v>
      </c>
      <c r="D211" s="53">
        <v>195</v>
      </c>
      <c r="E211" s="53">
        <f aca="true" t="shared" si="38" ref="E211:E226">CEILING(D211*1.2,1)</f>
        <v>234</v>
      </c>
      <c r="F211" s="52" t="s">
        <v>3</v>
      </c>
      <c r="G211" s="86"/>
      <c r="H211" s="53" t="str">
        <f aca="true" t="shared" si="39" ref="H211:H226">IF(G211=0," ",IF($K$49&lt;$K$57,E211,D211))</f>
        <v> </v>
      </c>
      <c r="I211" s="53" t="str">
        <f aca="true" t="shared" si="40" ref="I211:I226">IF(G211=0," ",IF($K$49&lt;$K$57,E211*G211,D211*G211))</f>
        <v> </v>
      </c>
      <c r="J211" s="67"/>
    </row>
    <row r="212" spans="1:10" ht="15" customHeight="1">
      <c r="A212" s="65"/>
      <c r="B212" s="2" t="s">
        <v>412</v>
      </c>
      <c r="C212" s="52" t="s">
        <v>413</v>
      </c>
      <c r="D212" s="53">
        <v>210</v>
      </c>
      <c r="E212" s="53">
        <f>CEILING(D212*1.2,1)</f>
        <v>252</v>
      </c>
      <c r="F212" s="52" t="s">
        <v>3</v>
      </c>
      <c r="G212" s="86"/>
      <c r="H212" s="53" t="str">
        <f>IF(G212=0," ",IF($K$49&lt;$K$57,E212,D212))</f>
        <v> </v>
      </c>
      <c r="I212" s="53" t="str">
        <f>IF(G212=0," ",IF($K$49&lt;$K$57,E212*G212,D212*G212))</f>
        <v> </v>
      </c>
      <c r="J212" s="67"/>
    </row>
    <row r="213" spans="1:10" ht="15" customHeight="1">
      <c r="A213" s="65"/>
      <c r="B213" s="2" t="s">
        <v>127</v>
      </c>
      <c r="C213" s="2" t="s">
        <v>126</v>
      </c>
      <c r="D213" s="1">
        <v>84</v>
      </c>
      <c r="E213" s="1">
        <f t="shared" si="38"/>
        <v>101</v>
      </c>
      <c r="F213" s="2" t="s">
        <v>24</v>
      </c>
      <c r="G213" s="86"/>
      <c r="H213" s="1" t="str">
        <f t="shared" si="39"/>
        <v> </v>
      </c>
      <c r="I213" s="1" t="str">
        <f t="shared" si="40"/>
        <v> </v>
      </c>
      <c r="J213" s="67"/>
    </row>
    <row r="214" spans="1:10" ht="15" customHeight="1">
      <c r="A214" s="65"/>
      <c r="B214" s="2" t="s">
        <v>129</v>
      </c>
      <c r="C214" s="2" t="s">
        <v>128</v>
      </c>
      <c r="D214" s="1">
        <v>38</v>
      </c>
      <c r="E214" s="1">
        <f t="shared" si="38"/>
        <v>46</v>
      </c>
      <c r="F214" s="2" t="s">
        <v>3</v>
      </c>
      <c r="G214" s="86"/>
      <c r="H214" s="1" t="str">
        <f t="shared" si="39"/>
        <v> </v>
      </c>
      <c r="I214" s="1" t="str">
        <f t="shared" si="40"/>
        <v> </v>
      </c>
      <c r="J214" s="67"/>
    </row>
    <row r="215" spans="1:10" ht="15" customHeight="1">
      <c r="A215" s="65"/>
      <c r="B215" s="2" t="s">
        <v>130</v>
      </c>
      <c r="C215" s="2" t="s">
        <v>131</v>
      </c>
      <c r="D215" s="1">
        <v>32</v>
      </c>
      <c r="E215" s="1">
        <f t="shared" si="38"/>
        <v>39</v>
      </c>
      <c r="F215" s="2" t="s">
        <v>3</v>
      </c>
      <c r="G215" s="86"/>
      <c r="H215" s="1" t="str">
        <f t="shared" si="39"/>
        <v> </v>
      </c>
      <c r="I215" s="1" t="str">
        <f t="shared" si="40"/>
        <v> </v>
      </c>
      <c r="J215" s="67"/>
    </row>
    <row r="216" spans="1:10" ht="15" customHeight="1">
      <c r="A216" s="65"/>
      <c r="B216" s="2" t="s">
        <v>321</v>
      </c>
      <c r="C216" s="2" t="s">
        <v>132</v>
      </c>
      <c r="D216" s="1">
        <v>37</v>
      </c>
      <c r="E216" s="1">
        <f t="shared" si="38"/>
        <v>45</v>
      </c>
      <c r="F216" s="2" t="s">
        <v>3</v>
      </c>
      <c r="G216" s="86"/>
      <c r="H216" s="1" t="str">
        <f t="shared" si="39"/>
        <v> </v>
      </c>
      <c r="I216" s="1" t="str">
        <f t="shared" si="40"/>
        <v> </v>
      </c>
      <c r="J216" s="67"/>
    </row>
    <row r="217" spans="1:10" ht="15" customHeight="1">
      <c r="A217" s="65"/>
      <c r="B217" s="2" t="s">
        <v>320</v>
      </c>
      <c r="C217" s="2" t="s">
        <v>133</v>
      </c>
      <c r="D217" s="1">
        <v>37</v>
      </c>
      <c r="E217" s="1">
        <f t="shared" si="38"/>
        <v>45</v>
      </c>
      <c r="F217" s="2" t="s">
        <v>3</v>
      </c>
      <c r="G217" s="86"/>
      <c r="H217" s="1" t="str">
        <f t="shared" si="39"/>
        <v> </v>
      </c>
      <c r="I217" s="1" t="str">
        <f t="shared" si="40"/>
        <v> </v>
      </c>
      <c r="J217" s="67"/>
    </row>
    <row r="218" spans="1:10" ht="15" customHeight="1">
      <c r="A218" s="65"/>
      <c r="B218" s="2" t="s">
        <v>134</v>
      </c>
      <c r="C218" s="2" t="s">
        <v>224</v>
      </c>
      <c r="D218" s="158">
        <v>110</v>
      </c>
      <c r="E218" s="158">
        <f t="shared" si="38"/>
        <v>132</v>
      </c>
      <c r="F218" s="2" t="s">
        <v>3</v>
      </c>
      <c r="G218" s="86"/>
      <c r="H218" s="1" t="str">
        <f t="shared" si="39"/>
        <v> </v>
      </c>
      <c r="I218" s="1" t="str">
        <f t="shared" si="40"/>
        <v> </v>
      </c>
      <c r="J218" s="67"/>
    </row>
    <row r="219" spans="1:10" ht="15" customHeight="1">
      <c r="A219" s="65"/>
      <c r="B219" s="2" t="s">
        <v>135</v>
      </c>
      <c r="C219" s="2" t="s">
        <v>225</v>
      </c>
      <c r="D219" s="158">
        <v>72</v>
      </c>
      <c r="E219" s="158">
        <f t="shared" si="38"/>
        <v>87</v>
      </c>
      <c r="F219" s="2" t="s">
        <v>3</v>
      </c>
      <c r="G219" s="86"/>
      <c r="H219" s="1" t="str">
        <f t="shared" si="39"/>
        <v> </v>
      </c>
      <c r="I219" s="1" t="str">
        <f t="shared" si="40"/>
        <v> </v>
      </c>
      <c r="J219" s="67"/>
    </row>
    <row r="220" spans="1:10" ht="15" customHeight="1">
      <c r="A220" s="65"/>
      <c r="B220" s="2" t="s">
        <v>136</v>
      </c>
      <c r="C220" s="2" t="s">
        <v>335</v>
      </c>
      <c r="D220" s="1">
        <v>57</v>
      </c>
      <c r="E220" s="1">
        <f t="shared" si="38"/>
        <v>69</v>
      </c>
      <c r="F220" s="2" t="s">
        <v>3</v>
      </c>
      <c r="G220" s="86"/>
      <c r="H220" s="1" t="str">
        <f t="shared" si="39"/>
        <v> </v>
      </c>
      <c r="I220" s="1" t="str">
        <f t="shared" si="40"/>
        <v> </v>
      </c>
      <c r="J220" s="67"/>
    </row>
    <row r="221" spans="1:10" ht="15" customHeight="1">
      <c r="A221" s="65"/>
      <c r="B221" s="2" t="s">
        <v>138</v>
      </c>
      <c r="C221" s="2" t="s">
        <v>137</v>
      </c>
      <c r="D221" s="1">
        <v>56</v>
      </c>
      <c r="E221" s="1">
        <f t="shared" si="38"/>
        <v>68</v>
      </c>
      <c r="F221" s="2" t="s">
        <v>3</v>
      </c>
      <c r="G221" s="86"/>
      <c r="H221" s="1" t="str">
        <f t="shared" si="39"/>
        <v> </v>
      </c>
      <c r="I221" s="1" t="str">
        <f t="shared" si="40"/>
        <v> </v>
      </c>
      <c r="J221" s="67"/>
    </row>
    <row r="222" spans="1:10" ht="15" customHeight="1">
      <c r="A222" s="65"/>
      <c r="B222" s="2" t="s">
        <v>139</v>
      </c>
      <c r="C222" s="2" t="s">
        <v>140</v>
      </c>
      <c r="D222" s="1">
        <v>49</v>
      </c>
      <c r="E222" s="1">
        <f t="shared" si="38"/>
        <v>59</v>
      </c>
      <c r="F222" s="2" t="s">
        <v>3</v>
      </c>
      <c r="G222" s="86"/>
      <c r="H222" s="1" t="str">
        <f t="shared" si="39"/>
        <v> </v>
      </c>
      <c r="I222" s="1" t="str">
        <f t="shared" si="40"/>
        <v> </v>
      </c>
      <c r="J222" s="67"/>
    </row>
    <row r="223" spans="1:10" ht="15" customHeight="1">
      <c r="A223" s="65"/>
      <c r="B223" s="2" t="s">
        <v>241</v>
      </c>
      <c r="C223" s="2" t="s">
        <v>240</v>
      </c>
      <c r="D223" s="1">
        <v>135</v>
      </c>
      <c r="E223" s="1">
        <f t="shared" si="38"/>
        <v>162</v>
      </c>
      <c r="F223" s="2" t="s">
        <v>3</v>
      </c>
      <c r="G223" s="86"/>
      <c r="H223" s="1" t="str">
        <f t="shared" si="39"/>
        <v> </v>
      </c>
      <c r="I223" s="1" t="str">
        <f t="shared" si="40"/>
        <v> </v>
      </c>
      <c r="J223" s="67"/>
    </row>
    <row r="224" spans="1:9" ht="15" customHeight="1">
      <c r="A224" s="50"/>
      <c r="B224" s="120" t="s">
        <v>319</v>
      </c>
      <c r="C224" s="120" t="s">
        <v>451</v>
      </c>
      <c r="D224" s="1">
        <v>32</v>
      </c>
      <c r="E224" s="1">
        <f t="shared" si="38"/>
        <v>39</v>
      </c>
      <c r="F224" s="2" t="s">
        <v>3</v>
      </c>
      <c r="G224" s="86"/>
      <c r="H224" s="1" t="str">
        <f t="shared" si="39"/>
        <v> </v>
      </c>
      <c r="I224" s="1" t="str">
        <f t="shared" si="40"/>
        <v> </v>
      </c>
    </row>
    <row r="225" spans="1:9" ht="15" customHeight="1">
      <c r="A225" s="50"/>
      <c r="B225" s="120" t="s">
        <v>418</v>
      </c>
      <c r="C225" s="120" t="s">
        <v>442</v>
      </c>
      <c r="D225" s="1">
        <v>330</v>
      </c>
      <c r="E225" s="1">
        <v>350</v>
      </c>
      <c r="F225" s="2" t="s">
        <v>3</v>
      </c>
      <c r="G225" s="86"/>
      <c r="H225" s="1" t="str">
        <f>IF(G225=0," ",IF($K$49&lt;$K$57,E225,D225))</f>
        <v> </v>
      </c>
      <c r="I225" s="1" t="str">
        <f>IF(G225=0," ",IF($K$49&lt;$K$57,E225*G225,D225*G225))</f>
        <v> </v>
      </c>
    </row>
    <row r="226" spans="2:9" ht="15" customHeight="1">
      <c r="B226" s="2" t="s">
        <v>141</v>
      </c>
      <c r="C226" s="2" t="s">
        <v>142</v>
      </c>
      <c r="D226" s="1">
        <v>46</v>
      </c>
      <c r="E226" s="1">
        <f t="shared" si="38"/>
        <v>56</v>
      </c>
      <c r="F226" s="2" t="s">
        <v>3</v>
      </c>
      <c r="G226" s="86"/>
      <c r="H226" s="1" t="str">
        <f t="shared" si="39"/>
        <v> </v>
      </c>
      <c r="I226" s="1" t="str">
        <f t="shared" si="40"/>
        <v> </v>
      </c>
    </row>
    <row r="227" spans="2:9" ht="15" customHeight="1">
      <c r="B227" s="2" t="s">
        <v>508</v>
      </c>
      <c r="C227" s="2" t="s">
        <v>509</v>
      </c>
      <c r="D227" s="1">
        <v>49</v>
      </c>
      <c r="E227" s="1">
        <f>CEILING(D227*1.2,1)</f>
        <v>59</v>
      </c>
      <c r="F227" s="2" t="s">
        <v>3</v>
      </c>
      <c r="G227" s="86"/>
      <c r="H227" s="1" t="str">
        <f>IF(G227=0," ",IF($K$49&lt;$K$57,E227,D227))</f>
        <v> </v>
      </c>
      <c r="I227" s="1" t="str">
        <f>IF(G227=0," ",IF($K$49&lt;$K$57,E227*G227,D227*G227))</f>
        <v> </v>
      </c>
    </row>
    <row r="228" spans="1:10" ht="15" customHeight="1">
      <c r="A228" s="17"/>
      <c r="B228" s="19"/>
      <c r="C228" s="19"/>
      <c r="D228" s="20"/>
      <c r="E228" s="20"/>
      <c r="F228" s="19"/>
      <c r="G228" s="19"/>
      <c r="H228" s="20"/>
      <c r="I228" s="6"/>
      <c r="J228" s="67"/>
    </row>
    <row r="229" spans="1:10" ht="15" customHeight="1">
      <c r="A229" s="65"/>
      <c r="C229" s="17"/>
      <c r="D229" s="18"/>
      <c r="E229" s="18"/>
      <c r="F229" s="17"/>
      <c r="G229" s="17"/>
      <c r="H229" s="18"/>
      <c r="I229" s="17"/>
      <c r="J229" s="67"/>
    </row>
    <row r="230" spans="1:10" ht="15" customHeight="1">
      <c r="A230" s="65"/>
      <c r="B230" s="17"/>
      <c r="C230" s="121" t="s">
        <v>247</v>
      </c>
      <c r="D230" s="55"/>
      <c r="E230" s="55"/>
      <c r="F230" s="56"/>
      <c r="G230" s="57"/>
      <c r="H230" s="58"/>
      <c r="I230" s="40" t="str">
        <f aca="true" t="shared" si="41" ref="I230:I257">IF(G230=0," ",IF($K$49&lt;$K$57,E230*G230,D230*G230))</f>
        <v> </v>
      </c>
      <c r="J230" s="67"/>
    </row>
    <row r="231" spans="1:10" ht="15" customHeight="1">
      <c r="A231" s="65"/>
      <c r="B231" s="120" t="s">
        <v>143</v>
      </c>
      <c r="C231" s="120" t="s">
        <v>447</v>
      </c>
      <c r="D231" s="159">
        <v>99</v>
      </c>
      <c r="E231" s="160">
        <f aca="true" t="shared" si="42" ref="E231:E257">CEILING(D231*1.2,1)</f>
        <v>119</v>
      </c>
      <c r="F231" s="2" t="s">
        <v>3</v>
      </c>
      <c r="G231" s="86"/>
      <c r="H231" s="53" t="str">
        <f aca="true" t="shared" si="43" ref="H231:H257">IF(G231=0," ",IF($K$49&lt;$K$57,E231,D231))</f>
        <v> </v>
      </c>
      <c r="I231" s="53" t="str">
        <f t="shared" si="41"/>
        <v> </v>
      </c>
      <c r="J231" s="67"/>
    </row>
    <row r="232" spans="1:10" ht="15" customHeight="1">
      <c r="A232" s="65"/>
      <c r="B232" s="2" t="s">
        <v>144</v>
      </c>
      <c r="C232" s="2" t="s">
        <v>145</v>
      </c>
      <c r="D232" s="40">
        <v>155</v>
      </c>
      <c r="E232" s="1">
        <f t="shared" si="42"/>
        <v>186</v>
      </c>
      <c r="F232" s="2" t="s">
        <v>3</v>
      </c>
      <c r="G232" s="86"/>
      <c r="H232" s="1" t="str">
        <f t="shared" si="43"/>
        <v> </v>
      </c>
      <c r="I232" s="1" t="str">
        <f t="shared" si="41"/>
        <v> </v>
      </c>
      <c r="J232" s="67"/>
    </row>
    <row r="233" spans="1:11" ht="15" customHeight="1">
      <c r="A233" s="65"/>
      <c r="B233" s="2" t="s">
        <v>146</v>
      </c>
      <c r="C233" s="2" t="s">
        <v>151</v>
      </c>
      <c r="D233" s="1">
        <v>74</v>
      </c>
      <c r="E233" s="1">
        <f t="shared" si="42"/>
        <v>89</v>
      </c>
      <c r="F233" s="2" t="s">
        <v>3</v>
      </c>
      <c r="G233" s="86"/>
      <c r="H233" s="1" t="str">
        <f t="shared" si="43"/>
        <v> </v>
      </c>
      <c r="I233" s="1" t="str">
        <f t="shared" si="41"/>
        <v> </v>
      </c>
      <c r="J233" s="67"/>
      <c r="K233" s="24"/>
    </row>
    <row r="234" spans="1:10" ht="15" customHeight="1">
      <c r="A234" s="65"/>
      <c r="B234" s="2" t="s">
        <v>147</v>
      </c>
      <c r="C234" s="2" t="s">
        <v>150</v>
      </c>
      <c r="D234" s="1">
        <v>52</v>
      </c>
      <c r="E234" s="1">
        <f t="shared" si="42"/>
        <v>63</v>
      </c>
      <c r="F234" s="2" t="s">
        <v>3</v>
      </c>
      <c r="G234" s="86"/>
      <c r="H234" s="1" t="str">
        <f t="shared" si="43"/>
        <v> </v>
      </c>
      <c r="I234" s="1" t="str">
        <f t="shared" si="41"/>
        <v> </v>
      </c>
      <c r="J234" s="67"/>
    </row>
    <row r="235" spans="2:9" ht="15" customHeight="1">
      <c r="B235" s="2" t="s">
        <v>148</v>
      </c>
      <c r="C235" s="2" t="s">
        <v>149</v>
      </c>
      <c r="D235" s="1">
        <v>40</v>
      </c>
      <c r="E235" s="1">
        <f t="shared" si="42"/>
        <v>48</v>
      </c>
      <c r="F235" s="2" t="s">
        <v>3</v>
      </c>
      <c r="G235" s="86"/>
      <c r="H235" s="1" t="str">
        <f t="shared" si="43"/>
        <v> </v>
      </c>
      <c r="I235" s="1" t="str">
        <f t="shared" si="41"/>
        <v> </v>
      </c>
    </row>
    <row r="236" spans="2:9" ht="15" customHeight="1">
      <c r="B236" s="2" t="s">
        <v>333</v>
      </c>
      <c r="C236" s="2" t="s">
        <v>332</v>
      </c>
      <c r="D236" s="1">
        <v>48</v>
      </c>
      <c r="E236" s="1">
        <v>55</v>
      </c>
      <c r="F236" s="2" t="s">
        <v>3</v>
      </c>
      <c r="G236" s="86"/>
      <c r="H236" s="1" t="str">
        <f t="shared" si="43"/>
        <v> </v>
      </c>
      <c r="I236" s="1" t="str">
        <f t="shared" si="41"/>
        <v> </v>
      </c>
    </row>
    <row r="237" spans="2:9" ht="15" customHeight="1">
      <c r="B237" s="2" t="s">
        <v>152</v>
      </c>
      <c r="C237" s="2" t="s">
        <v>153</v>
      </c>
      <c r="D237" s="158">
        <v>49</v>
      </c>
      <c r="E237" s="158">
        <f t="shared" si="42"/>
        <v>59</v>
      </c>
      <c r="F237" s="2" t="s">
        <v>3</v>
      </c>
      <c r="G237" s="86"/>
      <c r="H237" s="1" t="str">
        <f t="shared" si="43"/>
        <v> </v>
      </c>
      <c r="I237" s="1" t="str">
        <f t="shared" si="41"/>
        <v> </v>
      </c>
    </row>
    <row r="238" spans="2:10" ht="15" customHeight="1">
      <c r="B238" s="2" t="s">
        <v>154</v>
      </c>
      <c r="C238" s="2" t="s">
        <v>158</v>
      </c>
      <c r="D238" s="1">
        <v>33</v>
      </c>
      <c r="E238" s="1">
        <f t="shared" si="42"/>
        <v>40</v>
      </c>
      <c r="F238" s="2" t="s">
        <v>3</v>
      </c>
      <c r="G238" s="86"/>
      <c r="H238" s="1" t="str">
        <f t="shared" si="43"/>
        <v> </v>
      </c>
      <c r="I238" s="1" t="str">
        <f t="shared" si="41"/>
        <v> </v>
      </c>
      <c r="J238" s="19"/>
    </row>
    <row r="239" spans="2:9" ht="15" customHeight="1">
      <c r="B239" s="2" t="s">
        <v>155</v>
      </c>
      <c r="C239" s="2" t="s">
        <v>157</v>
      </c>
      <c r="D239" s="1">
        <v>42</v>
      </c>
      <c r="E239" s="1">
        <f t="shared" si="42"/>
        <v>51</v>
      </c>
      <c r="F239" s="2" t="s">
        <v>3</v>
      </c>
      <c r="G239" s="86"/>
      <c r="H239" s="1" t="str">
        <f t="shared" si="43"/>
        <v> </v>
      </c>
      <c r="I239" s="1" t="str">
        <f t="shared" si="41"/>
        <v> </v>
      </c>
    </row>
    <row r="240" spans="2:9" ht="15" customHeight="1">
      <c r="B240" s="2" t="s">
        <v>159</v>
      </c>
      <c r="C240" s="2" t="s">
        <v>156</v>
      </c>
      <c r="D240" s="1">
        <v>45</v>
      </c>
      <c r="E240" s="1">
        <f t="shared" si="42"/>
        <v>54</v>
      </c>
      <c r="F240" s="2" t="s">
        <v>3</v>
      </c>
      <c r="G240" s="86"/>
      <c r="H240" s="1" t="str">
        <f t="shared" si="43"/>
        <v> </v>
      </c>
      <c r="I240" s="1" t="str">
        <f t="shared" si="41"/>
        <v> </v>
      </c>
    </row>
    <row r="241" spans="2:9" ht="15" customHeight="1">
      <c r="B241" s="2" t="s">
        <v>160</v>
      </c>
      <c r="C241" s="2" t="s">
        <v>168</v>
      </c>
      <c r="D241" s="1">
        <v>42</v>
      </c>
      <c r="E241" s="1">
        <f t="shared" si="42"/>
        <v>51</v>
      </c>
      <c r="F241" s="2" t="s">
        <v>3</v>
      </c>
      <c r="G241" s="86"/>
      <c r="H241" s="1" t="str">
        <f t="shared" si="43"/>
        <v> </v>
      </c>
      <c r="I241" s="1" t="str">
        <f t="shared" si="41"/>
        <v> </v>
      </c>
    </row>
    <row r="242" spans="2:9" ht="15" customHeight="1">
      <c r="B242" s="2" t="s">
        <v>161</v>
      </c>
      <c r="C242" s="2" t="s">
        <v>167</v>
      </c>
      <c r="D242" s="1">
        <v>39</v>
      </c>
      <c r="E242" s="1">
        <f t="shared" si="42"/>
        <v>47</v>
      </c>
      <c r="F242" s="2" t="s">
        <v>3</v>
      </c>
      <c r="G242" s="86"/>
      <c r="H242" s="1" t="str">
        <f t="shared" si="43"/>
        <v> </v>
      </c>
      <c r="I242" s="1" t="str">
        <f t="shared" si="41"/>
        <v> </v>
      </c>
    </row>
    <row r="243" spans="2:9" ht="15" customHeight="1">
      <c r="B243" s="2" t="s">
        <v>162</v>
      </c>
      <c r="C243" s="2" t="s">
        <v>166</v>
      </c>
      <c r="D243" s="1">
        <v>32</v>
      </c>
      <c r="E243" s="1">
        <f t="shared" si="42"/>
        <v>39</v>
      </c>
      <c r="F243" s="2" t="s">
        <v>3</v>
      </c>
      <c r="G243" s="86"/>
      <c r="H243" s="1" t="str">
        <f t="shared" si="43"/>
        <v> </v>
      </c>
      <c r="I243" s="1" t="str">
        <f t="shared" si="41"/>
        <v> </v>
      </c>
    </row>
    <row r="244" spans="2:9" ht="15" customHeight="1">
      <c r="B244" s="2" t="s">
        <v>164</v>
      </c>
      <c r="C244" s="2" t="s">
        <v>163</v>
      </c>
      <c r="D244" s="1">
        <v>134</v>
      </c>
      <c r="E244" s="1">
        <f t="shared" si="42"/>
        <v>161</v>
      </c>
      <c r="F244" s="2" t="s">
        <v>3</v>
      </c>
      <c r="G244" s="86"/>
      <c r="H244" s="1" t="str">
        <f t="shared" si="43"/>
        <v> </v>
      </c>
      <c r="I244" s="1" t="str">
        <f t="shared" si="41"/>
        <v> </v>
      </c>
    </row>
    <row r="245" spans="2:9" ht="15" customHeight="1">
      <c r="B245" s="2" t="s">
        <v>165</v>
      </c>
      <c r="C245" s="2" t="s">
        <v>174</v>
      </c>
      <c r="D245" s="1">
        <v>33</v>
      </c>
      <c r="E245" s="1">
        <f t="shared" si="42"/>
        <v>40</v>
      </c>
      <c r="F245" s="2" t="s">
        <v>3</v>
      </c>
      <c r="G245" s="86"/>
      <c r="H245" s="1" t="str">
        <f t="shared" si="43"/>
        <v> </v>
      </c>
      <c r="I245" s="1" t="str">
        <f t="shared" si="41"/>
        <v> </v>
      </c>
    </row>
    <row r="246" spans="2:9" ht="15" customHeight="1">
      <c r="B246" s="2" t="s">
        <v>169</v>
      </c>
      <c r="C246" s="2" t="s">
        <v>173</v>
      </c>
      <c r="D246" s="1">
        <v>36</v>
      </c>
      <c r="E246" s="1">
        <f t="shared" si="42"/>
        <v>44</v>
      </c>
      <c r="F246" s="2" t="s">
        <v>3</v>
      </c>
      <c r="G246" s="86"/>
      <c r="H246" s="1" t="str">
        <f t="shared" si="43"/>
        <v> </v>
      </c>
      <c r="I246" s="1" t="str">
        <f t="shared" si="41"/>
        <v> </v>
      </c>
    </row>
    <row r="247" spans="2:9" ht="15" customHeight="1">
      <c r="B247" s="2" t="s">
        <v>170</v>
      </c>
      <c r="C247" s="2" t="s">
        <v>171</v>
      </c>
      <c r="D247" s="1">
        <v>69</v>
      </c>
      <c r="E247" s="1">
        <f t="shared" si="42"/>
        <v>83</v>
      </c>
      <c r="F247" s="2" t="s">
        <v>3</v>
      </c>
      <c r="G247" s="86"/>
      <c r="H247" s="1" t="str">
        <f t="shared" si="43"/>
        <v> </v>
      </c>
      <c r="I247" s="1" t="str">
        <f t="shared" si="41"/>
        <v> </v>
      </c>
    </row>
    <row r="248" spans="2:9" ht="15" customHeight="1">
      <c r="B248" s="2" t="s">
        <v>172</v>
      </c>
      <c r="C248" s="2" t="s">
        <v>179</v>
      </c>
      <c r="D248" s="158">
        <v>65</v>
      </c>
      <c r="E248" s="158">
        <f t="shared" si="42"/>
        <v>78</v>
      </c>
      <c r="F248" s="2" t="s">
        <v>3</v>
      </c>
      <c r="G248" s="86"/>
      <c r="H248" s="1" t="str">
        <f t="shared" si="43"/>
        <v> </v>
      </c>
      <c r="I248" s="1" t="str">
        <f t="shared" si="41"/>
        <v> </v>
      </c>
    </row>
    <row r="249" spans="2:9" ht="15" customHeight="1">
      <c r="B249" s="2" t="s">
        <v>175</v>
      </c>
      <c r="C249" s="2" t="s">
        <v>180</v>
      </c>
      <c r="D249" s="158">
        <v>43</v>
      </c>
      <c r="E249" s="158">
        <f t="shared" si="42"/>
        <v>52</v>
      </c>
      <c r="F249" s="2" t="s">
        <v>3</v>
      </c>
      <c r="G249" s="86"/>
      <c r="H249" s="1" t="str">
        <f t="shared" si="43"/>
        <v> </v>
      </c>
      <c r="I249" s="1" t="str">
        <f t="shared" si="41"/>
        <v> </v>
      </c>
    </row>
    <row r="250" spans="2:9" ht="15" customHeight="1">
      <c r="B250" s="2" t="s">
        <v>176</v>
      </c>
      <c r="C250" s="2" t="s">
        <v>181</v>
      </c>
      <c r="D250" s="1">
        <v>30</v>
      </c>
      <c r="E250" s="1">
        <f t="shared" si="42"/>
        <v>36</v>
      </c>
      <c r="F250" s="2" t="s">
        <v>3</v>
      </c>
      <c r="G250" s="86"/>
      <c r="H250" s="1" t="str">
        <f t="shared" si="43"/>
        <v> </v>
      </c>
      <c r="I250" s="1" t="str">
        <f t="shared" si="41"/>
        <v> </v>
      </c>
    </row>
    <row r="251" spans="2:9" ht="15" customHeight="1">
      <c r="B251" s="2" t="s">
        <v>177</v>
      </c>
      <c r="C251" s="2" t="s">
        <v>182</v>
      </c>
      <c r="D251" s="1">
        <v>64</v>
      </c>
      <c r="E251" s="1">
        <f t="shared" si="42"/>
        <v>77</v>
      </c>
      <c r="F251" s="2" t="s">
        <v>3</v>
      </c>
      <c r="G251" s="86"/>
      <c r="H251" s="1" t="str">
        <f t="shared" si="43"/>
        <v> </v>
      </c>
      <c r="I251" s="1" t="str">
        <f t="shared" si="41"/>
        <v> </v>
      </c>
    </row>
    <row r="252" spans="2:9" ht="15" customHeight="1">
      <c r="B252" s="2" t="s">
        <v>178</v>
      </c>
      <c r="C252" s="2" t="s">
        <v>183</v>
      </c>
      <c r="D252" s="1">
        <v>66</v>
      </c>
      <c r="E252" s="1">
        <f t="shared" si="42"/>
        <v>80</v>
      </c>
      <c r="F252" s="2" t="s">
        <v>3</v>
      </c>
      <c r="G252" s="86"/>
      <c r="H252" s="1" t="str">
        <f t="shared" si="43"/>
        <v> </v>
      </c>
      <c r="I252" s="1" t="str">
        <f t="shared" si="41"/>
        <v> </v>
      </c>
    </row>
    <row r="253" spans="2:9" ht="15" customHeight="1">
      <c r="B253" s="2" t="s">
        <v>184</v>
      </c>
      <c r="C253" s="2" t="s">
        <v>200</v>
      </c>
      <c r="D253" s="1">
        <v>36</v>
      </c>
      <c r="E253" s="1">
        <f t="shared" si="42"/>
        <v>44</v>
      </c>
      <c r="F253" s="2" t="s">
        <v>3</v>
      </c>
      <c r="G253" s="86"/>
      <c r="H253" s="1" t="str">
        <f t="shared" si="43"/>
        <v> </v>
      </c>
      <c r="I253" s="1" t="str">
        <f t="shared" si="41"/>
        <v> </v>
      </c>
    </row>
    <row r="254" spans="2:9" ht="15" customHeight="1">
      <c r="B254" s="2" t="s">
        <v>185</v>
      </c>
      <c r="C254" s="2" t="s">
        <v>201</v>
      </c>
      <c r="D254" s="1">
        <v>29</v>
      </c>
      <c r="E254" s="1">
        <f t="shared" si="42"/>
        <v>35</v>
      </c>
      <c r="F254" s="2" t="s">
        <v>3</v>
      </c>
      <c r="G254" s="86"/>
      <c r="H254" s="1" t="str">
        <f t="shared" si="43"/>
        <v> </v>
      </c>
      <c r="I254" s="1" t="str">
        <f t="shared" si="41"/>
        <v> </v>
      </c>
    </row>
    <row r="255" spans="2:9" ht="15" customHeight="1">
      <c r="B255" s="2" t="s">
        <v>359</v>
      </c>
      <c r="C255" s="2" t="s">
        <v>360</v>
      </c>
      <c r="D255" s="1">
        <v>47</v>
      </c>
      <c r="E255" s="1">
        <f t="shared" si="42"/>
        <v>57</v>
      </c>
      <c r="F255" s="2" t="s">
        <v>3</v>
      </c>
      <c r="G255" s="86"/>
      <c r="H255" s="1" t="str">
        <f t="shared" si="43"/>
        <v> </v>
      </c>
      <c r="I255" s="1" t="str">
        <f t="shared" si="41"/>
        <v> </v>
      </c>
    </row>
    <row r="256" spans="2:9" ht="15" customHeight="1">
      <c r="B256" s="2" t="s">
        <v>186</v>
      </c>
      <c r="C256" s="2" t="s">
        <v>202</v>
      </c>
      <c r="D256" s="1">
        <v>45</v>
      </c>
      <c r="E256" s="1">
        <f t="shared" si="42"/>
        <v>54</v>
      </c>
      <c r="F256" s="2" t="s">
        <v>3</v>
      </c>
      <c r="G256" s="86"/>
      <c r="H256" s="1" t="str">
        <f t="shared" si="43"/>
        <v> </v>
      </c>
      <c r="I256" s="1" t="str">
        <f t="shared" si="41"/>
        <v> </v>
      </c>
    </row>
    <row r="257" spans="2:9" ht="15" customHeight="1">
      <c r="B257" s="2" t="s">
        <v>203</v>
      </c>
      <c r="C257" s="2" t="s">
        <v>204</v>
      </c>
      <c r="D257" s="1">
        <v>135</v>
      </c>
      <c r="E257" s="1">
        <f t="shared" si="42"/>
        <v>162</v>
      </c>
      <c r="F257" s="2" t="s">
        <v>3</v>
      </c>
      <c r="G257" s="86"/>
      <c r="H257" s="1" t="str">
        <f t="shared" si="43"/>
        <v> </v>
      </c>
      <c r="I257" s="1" t="str">
        <f t="shared" si="41"/>
        <v> </v>
      </c>
    </row>
    <row r="258" spans="2:9" ht="15" customHeight="1">
      <c r="B258" s="2" t="s">
        <v>400</v>
      </c>
      <c r="C258" s="2" t="s">
        <v>404</v>
      </c>
      <c r="D258" s="1">
        <v>43</v>
      </c>
      <c r="E258" s="1">
        <f>CEILING(D258*1.2,1)</f>
        <v>52</v>
      </c>
      <c r="F258" s="2" t="s">
        <v>3</v>
      </c>
      <c r="G258" s="86"/>
      <c r="H258" s="1" t="str">
        <f>IF(G258=0," ",IF($K$49&lt;$K$57,E258,D258))</f>
        <v> </v>
      </c>
      <c r="I258" s="1" t="str">
        <f>IF(G258=0," ",IF($K$49&lt;$K$57,E258*G258,D258*G258))</f>
        <v> </v>
      </c>
    </row>
    <row r="259" spans="2:9" ht="15" customHeight="1">
      <c r="B259" s="2" t="s">
        <v>401</v>
      </c>
      <c r="C259" s="2" t="s">
        <v>405</v>
      </c>
      <c r="D259" s="1">
        <v>38</v>
      </c>
      <c r="E259" s="1">
        <f>CEILING(D259*1.2,1)</f>
        <v>46</v>
      </c>
      <c r="F259" s="2" t="s">
        <v>3</v>
      </c>
      <c r="G259" s="86"/>
      <c r="H259" s="1" t="str">
        <f>IF(G259=0," ",IF($K$49&lt;$K$57,E259,D259))</f>
        <v> </v>
      </c>
      <c r="I259" s="1" t="str">
        <f>IF(G259=0," ",IF($K$49&lt;$K$57,E259*G259,D259*G259))</f>
        <v> </v>
      </c>
    </row>
    <row r="260" spans="2:9" ht="15" customHeight="1">
      <c r="B260" s="2" t="s">
        <v>402</v>
      </c>
      <c r="C260" s="2" t="s">
        <v>406</v>
      </c>
      <c r="D260" s="1">
        <v>34</v>
      </c>
      <c r="E260" s="1">
        <f>CEILING(D260*1.2,1)</f>
        <v>41</v>
      </c>
      <c r="F260" s="2" t="s">
        <v>3</v>
      </c>
      <c r="G260" s="86"/>
      <c r="H260" s="1" t="str">
        <f>IF(G260=0," ",IF($K$49&lt;$K$57,E260,D260))</f>
        <v> </v>
      </c>
      <c r="I260" s="1" t="str">
        <f>IF(G260=0," ",IF($K$49&lt;$K$57,E260*G260,D260*G260))</f>
        <v> </v>
      </c>
    </row>
    <row r="261" spans="2:9" ht="15" customHeight="1">
      <c r="B261" s="2" t="s">
        <v>403</v>
      </c>
      <c r="C261" s="2" t="s">
        <v>407</v>
      </c>
      <c r="D261" s="1">
        <v>160</v>
      </c>
      <c r="E261" s="1">
        <f>CEILING(D261*1.2,1)</f>
        <v>192</v>
      </c>
      <c r="F261" s="2" t="s">
        <v>3</v>
      </c>
      <c r="G261" s="86"/>
      <c r="H261" s="1" t="str">
        <f>IF(G261=0," ",IF($K$49&lt;$K$57,E261,D261))</f>
        <v> </v>
      </c>
      <c r="I261" s="1" t="str">
        <f>IF(G261=0," ",IF($K$49&lt;$K$57,E261*G261,D261*G261))</f>
        <v> </v>
      </c>
    </row>
    <row r="262" spans="2:9" ht="15" customHeight="1">
      <c r="B262" s="2" t="s">
        <v>416</v>
      </c>
      <c r="C262" s="2" t="s">
        <v>417</v>
      </c>
      <c r="D262" s="1">
        <v>94</v>
      </c>
      <c r="E262" s="1">
        <f>CEILING(D262*1.2,1)</f>
        <v>113</v>
      </c>
      <c r="F262" s="2" t="s">
        <v>3</v>
      </c>
      <c r="G262" s="86"/>
      <c r="H262" s="1" t="str">
        <f>IF(G262=0," ",IF($K$49&lt;$K$57,E262,D262))</f>
        <v> </v>
      </c>
      <c r="I262" s="1" t="str">
        <f>IF(G262=0," ",IF($K$49&lt;$K$57,E262*G262,D262*G262))</f>
        <v> </v>
      </c>
    </row>
    <row r="263" spans="3:9" ht="15" customHeight="1">
      <c r="C263" s="19"/>
      <c r="D263" s="20"/>
      <c r="E263" s="20"/>
      <c r="F263" s="19"/>
      <c r="G263" s="19"/>
      <c r="H263" s="20"/>
      <c r="I263" s="20"/>
    </row>
    <row r="264" spans="3:9" ht="15" customHeight="1">
      <c r="C264" s="17"/>
      <c r="D264" s="18"/>
      <c r="E264" s="18"/>
      <c r="F264" s="17"/>
      <c r="G264" s="17"/>
      <c r="H264" s="18"/>
      <c r="I264" s="18"/>
    </row>
    <row r="265" spans="2:9" ht="15" customHeight="1">
      <c r="B265" s="17"/>
      <c r="C265" s="119" t="s">
        <v>213</v>
      </c>
      <c r="D265" s="39"/>
      <c r="E265" s="39"/>
      <c r="F265" s="22"/>
      <c r="G265" s="27"/>
      <c r="H265" s="46"/>
      <c r="I265" s="48"/>
    </row>
    <row r="266" spans="1:9" ht="15" customHeight="1">
      <c r="A266" s="26"/>
      <c r="B266" s="120" t="s">
        <v>448</v>
      </c>
      <c r="C266" s="120" t="s">
        <v>449</v>
      </c>
      <c r="D266" s="1">
        <v>52</v>
      </c>
      <c r="E266" s="1">
        <f aca="true" t="shared" si="44" ref="E266:E274">CEILING(D266*1.2,1)</f>
        <v>63</v>
      </c>
      <c r="F266" s="2" t="s">
        <v>3</v>
      </c>
      <c r="G266" s="86"/>
      <c r="H266" s="1" t="str">
        <f aca="true" t="shared" si="45" ref="H266:H274">IF(G266=0," ",IF($K$49&lt;$K$57,E266,D266))</f>
        <v> </v>
      </c>
      <c r="I266" s="1" t="str">
        <f aca="true" t="shared" si="46" ref="I266:I274">IF(G266=0," ",IF($K$49&lt;$K$57,E266*G266,D266*G266))</f>
        <v> </v>
      </c>
    </row>
    <row r="267" spans="1:9" ht="15" customHeight="1">
      <c r="A267" s="26"/>
      <c r="B267" s="120" t="s">
        <v>443</v>
      </c>
      <c r="C267" s="120" t="s">
        <v>444</v>
      </c>
      <c r="D267" s="1">
        <v>52</v>
      </c>
      <c r="E267" s="1">
        <f t="shared" si="44"/>
        <v>63</v>
      </c>
      <c r="F267" s="2" t="s">
        <v>3</v>
      </c>
      <c r="G267" s="86"/>
      <c r="H267" s="1" t="str">
        <f t="shared" si="45"/>
        <v> </v>
      </c>
      <c r="I267" s="1" t="str">
        <f t="shared" si="46"/>
        <v> </v>
      </c>
    </row>
    <row r="268" spans="1:9" ht="15" customHeight="1">
      <c r="A268" s="26"/>
      <c r="B268" s="120" t="s">
        <v>189</v>
      </c>
      <c r="C268" s="2" t="s">
        <v>187</v>
      </c>
      <c r="D268" s="158">
        <v>49</v>
      </c>
      <c r="E268" s="158">
        <f t="shared" si="44"/>
        <v>59</v>
      </c>
      <c r="F268" s="2" t="s">
        <v>3</v>
      </c>
      <c r="G268" s="86"/>
      <c r="H268" s="1" t="str">
        <f t="shared" si="45"/>
        <v> </v>
      </c>
      <c r="I268" s="1" t="str">
        <f t="shared" si="46"/>
        <v> </v>
      </c>
    </row>
    <row r="269" spans="1:9" ht="15" customHeight="1">
      <c r="A269" s="26"/>
      <c r="B269" s="120" t="s">
        <v>193</v>
      </c>
      <c r="C269" s="120" t="s">
        <v>455</v>
      </c>
      <c r="D269" s="158">
        <v>48</v>
      </c>
      <c r="E269" s="158">
        <f t="shared" si="44"/>
        <v>58</v>
      </c>
      <c r="F269" s="2" t="s">
        <v>3</v>
      </c>
      <c r="G269" s="86"/>
      <c r="H269" s="1" t="str">
        <f t="shared" si="45"/>
        <v> </v>
      </c>
      <c r="I269" s="1" t="str">
        <f t="shared" si="46"/>
        <v> </v>
      </c>
    </row>
    <row r="270" spans="1:9" ht="15" customHeight="1">
      <c r="A270" s="26"/>
      <c r="B270" s="120" t="s">
        <v>188</v>
      </c>
      <c r="C270" s="120" t="s">
        <v>452</v>
      </c>
      <c r="D270" s="158">
        <v>47</v>
      </c>
      <c r="E270" s="158">
        <f t="shared" si="44"/>
        <v>57</v>
      </c>
      <c r="F270" s="2" t="s">
        <v>3</v>
      </c>
      <c r="G270" s="86"/>
      <c r="H270" s="1" t="str">
        <f t="shared" si="45"/>
        <v> </v>
      </c>
      <c r="I270" s="1" t="str">
        <f t="shared" si="46"/>
        <v> </v>
      </c>
    </row>
    <row r="271" spans="1:10" ht="15" customHeight="1">
      <c r="A271" s="26"/>
      <c r="B271" s="2" t="s">
        <v>350</v>
      </c>
      <c r="C271" s="2" t="s">
        <v>349</v>
      </c>
      <c r="D271" s="1">
        <v>46</v>
      </c>
      <c r="E271" s="1">
        <f t="shared" si="44"/>
        <v>56</v>
      </c>
      <c r="F271" s="2" t="s">
        <v>3</v>
      </c>
      <c r="G271" s="86"/>
      <c r="H271" s="1" t="str">
        <f t="shared" si="45"/>
        <v> </v>
      </c>
      <c r="I271" s="1" t="str">
        <f t="shared" si="46"/>
        <v> </v>
      </c>
      <c r="J271" s="67"/>
    </row>
    <row r="272" spans="1:10" ht="15" customHeight="1">
      <c r="A272" s="26"/>
      <c r="B272" s="120" t="s">
        <v>453</v>
      </c>
      <c r="C272" s="120" t="s">
        <v>454</v>
      </c>
      <c r="D272" s="1">
        <v>46</v>
      </c>
      <c r="E272" s="1">
        <f t="shared" si="44"/>
        <v>56</v>
      </c>
      <c r="F272" s="52" t="s">
        <v>3</v>
      </c>
      <c r="G272" s="86"/>
      <c r="H272" s="1" t="str">
        <f t="shared" si="45"/>
        <v> </v>
      </c>
      <c r="I272" s="1" t="str">
        <f t="shared" si="46"/>
        <v> </v>
      </c>
      <c r="J272" s="67"/>
    </row>
    <row r="273" spans="1:10" ht="15" customHeight="1">
      <c r="A273" s="26"/>
      <c r="B273" s="2" t="s">
        <v>353</v>
      </c>
      <c r="C273" s="2" t="s">
        <v>354</v>
      </c>
      <c r="D273" s="1">
        <v>46</v>
      </c>
      <c r="E273" s="1">
        <f t="shared" si="44"/>
        <v>56</v>
      </c>
      <c r="F273" s="2" t="s">
        <v>24</v>
      </c>
      <c r="G273" s="86"/>
      <c r="H273" s="1" t="str">
        <f t="shared" si="45"/>
        <v> </v>
      </c>
      <c r="I273" s="1" t="str">
        <f t="shared" si="46"/>
        <v> </v>
      </c>
      <c r="J273" s="67"/>
    </row>
    <row r="274" spans="1:10" ht="15" customHeight="1">
      <c r="A274" s="26"/>
      <c r="B274" s="2" t="s">
        <v>351</v>
      </c>
      <c r="C274" s="2" t="s">
        <v>352</v>
      </c>
      <c r="D274" s="1">
        <v>46</v>
      </c>
      <c r="E274" s="1">
        <f t="shared" si="44"/>
        <v>56</v>
      </c>
      <c r="F274" s="2" t="s">
        <v>3</v>
      </c>
      <c r="G274" s="86"/>
      <c r="H274" s="1" t="str">
        <f t="shared" si="45"/>
        <v> </v>
      </c>
      <c r="I274" s="1" t="str">
        <f t="shared" si="46"/>
        <v> </v>
      </c>
      <c r="J274" s="67"/>
    </row>
    <row r="275" spans="2:9" ht="15" customHeight="1">
      <c r="B275" s="19"/>
      <c r="C275" s="19"/>
      <c r="D275" s="20"/>
      <c r="E275" s="20"/>
      <c r="F275" s="19"/>
      <c r="G275" s="19"/>
      <c r="H275" s="20"/>
      <c r="I275" s="20"/>
    </row>
    <row r="276" spans="3:9" ht="15" customHeight="1">
      <c r="C276" s="17"/>
      <c r="D276" s="18"/>
      <c r="E276" s="18"/>
      <c r="F276" s="17"/>
      <c r="G276" s="17"/>
      <c r="H276" s="18"/>
      <c r="I276" s="18"/>
    </row>
    <row r="277" spans="3:9" ht="15" customHeight="1">
      <c r="C277" s="141" t="s">
        <v>419</v>
      </c>
      <c r="D277" s="142"/>
      <c r="E277" s="142"/>
      <c r="F277" s="142"/>
      <c r="G277" s="143"/>
      <c r="H277" s="46"/>
      <c r="I277" s="48"/>
    </row>
    <row r="278" spans="2:9" ht="15" customHeight="1">
      <c r="B278" s="2" t="s">
        <v>340</v>
      </c>
      <c r="C278" s="2" t="s">
        <v>341</v>
      </c>
      <c r="D278" s="1">
        <v>42</v>
      </c>
      <c r="E278" s="1">
        <f>CEILING(D278*1.2,1)</f>
        <v>51</v>
      </c>
      <c r="F278" s="52" t="s">
        <v>3</v>
      </c>
      <c r="G278" s="86"/>
      <c r="H278" s="1" t="str">
        <f>IF(G278=0," ",IF($K$49&lt;$K$57,E278,D278))</f>
        <v> </v>
      </c>
      <c r="I278" s="1" t="str">
        <f>IF(G278=0," ",IF($K$49&lt;$K$57,E278*G278,D278*G278))</f>
        <v> </v>
      </c>
    </row>
    <row r="279" spans="2:9" ht="15" customHeight="1">
      <c r="B279" s="2" t="s">
        <v>361</v>
      </c>
      <c r="C279" s="2" t="s">
        <v>362</v>
      </c>
      <c r="D279" s="1">
        <v>42</v>
      </c>
      <c r="E279" s="1">
        <f>CEILING(D279*1.2,1)</f>
        <v>51</v>
      </c>
      <c r="F279" s="52" t="s">
        <v>3</v>
      </c>
      <c r="G279" s="86"/>
      <c r="H279" s="1" t="str">
        <f>IF(G279=0," ",IF($K$49&lt;$K$57,E279,D279))</f>
        <v> </v>
      </c>
      <c r="I279" s="1" t="str">
        <f>IF(G279=0," ",IF($K$49&lt;$K$57,E279*G279,D279*G279))</f>
        <v> </v>
      </c>
    </row>
    <row r="280" spans="2:9" ht="15" customHeight="1">
      <c r="B280" s="19"/>
      <c r="C280" s="19"/>
      <c r="D280" s="20"/>
      <c r="E280" s="20"/>
      <c r="F280" s="19"/>
      <c r="G280" s="19"/>
      <c r="H280" s="20"/>
      <c r="I280" s="20"/>
    </row>
    <row r="281" spans="3:9" ht="15" customHeight="1">
      <c r="C281" s="17"/>
      <c r="D281" s="18"/>
      <c r="E281" s="18"/>
      <c r="F281" s="17"/>
      <c r="G281" s="17"/>
      <c r="H281" s="18"/>
      <c r="I281" s="18"/>
    </row>
    <row r="282" spans="3:9" ht="15" customHeight="1">
      <c r="C282" s="141" t="s">
        <v>426</v>
      </c>
      <c r="D282" s="142"/>
      <c r="E282" s="117"/>
      <c r="F282" s="117"/>
      <c r="G282" s="118"/>
      <c r="H282" s="46"/>
      <c r="I282" s="48"/>
    </row>
    <row r="283" spans="2:9" ht="15" customHeight="1">
      <c r="B283" s="2" t="s">
        <v>427</v>
      </c>
      <c r="C283" s="2" t="s">
        <v>428</v>
      </c>
      <c r="D283" s="1">
        <v>62</v>
      </c>
      <c r="E283" s="1">
        <f aca="true" t="shared" si="47" ref="E283:E288">CEILING(D283*1.2,1)</f>
        <v>75</v>
      </c>
      <c r="F283" s="52" t="s">
        <v>3</v>
      </c>
      <c r="G283" s="86"/>
      <c r="H283" s="1" t="str">
        <f aca="true" t="shared" si="48" ref="H283:H288">IF(G283=0," ",IF($K$49&lt;$K$57,E283,D283))</f>
        <v> </v>
      </c>
      <c r="I283" s="1" t="str">
        <f aca="true" t="shared" si="49" ref="I283:I288">IF(G283=0," ",IF($K$49&lt;$K$57,E283*G283,D283*G283))</f>
        <v> </v>
      </c>
    </row>
    <row r="284" spans="2:9" ht="15" customHeight="1">
      <c r="B284" s="2" t="s">
        <v>429</v>
      </c>
      <c r="C284" s="2" t="s">
        <v>430</v>
      </c>
      <c r="D284" s="1">
        <v>87</v>
      </c>
      <c r="E284" s="1">
        <f t="shared" si="47"/>
        <v>105</v>
      </c>
      <c r="F284" s="2" t="s">
        <v>24</v>
      </c>
      <c r="G284" s="86"/>
      <c r="H284" s="1" t="str">
        <f t="shared" si="48"/>
        <v> </v>
      </c>
      <c r="I284" s="1" t="str">
        <f t="shared" si="49"/>
        <v> </v>
      </c>
    </row>
    <row r="285" spans="2:9" ht="15" customHeight="1">
      <c r="B285" s="2" t="s">
        <v>431</v>
      </c>
      <c r="C285" s="2" t="s">
        <v>432</v>
      </c>
      <c r="D285" s="1">
        <v>77</v>
      </c>
      <c r="E285" s="1">
        <f t="shared" si="47"/>
        <v>93</v>
      </c>
      <c r="F285" s="52" t="s">
        <v>3</v>
      </c>
      <c r="G285" s="86"/>
      <c r="H285" s="1" t="str">
        <f t="shared" si="48"/>
        <v> </v>
      </c>
      <c r="I285" s="1" t="str">
        <f t="shared" si="49"/>
        <v> </v>
      </c>
    </row>
    <row r="286" spans="2:9" ht="15" customHeight="1">
      <c r="B286" s="2" t="s">
        <v>433</v>
      </c>
      <c r="C286" s="2" t="s">
        <v>434</v>
      </c>
      <c r="D286" s="1">
        <v>80</v>
      </c>
      <c r="E286" s="1">
        <f t="shared" si="47"/>
        <v>96</v>
      </c>
      <c r="F286" s="52" t="s">
        <v>3</v>
      </c>
      <c r="G286" s="86"/>
      <c r="H286" s="1" t="str">
        <f t="shared" si="48"/>
        <v> </v>
      </c>
      <c r="I286" s="1" t="str">
        <f t="shared" si="49"/>
        <v> </v>
      </c>
    </row>
    <row r="287" spans="2:9" ht="16.5" customHeight="1">
      <c r="B287" s="2" t="s">
        <v>435</v>
      </c>
      <c r="C287" s="2" t="s">
        <v>436</v>
      </c>
      <c r="D287" s="1">
        <v>68</v>
      </c>
      <c r="E287" s="1">
        <f t="shared" si="47"/>
        <v>82</v>
      </c>
      <c r="F287" s="52" t="s">
        <v>3</v>
      </c>
      <c r="G287" s="86"/>
      <c r="H287" s="1" t="str">
        <f t="shared" si="48"/>
        <v> </v>
      </c>
      <c r="I287" s="1" t="str">
        <f t="shared" si="49"/>
        <v> </v>
      </c>
    </row>
    <row r="288" spans="2:9" s="123" customFormat="1" ht="15" customHeight="1">
      <c r="B288" s="129" t="s">
        <v>437</v>
      </c>
      <c r="C288" s="129" t="s">
        <v>438</v>
      </c>
      <c r="D288" s="130">
        <v>63</v>
      </c>
      <c r="E288" s="130">
        <f t="shared" si="47"/>
        <v>76</v>
      </c>
      <c r="F288" s="131" t="s">
        <v>3</v>
      </c>
      <c r="G288" s="132"/>
      <c r="H288" s="130" t="str">
        <f t="shared" si="48"/>
        <v> </v>
      </c>
      <c r="I288" s="130" t="str">
        <f t="shared" si="49"/>
        <v> </v>
      </c>
    </row>
    <row r="289" spans="2:9" s="123" customFormat="1" ht="15" customHeight="1">
      <c r="B289" s="129" t="s">
        <v>489</v>
      </c>
      <c r="C289" s="129" t="s">
        <v>490</v>
      </c>
      <c r="D289" s="130">
        <v>55</v>
      </c>
      <c r="E289" s="130">
        <f aca="true" t="shared" si="50" ref="E289:E294">CEILING(D289*1.2,1)</f>
        <v>66</v>
      </c>
      <c r="F289" s="131" t="s">
        <v>3</v>
      </c>
      <c r="G289" s="132"/>
      <c r="H289" s="130" t="str">
        <f aca="true" t="shared" si="51" ref="H289:H294">IF(G289=0," ",IF($K$49&lt;$K$57,E289,D289))</f>
        <v> </v>
      </c>
      <c r="I289" s="130" t="str">
        <f aca="true" t="shared" si="52" ref="I289:I294">IF(G289=0," ",IF($K$49&lt;$K$57,E289*G289,D289*G289))</f>
        <v> </v>
      </c>
    </row>
    <row r="290" spans="2:9" s="123" customFormat="1" ht="15" customHeight="1">
      <c r="B290" s="129" t="s">
        <v>491</v>
      </c>
      <c r="C290" s="129" t="s">
        <v>492</v>
      </c>
      <c r="D290" s="130">
        <v>53</v>
      </c>
      <c r="E290" s="130">
        <f t="shared" si="50"/>
        <v>64</v>
      </c>
      <c r="F290" s="131" t="s">
        <v>3</v>
      </c>
      <c r="G290" s="132"/>
      <c r="H290" s="130" t="str">
        <f t="shared" si="51"/>
        <v> </v>
      </c>
      <c r="I290" s="130" t="str">
        <f t="shared" si="52"/>
        <v> </v>
      </c>
    </row>
    <row r="291" spans="2:9" s="123" customFormat="1" ht="15" customHeight="1">
      <c r="B291" s="129" t="s">
        <v>493</v>
      </c>
      <c r="C291" s="129" t="s">
        <v>494</v>
      </c>
      <c r="D291" s="130">
        <v>58</v>
      </c>
      <c r="E291" s="130">
        <f t="shared" si="50"/>
        <v>70</v>
      </c>
      <c r="F291" s="2" t="s">
        <v>24</v>
      </c>
      <c r="G291" s="132"/>
      <c r="H291" s="130" t="str">
        <f t="shared" si="51"/>
        <v> </v>
      </c>
      <c r="I291" s="130" t="str">
        <f t="shared" si="52"/>
        <v> </v>
      </c>
    </row>
    <row r="292" spans="2:9" s="123" customFormat="1" ht="15" customHeight="1">
      <c r="B292" s="129" t="s">
        <v>495</v>
      </c>
      <c r="C292" s="129" t="s">
        <v>496</v>
      </c>
      <c r="D292" s="130">
        <v>53</v>
      </c>
      <c r="E292" s="130">
        <f t="shared" si="50"/>
        <v>64</v>
      </c>
      <c r="F292" s="131" t="s">
        <v>3</v>
      </c>
      <c r="G292" s="132"/>
      <c r="H292" s="130" t="str">
        <f t="shared" si="51"/>
        <v> </v>
      </c>
      <c r="I292" s="130" t="str">
        <f t="shared" si="52"/>
        <v> </v>
      </c>
    </row>
    <row r="293" spans="2:9" s="123" customFormat="1" ht="15" customHeight="1">
      <c r="B293" s="129" t="s">
        <v>497</v>
      </c>
      <c r="C293" s="129" t="s">
        <v>498</v>
      </c>
      <c r="D293" s="130">
        <v>55</v>
      </c>
      <c r="E293" s="130">
        <f t="shared" si="50"/>
        <v>66</v>
      </c>
      <c r="F293" s="131" t="s">
        <v>3</v>
      </c>
      <c r="G293" s="132"/>
      <c r="H293" s="130" t="str">
        <f t="shared" si="51"/>
        <v> </v>
      </c>
      <c r="I293" s="130" t="str">
        <f t="shared" si="52"/>
        <v> </v>
      </c>
    </row>
    <row r="294" spans="2:9" s="123" customFormat="1" ht="15" customHeight="1">
      <c r="B294" s="129" t="s">
        <v>499</v>
      </c>
      <c r="C294" s="129" t="s">
        <v>500</v>
      </c>
      <c r="D294" s="130">
        <v>53</v>
      </c>
      <c r="E294" s="130">
        <f t="shared" si="50"/>
        <v>64</v>
      </c>
      <c r="F294" s="131" t="s">
        <v>3</v>
      </c>
      <c r="G294" s="132"/>
      <c r="H294" s="130" t="str">
        <f t="shared" si="51"/>
        <v> </v>
      </c>
      <c r="I294" s="130" t="str">
        <f t="shared" si="52"/>
        <v> </v>
      </c>
    </row>
    <row r="295" spans="3:9" s="123" customFormat="1" ht="15" customHeight="1">
      <c r="C295" s="133"/>
      <c r="D295" s="134"/>
      <c r="E295" s="134"/>
      <c r="F295" s="133"/>
      <c r="G295" s="133"/>
      <c r="H295" s="134"/>
      <c r="I295" s="134"/>
    </row>
    <row r="296" spans="3:9" s="123" customFormat="1" ht="15" customHeight="1">
      <c r="C296" s="122" t="s">
        <v>397</v>
      </c>
      <c r="D296" s="124"/>
      <c r="E296" s="124"/>
      <c r="F296" s="125"/>
      <c r="G296" s="126"/>
      <c r="H296" s="127"/>
      <c r="I296" s="128"/>
    </row>
    <row r="297" spans="2:9" s="123" customFormat="1" ht="15" customHeight="1">
      <c r="B297" s="129" t="s">
        <v>398</v>
      </c>
      <c r="C297" s="129" t="s">
        <v>399</v>
      </c>
      <c r="D297" s="161">
        <v>79</v>
      </c>
      <c r="E297" s="161">
        <f>CEILING(D297*1.2,1)</f>
        <v>95</v>
      </c>
      <c r="F297" s="131" t="s">
        <v>3</v>
      </c>
      <c r="G297" s="132"/>
      <c r="H297" s="130" t="str">
        <f>IF(G297=0," ",IF($K$49&lt;$K$57,E297,D297))</f>
        <v> </v>
      </c>
      <c r="I297" s="130" t="str">
        <f>IF(G297=0," ",IF($K$49&lt;$K$57,E297*G297,D297*G297))</f>
        <v> </v>
      </c>
    </row>
    <row r="298" spans="2:10" ht="15" customHeight="1" thickBot="1">
      <c r="B298" s="65"/>
      <c r="C298" s="65"/>
      <c r="D298" s="66"/>
      <c r="E298" s="66"/>
      <c r="F298" s="65"/>
      <c r="G298" s="106"/>
      <c r="H298" s="66"/>
      <c r="I298" s="66"/>
      <c r="J298" s="71"/>
    </row>
    <row r="299" spans="7:10" ht="15" customHeight="1" thickBot="1">
      <c r="G299" s="26"/>
      <c r="H299" s="66"/>
      <c r="I299" s="49" t="s">
        <v>190</v>
      </c>
      <c r="J299" s="25">
        <f>SUM(I13:I297)</f>
        <v>0</v>
      </c>
    </row>
    <row r="300" spans="8:9" ht="15" customHeight="1">
      <c r="H300" s="20"/>
      <c r="I300" s="20"/>
    </row>
  </sheetData>
  <sheetProtection password="F8C9" sheet="1"/>
  <mergeCells count="14">
    <mergeCell ref="B1:K1"/>
    <mergeCell ref="B4:K4"/>
    <mergeCell ref="B2:K2"/>
    <mergeCell ref="B3:K3"/>
    <mergeCell ref="C277:G277"/>
    <mergeCell ref="C122:F122"/>
    <mergeCell ref="C81:F81"/>
    <mergeCell ref="C149:F149"/>
    <mergeCell ref="K18:L18"/>
    <mergeCell ref="C8:C9"/>
    <mergeCell ref="B8:B9"/>
    <mergeCell ref="C282:D282"/>
    <mergeCell ref="C157:G157"/>
    <mergeCell ref="E163:I163"/>
  </mergeCells>
  <dataValidations count="4">
    <dataValidation type="list" allowBlank="1" showInputMessage="1" showErrorMessage="1" sqref="L13:L14 L52">
      <formula1>постоянный_клиент</formula1>
    </dataValidation>
    <dataValidation type="list" allowBlank="1" showInputMessage="1" showErrorMessage="1" sqref="L15">
      <formula1>наличные</formula1>
    </dataValidation>
    <dataValidation type="list" allowBlank="1" showInputMessage="1" showErrorMessage="1" sqref="L12">
      <formula1>$K$58:$K$59</formula1>
    </dataValidation>
    <dataValidation type="list" allowBlank="1" showInputMessage="1" showErrorMessage="1" sqref="L16">
      <formula1>$K$60:$K$63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kuta</dc:creator>
  <cp:keywords/>
  <dc:description/>
  <cp:lastModifiedBy>kuta</cp:lastModifiedBy>
  <dcterms:created xsi:type="dcterms:W3CDTF">2014-02-11T05:22:16Z</dcterms:created>
  <dcterms:modified xsi:type="dcterms:W3CDTF">2014-10-10T06:39:06Z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