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95" yWindow="65446" windowWidth="11700" windowHeight="9945" activeTab="0"/>
  </bookViews>
  <sheets>
    <sheet name="Прайс" sheetId="1" r:id="rId1"/>
  </sheets>
  <definedNames>
    <definedName name="_xlnm.Print_Area" localSheetId="0">'Прайс'!$A$1:$M$295</definedName>
  </definedNames>
  <calcPr fullCalcOnLoad="1"/>
</workbook>
</file>

<file path=xl/sharedStrings.xml><?xml version="1.0" encoding="utf-8"?>
<sst xmlns="http://schemas.openxmlformats.org/spreadsheetml/2006/main" count="1143" uniqueCount="619">
  <si>
    <r>
      <t xml:space="preserve">Термопленка, термоэтикетка на 7 п/я </t>
    </r>
    <r>
      <rPr>
        <b/>
        <sz val="12"/>
        <color indexed="12"/>
        <rFont val="Arial"/>
        <family val="2"/>
      </rPr>
      <t>"ОТКРЫТКИ"</t>
    </r>
  </si>
  <si>
    <r>
      <t xml:space="preserve">Термопленка, термоэтикетка на 7 п/я </t>
    </r>
    <r>
      <rPr>
        <b/>
        <sz val="12"/>
        <color indexed="12"/>
        <rFont val="Arial"/>
        <family val="2"/>
      </rPr>
      <t>"АНГЕЛОЧКИ"</t>
    </r>
  </si>
  <si>
    <t>пленка, коробка</t>
  </si>
  <si>
    <t>многоцв. плен.</t>
  </si>
  <si>
    <t>Формы бумажные термостойкие на 100-150гр.</t>
  </si>
  <si>
    <t>Наименование</t>
  </si>
  <si>
    <t>цветной картон</t>
  </si>
  <si>
    <t>цветная бумага</t>
  </si>
  <si>
    <t>Вид упаковки</t>
  </si>
  <si>
    <t>Штрихкод на упаковке</t>
  </si>
  <si>
    <t>59311</t>
  </si>
  <si>
    <t>59312</t>
  </si>
  <si>
    <t>59808</t>
  </si>
  <si>
    <t>59809</t>
  </si>
  <si>
    <t>пакет с еврослотом</t>
  </si>
  <si>
    <t>зип-пакет</t>
  </si>
  <si>
    <t>Цена за ед.</t>
  </si>
  <si>
    <t>Вес коробки нетто (кг)</t>
  </si>
  <si>
    <t>Объём, м3</t>
  </si>
  <si>
    <t>Вес, кг</t>
  </si>
  <si>
    <t>ед-цы</t>
  </si>
  <si>
    <t>коробки</t>
  </si>
  <si>
    <t>ИТОГО:</t>
  </si>
  <si>
    <t>неограничен</t>
  </si>
  <si>
    <t>24 мес.</t>
  </si>
  <si>
    <t>12 мес.</t>
  </si>
  <si>
    <t>58490</t>
  </si>
  <si>
    <t>460659800356 8</t>
  </si>
  <si>
    <t>58491</t>
  </si>
  <si>
    <t>460659800357 8</t>
  </si>
  <si>
    <t>58492</t>
  </si>
  <si>
    <t>460659800358 2</t>
  </si>
  <si>
    <t>ДП-1</t>
  </si>
  <si>
    <t>неограничено</t>
  </si>
  <si>
    <t>7060СТ</t>
  </si>
  <si>
    <t>7060ХЗ</t>
  </si>
  <si>
    <t>7060ХВ</t>
  </si>
  <si>
    <t>7060СЗ</t>
  </si>
  <si>
    <t>7085Х</t>
  </si>
  <si>
    <t>9090ХЗ</t>
  </si>
  <si>
    <t>9090ХС</t>
  </si>
  <si>
    <t>9090ХВ</t>
  </si>
  <si>
    <t>9090СЗ</t>
  </si>
  <si>
    <t>9090СТ</t>
  </si>
  <si>
    <t>9090СС</t>
  </si>
  <si>
    <t>9095БЕ</t>
  </si>
  <si>
    <t>11085СТ</t>
  </si>
  <si>
    <t>11085Ж</t>
  </si>
  <si>
    <t>11085ХЗ</t>
  </si>
  <si>
    <t>11085ХС</t>
  </si>
  <si>
    <t>11085ХВ</t>
  </si>
  <si>
    <t>11085СЗ</t>
  </si>
  <si>
    <t>11085СС</t>
  </si>
  <si>
    <t>11085Х</t>
  </si>
  <si>
    <t>11085ХР</t>
  </si>
  <si>
    <t>134100СТ</t>
  </si>
  <si>
    <t>134100Ж</t>
  </si>
  <si>
    <t>134100ХЗ</t>
  </si>
  <si>
    <t>134100ХС</t>
  </si>
  <si>
    <t>134100ХВ</t>
  </si>
  <si>
    <t>134100СЗ</t>
  </si>
  <si>
    <t>134100СС</t>
  </si>
  <si>
    <t>134100Х</t>
  </si>
  <si>
    <t>134100ХР</t>
  </si>
  <si>
    <t>гофрокороб</t>
  </si>
  <si>
    <t>7060Ж</t>
  </si>
  <si>
    <t>7060ХС</t>
  </si>
  <si>
    <t>7060ХР</t>
  </si>
  <si>
    <t>7060СС</t>
  </si>
  <si>
    <t>9090К</t>
  </si>
  <si>
    <t>9090Ж</t>
  </si>
  <si>
    <t>9090Х</t>
  </si>
  <si>
    <t>9090ХР</t>
  </si>
  <si>
    <t>11085К</t>
  </si>
  <si>
    <t>11085П</t>
  </si>
  <si>
    <t>134100К</t>
  </si>
  <si>
    <t>134100П</t>
  </si>
  <si>
    <t>134100БЕ</t>
  </si>
  <si>
    <t>п/э пакет</t>
  </si>
  <si>
    <t>7060БЕ</t>
  </si>
  <si>
    <t>Наборы пищевых красителей для яиц в экономичной упаковке</t>
  </si>
  <si>
    <t>Пасхальные наборы для выпечки кулича</t>
  </si>
  <si>
    <t>Большие пасхальные наборы</t>
  </si>
  <si>
    <t>Наборы пищевых красителей для яиц</t>
  </si>
  <si>
    <t>4606598011020</t>
  </si>
  <si>
    <t>4606598011990</t>
  </si>
  <si>
    <t>59801</t>
  </si>
  <si>
    <t>4606598002776</t>
  </si>
  <si>
    <t>59802</t>
  </si>
  <si>
    <t>59805</t>
  </si>
  <si>
    <t>59806</t>
  </si>
  <si>
    <t>4606598002783</t>
  </si>
  <si>
    <t>4606598002790</t>
  </si>
  <si>
    <t>4606598006880</t>
  </si>
  <si>
    <t>Формы бумажные термостойкие на 200гр.</t>
  </si>
  <si>
    <t>Формы бумажные термостойкие на 300гр.</t>
  </si>
  <si>
    <t>Формы бумажные термостойкие на 500гр.</t>
  </si>
  <si>
    <t>ПАСХАЛЬНЫЕ НАБОРЫ, ПИЩЕВЫЕ КРАСИТЕЛИ</t>
  </si>
  <si>
    <t>НАКЛЕЙКИ ДЛЯ ПАСХАЛЬНЫХ ЯИЦ</t>
  </si>
  <si>
    <t>КОНДИТЕРСКАЯ ПОСЫПКА "РАДУГА"</t>
  </si>
  <si>
    <t>СУММА</t>
  </si>
  <si>
    <t>Формы бумажные термостойкие на 800гр.</t>
  </si>
  <si>
    <t>154112УЗ</t>
  </si>
  <si>
    <t>Формы бумажные термостойкие на 1000гр.</t>
  </si>
  <si>
    <t>170120УЗ</t>
  </si>
  <si>
    <t>Поцент скидки</t>
  </si>
  <si>
    <t>Срок хранения</t>
  </si>
  <si>
    <t xml:space="preserve">Цена </t>
  </si>
  <si>
    <t>ДП-3</t>
  </si>
  <si>
    <t>КПХВ</t>
  </si>
  <si>
    <t>Пасхальные наборы для семейного творчества</t>
  </si>
  <si>
    <t>СУХАЯ СМЕСЬ ДЛЯ ВЫПЕЧКИ КУЛИЧА</t>
  </si>
  <si>
    <t>59334</t>
  </si>
  <si>
    <t>59795</t>
  </si>
  <si>
    <t>ПАКЕТЫ ДЛЯ УПАКОВКИ КУЛИЧА</t>
  </si>
  <si>
    <t>УПА</t>
  </si>
  <si>
    <t>пакет</t>
  </si>
  <si>
    <t>УПП</t>
  </si>
  <si>
    <t>УПЦ</t>
  </si>
  <si>
    <t>АРТ.</t>
  </si>
  <si>
    <t>Вес, гр.</t>
  </si>
  <si>
    <t>4606598011143</t>
  </si>
  <si>
    <r>
      <t>ДЕКОРАТИВНАЯ ПОДСТАВКА</t>
    </r>
    <r>
      <rPr>
        <sz val="12"/>
        <rFont val="Arial"/>
        <family val="2"/>
      </rPr>
      <t xml:space="preserve"> для кулича и п/я (шесть расцветок)</t>
    </r>
  </si>
  <si>
    <r>
      <t>ФОРМЫ бумажные термостойкие</t>
    </r>
    <r>
      <rPr>
        <b/>
        <sz val="12"/>
        <color indexed="12"/>
        <rFont val="Arial"/>
        <family val="2"/>
      </rPr>
      <t xml:space="preserve"> "ЖОСТОВО" d70 х h60 </t>
    </r>
    <r>
      <rPr>
        <b/>
        <sz val="12"/>
        <color indexed="8"/>
        <rFont val="Arial"/>
        <family val="2"/>
      </rPr>
      <t>(100гр.)</t>
    </r>
  </si>
  <si>
    <r>
      <t xml:space="preserve">ФОРМЫ бумажные термостойкие </t>
    </r>
    <r>
      <rPr>
        <b/>
        <sz val="12"/>
        <color indexed="12"/>
        <rFont val="Arial"/>
        <family val="2"/>
      </rPr>
      <t xml:space="preserve">"ЛОГОТИП ХВ"  d70 х h60 </t>
    </r>
    <r>
      <rPr>
        <b/>
        <sz val="12"/>
        <color indexed="8"/>
        <rFont val="Arial"/>
        <family val="2"/>
      </rPr>
      <t>(100гр.)</t>
    </r>
  </si>
  <si>
    <r>
      <t>ФОРМЫ бумажные термостойкие</t>
    </r>
    <r>
      <rPr>
        <b/>
        <sz val="12"/>
        <color indexed="12"/>
        <rFont val="Arial"/>
        <family val="2"/>
      </rPr>
      <t xml:space="preserve"> "СОБОР ЗОЛОТОЙ"  d70 х h60 </t>
    </r>
    <r>
      <rPr>
        <b/>
        <sz val="12"/>
        <color indexed="8"/>
        <rFont val="Arial"/>
        <family val="2"/>
      </rPr>
      <t>(100гр.)</t>
    </r>
  </si>
  <si>
    <r>
      <t>ФОРМЫ бумажные термостойкие</t>
    </r>
    <r>
      <rPr>
        <b/>
        <sz val="12"/>
        <color indexed="12"/>
        <rFont val="Arial"/>
        <family val="2"/>
      </rPr>
      <t xml:space="preserve"> "СОБОР СЕРЕБРО" d70 х h60 </t>
    </r>
    <r>
      <rPr>
        <b/>
        <sz val="12"/>
        <color indexed="8"/>
        <rFont val="Arial"/>
        <family val="2"/>
      </rPr>
      <t>(100гр.)</t>
    </r>
  </si>
  <si>
    <r>
      <t>ФОРМЫ бумажные термостойкие</t>
    </r>
    <r>
      <rPr>
        <sz val="12"/>
        <color indexed="12"/>
        <rFont val="Arial"/>
        <family val="2"/>
      </rPr>
      <t xml:space="preserve"> </t>
    </r>
    <r>
      <rPr>
        <b/>
        <sz val="12"/>
        <color indexed="12"/>
        <rFont val="Arial"/>
        <family val="2"/>
      </rPr>
      <t xml:space="preserve">"СТАНДАРТ" d70 х h60 </t>
    </r>
    <r>
      <rPr>
        <b/>
        <sz val="12"/>
        <color indexed="8"/>
        <rFont val="Arial"/>
        <family val="2"/>
      </rPr>
      <t>(100гр.)</t>
    </r>
  </si>
  <si>
    <r>
      <t xml:space="preserve">ФОРМЫ бумажные термостойкие </t>
    </r>
    <r>
      <rPr>
        <b/>
        <sz val="12"/>
        <color indexed="12"/>
        <rFont val="Arial"/>
        <family val="2"/>
      </rPr>
      <t xml:space="preserve">"ХОХЛОМА"  d70 х h85 </t>
    </r>
    <r>
      <rPr>
        <b/>
        <sz val="12"/>
        <color indexed="8"/>
        <rFont val="Arial"/>
        <family val="2"/>
      </rPr>
      <t>(150гр.)</t>
    </r>
  </si>
  <si>
    <r>
      <t>ФОРМЫ бумажные термостойкие</t>
    </r>
    <r>
      <rPr>
        <b/>
        <sz val="12"/>
        <color indexed="12"/>
        <rFont val="Arial"/>
        <family val="2"/>
      </rPr>
      <t xml:space="preserve"> "ХРАМ ЗОЛОТОЙ"  d70 х h60</t>
    </r>
    <r>
      <rPr>
        <b/>
        <sz val="12"/>
        <color indexed="8"/>
        <rFont val="Arial"/>
        <family val="2"/>
      </rPr>
      <t xml:space="preserve"> (100гр.)</t>
    </r>
  </si>
  <si>
    <r>
      <t>ФОРМЫ бумажные термостойкие</t>
    </r>
    <r>
      <rPr>
        <b/>
        <sz val="12"/>
        <color indexed="12"/>
        <rFont val="Arial"/>
        <family val="2"/>
      </rPr>
      <t xml:space="preserve"> "ХРАМ СЕРЕБРО" d70 х h60 </t>
    </r>
    <r>
      <rPr>
        <b/>
        <sz val="12"/>
        <color indexed="8"/>
        <rFont val="Arial"/>
        <family val="2"/>
      </rPr>
      <t>(100гр.)</t>
    </r>
  </si>
  <si>
    <r>
      <t>ФОРМЫ бумажные термостойкие</t>
    </r>
    <r>
      <rPr>
        <sz val="12"/>
        <color indexed="12"/>
        <rFont val="Arial"/>
        <family val="2"/>
      </rPr>
      <t xml:space="preserve"> </t>
    </r>
    <r>
      <rPr>
        <b/>
        <sz val="12"/>
        <color indexed="12"/>
        <rFont val="Arial"/>
        <family val="2"/>
      </rPr>
      <t xml:space="preserve">"ХРАМЫ" d70 х h60 </t>
    </r>
    <r>
      <rPr>
        <b/>
        <sz val="12"/>
        <color indexed="8"/>
        <rFont val="Arial"/>
        <family val="2"/>
      </rPr>
      <t>(100гр.)</t>
    </r>
  </si>
  <si>
    <r>
      <t>ФОРМЫ бумажные термостойкие</t>
    </r>
    <r>
      <rPr>
        <b/>
        <sz val="12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"БЕРЕСТА" d90 х h95</t>
    </r>
    <r>
      <rPr>
        <b/>
        <sz val="12"/>
        <color indexed="8"/>
        <rFont val="Arial"/>
        <family val="2"/>
      </rPr>
      <t xml:space="preserve"> (220гр.)</t>
    </r>
  </si>
  <si>
    <r>
      <t>ФОРМЫ бумажные термостойкие</t>
    </r>
    <r>
      <rPr>
        <b/>
        <sz val="12"/>
        <color indexed="12"/>
        <rFont val="Arial"/>
        <family val="2"/>
      </rPr>
      <t xml:space="preserve"> "ЖОСТОВО" d90 х h90 </t>
    </r>
    <r>
      <rPr>
        <b/>
        <sz val="12"/>
        <color indexed="8"/>
        <rFont val="Arial"/>
        <family val="2"/>
      </rPr>
      <t>(200гр.)</t>
    </r>
  </si>
  <si>
    <r>
      <t>ФОРМЫ бумажные термостойкие</t>
    </r>
    <r>
      <rPr>
        <b/>
        <sz val="12"/>
        <color indexed="12"/>
        <rFont val="Arial"/>
        <family val="2"/>
      </rPr>
      <t xml:space="preserve"> "КРЕМЛИ" d90 х h90 </t>
    </r>
    <r>
      <rPr>
        <b/>
        <sz val="12"/>
        <color indexed="8"/>
        <rFont val="Arial"/>
        <family val="2"/>
      </rPr>
      <t>(200гр.)</t>
    </r>
  </si>
  <si>
    <r>
      <t>ФОРМЫ бумажные термостойкие</t>
    </r>
    <r>
      <rPr>
        <b/>
        <sz val="12"/>
        <color indexed="12"/>
        <rFont val="Arial"/>
        <family val="2"/>
      </rPr>
      <t xml:space="preserve"> "ЛОГОТИП ХВ" d90 х h90</t>
    </r>
    <r>
      <rPr>
        <b/>
        <sz val="12"/>
        <color indexed="8"/>
        <rFont val="Arial"/>
        <family val="2"/>
      </rPr>
      <t xml:space="preserve"> (200гр.)</t>
    </r>
  </si>
  <si>
    <r>
      <t>ФОРМЫ бумажные термостойкие</t>
    </r>
    <r>
      <rPr>
        <b/>
        <sz val="12"/>
        <color indexed="12"/>
        <rFont val="Arial"/>
        <family val="2"/>
      </rPr>
      <t xml:space="preserve"> "СОБОР ЗОЛОТОЙ" d90 х h90</t>
    </r>
    <r>
      <rPr>
        <b/>
        <sz val="12"/>
        <rFont val="Arial"/>
        <family val="2"/>
      </rPr>
      <t xml:space="preserve"> (200гр.)  </t>
    </r>
  </si>
  <si>
    <r>
      <t>ФОРМЫ бумажные термостойкие</t>
    </r>
    <r>
      <rPr>
        <sz val="12"/>
        <color indexed="12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"СОБОР СЕРЕБРО" d90 х h90</t>
    </r>
    <r>
      <rPr>
        <b/>
        <sz val="12"/>
        <rFont val="Arial"/>
        <family val="2"/>
      </rPr>
      <t xml:space="preserve"> (200гр.)</t>
    </r>
  </si>
  <si>
    <r>
      <t>ФОРМЫ бумажные термостойкие</t>
    </r>
    <r>
      <rPr>
        <b/>
        <sz val="12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"СТАНДАРТ" d90 х h90</t>
    </r>
    <r>
      <rPr>
        <b/>
        <sz val="12"/>
        <rFont val="Arial"/>
        <family val="2"/>
      </rPr>
      <t xml:space="preserve"> (200гр.)</t>
    </r>
  </si>
  <si>
    <r>
      <t>ФОРМЫ бумажные термостойкие</t>
    </r>
    <r>
      <rPr>
        <b/>
        <sz val="12"/>
        <color indexed="12"/>
        <rFont val="Arial"/>
        <family val="2"/>
      </rPr>
      <t xml:space="preserve"> "ХОХЛОМА" d90 х h90 </t>
    </r>
    <r>
      <rPr>
        <b/>
        <sz val="12"/>
        <color indexed="8"/>
        <rFont val="Arial"/>
        <family val="2"/>
      </rPr>
      <t>(200гр.)</t>
    </r>
  </si>
  <si>
    <r>
      <t>ФОРМЫ бумажные термостойкие</t>
    </r>
    <r>
      <rPr>
        <b/>
        <sz val="12"/>
        <color indexed="12"/>
        <rFont val="Arial"/>
        <family val="2"/>
      </rPr>
      <t xml:space="preserve"> "ХРАМ ЗОЛОТОЙ" d90 х h90 </t>
    </r>
    <r>
      <rPr>
        <b/>
        <sz val="12"/>
        <color indexed="8"/>
        <rFont val="Arial"/>
        <family val="2"/>
      </rPr>
      <t>(200гр.)</t>
    </r>
  </si>
  <si>
    <r>
      <t>ФОРМЫ бумажные термостойкие</t>
    </r>
    <r>
      <rPr>
        <b/>
        <sz val="12"/>
        <rFont val="Arial"/>
        <family val="2"/>
      </rPr>
      <t xml:space="preserve"> </t>
    </r>
    <r>
      <rPr>
        <b/>
        <sz val="12"/>
        <color indexed="12"/>
        <rFont val="Arial"/>
        <family val="2"/>
      </rPr>
      <t xml:space="preserve">"ХРАМ СЕРЕБРО" d90 х h90 </t>
    </r>
    <r>
      <rPr>
        <b/>
        <sz val="12"/>
        <color indexed="8"/>
        <rFont val="Arial"/>
        <family val="2"/>
      </rPr>
      <t>(200гр.)</t>
    </r>
  </si>
  <si>
    <r>
      <t>ФОРМЫ бумажные термостойкие</t>
    </r>
    <r>
      <rPr>
        <b/>
        <sz val="12"/>
        <color indexed="12"/>
        <rFont val="Arial"/>
        <family val="2"/>
      </rPr>
      <t xml:space="preserve"> "ХРАМЫ" d90 х h90 </t>
    </r>
    <r>
      <rPr>
        <b/>
        <sz val="12"/>
        <color indexed="8"/>
        <rFont val="Arial"/>
        <family val="2"/>
      </rPr>
      <t>(200гр.)</t>
    </r>
  </si>
  <si>
    <r>
      <t>ФОРМЫ бумажные термостойкие</t>
    </r>
    <r>
      <rPr>
        <b/>
        <sz val="12"/>
        <color indexed="12"/>
        <rFont val="Arial"/>
        <family val="2"/>
      </rPr>
      <t xml:space="preserve"> "ЖОСТОВО" d110 х h85 </t>
    </r>
    <r>
      <rPr>
        <b/>
        <sz val="12"/>
        <color indexed="8"/>
        <rFont val="Arial"/>
        <family val="2"/>
      </rPr>
      <t>(300гр.)</t>
    </r>
  </si>
  <si>
    <r>
      <t>ФОРМЫ бумажные термостойкие</t>
    </r>
    <r>
      <rPr>
        <b/>
        <sz val="12"/>
        <color indexed="12"/>
        <rFont val="Arial"/>
        <family val="2"/>
      </rPr>
      <t xml:space="preserve"> "КРЕМЛИ" d110 х h85  </t>
    </r>
    <r>
      <rPr>
        <b/>
        <sz val="12"/>
        <color indexed="8"/>
        <rFont val="Arial"/>
        <family val="2"/>
      </rPr>
      <t>(300гр.)</t>
    </r>
  </si>
  <si>
    <r>
      <t>ФОРМЫ бумажные термостойкие</t>
    </r>
    <r>
      <rPr>
        <b/>
        <sz val="12"/>
        <color indexed="12"/>
        <rFont val="Arial"/>
        <family val="2"/>
      </rPr>
      <t xml:space="preserve"> "ЛОГОТИП ХВ" d110 х h85</t>
    </r>
    <r>
      <rPr>
        <b/>
        <sz val="12"/>
        <color indexed="8"/>
        <rFont val="Arial"/>
        <family val="2"/>
      </rPr>
      <t xml:space="preserve"> (300гр.)</t>
    </r>
  </si>
  <si>
    <r>
      <t>ФОРМЫ бумажные термостойкие</t>
    </r>
    <r>
      <rPr>
        <b/>
        <sz val="12"/>
        <color indexed="12"/>
        <rFont val="Arial"/>
        <family val="2"/>
      </rPr>
      <t xml:space="preserve"> "ПЛЕТЕНКИ" d110 х h85  </t>
    </r>
    <r>
      <rPr>
        <b/>
        <sz val="12"/>
        <color indexed="8"/>
        <rFont val="Arial"/>
        <family val="2"/>
      </rPr>
      <t>(300гр.)</t>
    </r>
  </si>
  <si>
    <r>
      <t>ФОРМЫ бумажные термостойкие</t>
    </r>
    <r>
      <rPr>
        <b/>
        <sz val="12"/>
        <rFont val="Arial"/>
        <family val="2"/>
      </rPr>
      <t xml:space="preserve"> </t>
    </r>
    <r>
      <rPr>
        <b/>
        <sz val="12"/>
        <color indexed="12"/>
        <rFont val="Arial"/>
        <family val="2"/>
      </rPr>
      <t xml:space="preserve">"СОБОР ЗОЛОТОЙ" d110 х h85 </t>
    </r>
    <r>
      <rPr>
        <b/>
        <sz val="12"/>
        <color indexed="8"/>
        <rFont val="Arial"/>
        <family val="2"/>
      </rPr>
      <t>(300гр.)</t>
    </r>
  </si>
  <si>
    <r>
      <t>ФОРМЫ бумажные термостойкие</t>
    </r>
    <r>
      <rPr>
        <b/>
        <sz val="12"/>
        <rFont val="Arial"/>
        <family val="2"/>
      </rPr>
      <t xml:space="preserve"> </t>
    </r>
    <r>
      <rPr>
        <b/>
        <sz val="12"/>
        <color indexed="12"/>
        <rFont val="Arial"/>
        <family val="2"/>
      </rPr>
      <t xml:space="preserve">"СОБОР СЕРЕБРО" d110 х h85 </t>
    </r>
    <r>
      <rPr>
        <b/>
        <sz val="12"/>
        <color indexed="8"/>
        <rFont val="Arial"/>
        <family val="2"/>
      </rPr>
      <t>(300гр.)</t>
    </r>
  </si>
  <si>
    <r>
      <t>ФОРМЫ бумажные термостойкие</t>
    </r>
    <r>
      <rPr>
        <b/>
        <sz val="12"/>
        <color indexed="12"/>
        <rFont val="Arial"/>
        <family val="2"/>
      </rPr>
      <t xml:space="preserve"> "СТАНДАРТ" d110 х h85  </t>
    </r>
    <r>
      <rPr>
        <b/>
        <sz val="12"/>
        <color indexed="8"/>
        <rFont val="Arial"/>
        <family val="2"/>
      </rPr>
      <t>(300гр.)</t>
    </r>
  </si>
  <si>
    <r>
      <t>ФОРМЫ бумажные термостойкие</t>
    </r>
    <r>
      <rPr>
        <b/>
        <sz val="12"/>
        <rFont val="Arial"/>
        <family val="2"/>
      </rPr>
      <t xml:space="preserve"> </t>
    </r>
    <r>
      <rPr>
        <b/>
        <sz val="12"/>
        <color indexed="12"/>
        <rFont val="Arial"/>
        <family val="2"/>
      </rPr>
      <t xml:space="preserve">"ХОХЛОМА" d110 х h85 </t>
    </r>
    <r>
      <rPr>
        <b/>
        <sz val="12"/>
        <color indexed="8"/>
        <rFont val="Arial"/>
        <family val="2"/>
      </rPr>
      <t>(300гр.)</t>
    </r>
  </si>
  <si>
    <r>
      <t>ФОРМЫ бумажные термостойкие</t>
    </r>
    <r>
      <rPr>
        <b/>
        <sz val="12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"ХРАМ ЗОЛОТОЙ" d110 х h85</t>
    </r>
    <r>
      <rPr>
        <b/>
        <sz val="12"/>
        <color indexed="8"/>
        <rFont val="Arial"/>
        <family val="2"/>
      </rPr>
      <t xml:space="preserve"> (300гр.)</t>
    </r>
  </si>
  <si>
    <r>
      <t>ФОРМЫ бумажные термостойкие</t>
    </r>
    <r>
      <rPr>
        <b/>
        <sz val="12"/>
        <rFont val="Arial"/>
        <family val="2"/>
      </rPr>
      <t xml:space="preserve"> </t>
    </r>
    <r>
      <rPr>
        <b/>
        <sz val="12"/>
        <color indexed="12"/>
        <rFont val="Arial"/>
        <family val="2"/>
      </rPr>
      <t xml:space="preserve">"ХРАМ СЕРЕБРО" d110 х h85 </t>
    </r>
    <r>
      <rPr>
        <b/>
        <sz val="12"/>
        <color indexed="8"/>
        <rFont val="Arial"/>
        <family val="2"/>
      </rPr>
      <t>(300гр.)</t>
    </r>
  </si>
  <si>
    <r>
      <t>ФОРМЫ бумажные термостойкие</t>
    </r>
    <r>
      <rPr>
        <b/>
        <sz val="12"/>
        <rFont val="Arial"/>
        <family val="2"/>
      </rPr>
      <t xml:space="preserve"> </t>
    </r>
    <r>
      <rPr>
        <b/>
        <sz val="12"/>
        <color indexed="12"/>
        <rFont val="Arial"/>
        <family val="2"/>
      </rPr>
      <t xml:space="preserve">"ХРАМЫ" d110 х h85 </t>
    </r>
    <r>
      <rPr>
        <b/>
        <sz val="12"/>
        <color indexed="8"/>
        <rFont val="Arial"/>
        <family val="2"/>
      </rPr>
      <t>(300гр.)</t>
    </r>
  </si>
  <si>
    <r>
      <t>ФОРМЫ бумажные термостойкие</t>
    </r>
    <r>
      <rPr>
        <b/>
        <sz val="12"/>
        <color indexed="12"/>
        <rFont val="Arial"/>
        <family val="2"/>
      </rPr>
      <t xml:space="preserve"> "БЕРЕСТА" d134 х h100  </t>
    </r>
    <r>
      <rPr>
        <b/>
        <sz val="12"/>
        <color indexed="8"/>
        <rFont val="Arial"/>
        <family val="2"/>
      </rPr>
      <t>(500гр.)</t>
    </r>
  </si>
  <si>
    <r>
      <t xml:space="preserve">ФОРМЫ бумажные термостойкие </t>
    </r>
    <r>
      <rPr>
        <sz val="12"/>
        <color indexed="12"/>
        <rFont val="Arial"/>
        <family val="2"/>
      </rPr>
      <t xml:space="preserve">"ЖОСТОВО" d134 х h100 </t>
    </r>
    <r>
      <rPr>
        <sz val="12"/>
        <color indexed="8"/>
        <rFont val="Arial"/>
        <family val="2"/>
      </rPr>
      <t>(500гр.)</t>
    </r>
  </si>
  <si>
    <r>
      <t>ФОРМЫ бумажные термостойкие</t>
    </r>
    <r>
      <rPr>
        <b/>
        <sz val="12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"КРЕМЛИ" d134 х h100</t>
    </r>
    <r>
      <rPr>
        <b/>
        <sz val="12"/>
        <color indexed="8"/>
        <rFont val="Arial"/>
        <family val="2"/>
      </rPr>
      <t xml:space="preserve"> (500гр.)</t>
    </r>
  </si>
  <si>
    <r>
      <t>ФОРМЫ бумажные термостойкие</t>
    </r>
    <r>
      <rPr>
        <sz val="12"/>
        <color indexed="12"/>
        <rFont val="Arial"/>
        <family val="2"/>
      </rPr>
      <t xml:space="preserve"> </t>
    </r>
    <r>
      <rPr>
        <b/>
        <sz val="12"/>
        <color indexed="12"/>
        <rFont val="Arial"/>
        <family val="2"/>
      </rPr>
      <t xml:space="preserve">"ЛОГОТИП ХВ" d134 х h100 </t>
    </r>
    <r>
      <rPr>
        <b/>
        <sz val="12"/>
        <color indexed="8"/>
        <rFont val="Arial"/>
        <family val="2"/>
      </rPr>
      <t>(500гр.)</t>
    </r>
  </si>
  <si>
    <r>
      <t>ФОРМЫ бумажные термостойкие</t>
    </r>
    <r>
      <rPr>
        <b/>
        <sz val="12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"ПЛЕТЕНКИ" d134 х h100</t>
    </r>
    <r>
      <rPr>
        <b/>
        <sz val="12"/>
        <color indexed="8"/>
        <rFont val="Arial"/>
        <family val="2"/>
      </rPr>
      <t xml:space="preserve"> (500гр.)</t>
    </r>
  </si>
  <si>
    <r>
      <t>ФОРМЫ бумажные термостойкие</t>
    </r>
    <r>
      <rPr>
        <b/>
        <sz val="12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"СОБОР ЗОЛОТОЙ" d134 х h100</t>
    </r>
    <r>
      <rPr>
        <b/>
        <sz val="12"/>
        <color indexed="8"/>
        <rFont val="Arial"/>
        <family val="2"/>
      </rPr>
      <t xml:space="preserve"> (500гр.)</t>
    </r>
  </si>
  <si>
    <r>
      <t>ФОРМЫ бумажные термостойкие</t>
    </r>
    <r>
      <rPr>
        <b/>
        <sz val="12"/>
        <color indexed="12"/>
        <rFont val="Arial"/>
        <family val="2"/>
      </rPr>
      <t xml:space="preserve"> "СОБОР СЕРЕБРО" d134 х h100 </t>
    </r>
    <r>
      <rPr>
        <b/>
        <sz val="12"/>
        <color indexed="8"/>
        <rFont val="Arial"/>
        <family val="2"/>
      </rPr>
      <t>(500гр.)</t>
    </r>
  </si>
  <si>
    <r>
      <t xml:space="preserve">ФОРМЫ бумажные термостойкие </t>
    </r>
    <r>
      <rPr>
        <b/>
        <sz val="12"/>
        <color indexed="12"/>
        <rFont val="Arial"/>
        <family val="2"/>
      </rPr>
      <t>"СТАНДАРТ" d134 х h100</t>
    </r>
    <r>
      <rPr>
        <b/>
        <sz val="12"/>
        <color indexed="8"/>
        <rFont val="Arial"/>
        <family val="2"/>
      </rPr>
      <t xml:space="preserve"> (500гр.)</t>
    </r>
  </si>
  <si>
    <r>
      <t>ФОРМЫ бумажные термостойкие</t>
    </r>
    <r>
      <rPr>
        <sz val="12"/>
        <color indexed="12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"ХОХЛОМА" d134 х h100</t>
    </r>
    <r>
      <rPr>
        <b/>
        <sz val="12"/>
        <color indexed="8"/>
        <rFont val="Arial"/>
        <family val="2"/>
      </rPr>
      <t xml:space="preserve"> (500гр.)</t>
    </r>
  </si>
  <si>
    <r>
      <t>ФОРМЫ бумажные термостойкие</t>
    </r>
    <r>
      <rPr>
        <sz val="12"/>
        <color indexed="12"/>
        <rFont val="Arial"/>
        <family val="2"/>
      </rPr>
      <t xml:space="preserve"> </t>
    </r>
    <r>
      <rPr>
        <b/>
        <sz val="12"/>
        <color indexed="12"/>
        <rFont val="Arial"/>
        <family val="2"/>
      </rPr>
      <t xml:space="preserve">"ХРАМ ЗОЛОТОЙ" d134 х h100 </t>
    </r>
    <r>
      <rPr>
        <b/>
        <sz val="12"/>
        <color indexed="8"/>
        <rFont val="Arial"/>
        <family val="2"/>
      </rPr>
      <t>(500гр.)</t>
    </r>
  </si>
  <si>
    <r>
      <t>ФОРМЫ бумажные термостойкие</t>
    </r>
    <r>
      <rPr>
        <b/>
        <sz val="12"/>
        <rFont val="Arial"/>
        <family val="2"/>
      </rPr>
      <t xml:space="preserve"> </t>
    </r>
    <r>
      <rPr>
        <b/>
        <sz val="12"/>
        <color indexed="12"/>
        <rFont val="Arial"/>
        <family val="2"/>
      </rPr>
      <t xml:space="preserve">"ХРАМ СЕРЕБРО" d134 х h100 </t>
    </r>
    <r>
      <rPr>
        <b/>
        <sz val="12"/>
        <color indexed="8"/>
        <rFont val="Arial"/>
        <family val="2"/>
      </rPr>
      <t>(500гр.)</t>
    </r>
  </si>
  <si>
    <r>
      <t>ФОРМЫ бумажные термостойкие</t>
    </r>
    <r>
      <rPr>
        <b/>
        <sz val="12"/>
        <rFont val="Arial"/>
        <family val="2"/>
      </rPr>
      <t xml:space="preserve"> </t>
    </r>
    <r>
      <rPr>
        <b/>
        <sz val="12"/>
        <color indexed="12"/>
        <rFont val="Arial"/>
        <family val="2"/>
      </rPr>
      <t xml:space="preserve">"ХРАМЫ" d134 х h100 </t>
    </r>
    <r>
      <rPr>
        <b/>
        <sz val="12"/>
        <color indexed="8"/>
        <rFont val="Arial"/>
        <family val="2"/>
      </rPr>
      <t>(500гр.)</t>
    </r>
  </si>
  <si>
    <r>
      <t>ФОРМЫ бумажные термостойкие</t>
    </r>
    <r>
      <rPr>
        <b/>
        <sz val="12"/>
        <rFont val="Arial"/>
        <family val="2"/>
      </rPr>
      <t xml:space="preserve"> </t>
    </r>
    <r>
      <rPr>
        <b/>
        <sz val="12"/>
        <color indexed="12"/>
        <rFont val="Arial"/>
        <family val="2"/>
      </rPr>
      <t xml:space="preserve">"УЗОРЫ" d170 х h120 </t>
    </r>
    <r>
      <rPr>
        <b/>
        <sz val="12"/>
        <color indexed="8"/>
        <rFont val="Arial"/>
        <family val="2"/>
      </rPr>
      <t>(1000гр.)</t>
    </r>
  </si>
  <si>
    <t>Кол-во в коробке</t>
  </si>
  <si>
    <r>
      <t>ЗАКАЗ</t>
    </r>
    <r>
      <rPr>
        <b/>
        <sz val="12"/>
        <rFont val="Arial"/>
        <family val="2"/>
      </rPr>
      <t xml:space="preserve"> </t>
    </r>
    <r>
      <rPr>
        <b/>
        <sz val="10"/>
        <rFont val="Arial"/>
        <family val="2"/>
      </rPr>
      <t>кол-во коробок</t>
    </r>
  </si>
  <si>
    <t>11085БЕ</t>
  </si>
  <si>
    <r>
      <t>ФОРМЫ бумажные термостойкие</t>
    </r>
    <r>
      <rPr>
        <b/>
        <sz val="12"/>
        <color indexed="12"/>
        <rFont val="Arial"/>
        <family val="2"/>
      </rPr>
      <t xml:space="preserve"> "БЕРЕСТА" d110 х h85</t>
    </r>
    <r>
      <rPr>
        <b/>
        <sz val="12"/>
        <color indexed="8"/>
        <rFont val="Arial"/>
        <family val="2"/>
      </rPr>
      <t xml:space="preserve"> (300гр.)</t>
    </r>
  </si>
  <si>
    <r>
      <t xml:space="preserve">Термопленка, термоэтикетка на 7 п/я </t>
    </r>
    <r>
      <rPr>
        <b/>
        <sz val="12"/>
        <color indexed="12"/>
        <rFont val="Arial"/>
        <family val="2"/>
      </rPr>
      <t>"БАБОЧКИ"</t>
    </r>
  </si>
  <si>
    <r>
      <t xml:space="preserve">Термопленка, термоэтикетка на 7 п/я </t>
    </r>
    <r>
      <rPr>
        <b/>
        <sz val="12"/>
        <color indexed="12"/>
        <rFont val="Arial"/>
        <family val="2"/>
      </rPr>
      <t>"БИБЛЕЙСКАЯ"</t>
    </r>
  </si>
  <si>
    <r>
      <t xml:space="preserve">Термопленка, термоэтикетка на 7 п/я </t>
    </r>
    <r>
      <rPr>
        <b/>
        <sz val="12"/>
        <color indexed="12"/>
        <rFont val="Arial"/>
        <family val="2"/>
      </rPr>
      <t>"ДЕТСКАЯ"</t>
    </r>
  </si>
  <si>
    <r>
      <t xml:space="preserve">Термопленка, термоэтикетка на 7 п/я </t>
    </r>
    <r>
      <rPr>
        <b/>
        <sz val="12"/>
        <color indexed="12"/>
        <rFont val="Arial"/>
        <family val="2"/>
      </rPr>
      <t>"МОРСКАЯ"</t>
    </r>
  </si>
  <si>
    <r>
      <t xml:space="preserve">Термопленка, термоэтикетка на 7 п/я </t>
    </r>
    <r>
      <rPr>
        <b/>
        <sz val="12"/>
        <color indexed="12"/>
        <rFont val="Arial"/>
        <family val="2"/>
      </rPr>
      <t>"ПАСХАЛЬНЫЙ ВЕНОЧЕК"</t>
    </r>
  </si>
  <si>
    <r>
      <t xml:space="preserve">Термопленка, термоэтикетка на 7 п/я </t>
    </r>
    <r>
      <rPr>
        <b/>
        <sz val="12"/>
        <color indexed="12"/>
        <rFont val="Arial"/>
        <family val="2"/>
      </rPr>
      <t>"СОБОРНАЯ"</t>
    </r>
  </si>
  <si>
    <r>
      <t xml:space="preserve">Термопленка, термоэтикетка на 7 п/я </t>
    </r>
    <r>
      <rPr>
        <b/>
        <sz val="12"/>
        <color indexed="12"/>
        <rFont val="Arial"/>
        <family val="2"/>
      </rPr>
      <t>"ФАБЕРЖЕ"</t>
    </r>
  </si>
  <si>
    <r>
      <t xml:space="preserve">Термопленка, термоэтикетка на 7 п/я </t>
    </r>
    <r>
      <rPr>
        <b/>
        <sz val="12"/>
        <color indexed="12"/>
        <rFont val="Arial"/>
        <family val="2"/>
      </rPr>
      <t>"ХРИСТИАНСКИЕ ИКОНЫ"</t>
    </r>
  </si>
  <si>
    <r>
      <t xml:space="preserve">Термопленка, термоэтикетка на 7 п/я </t>
    </r>
    <r>
      <rPr>
        <b/>
        <sz val="12"/>
        <color indexed="12"/>
        <rFont val="Arial"/>
        <family val="2"/>
      </rPr>
      <t>"ХРИСТИАНСКАЯ"</t>
    </r>
  </si>
  <si>
    <t>ЛС</t>
  </si>
  <si>
    <t>ЛАМПАДКА (СТЕКЛО)</t>
  </si>
  <si>
    <t>коробка</t>
  </si>
  <si>
    <r>
      <t xml:space="preserve">КОРЗИНКА ПАСХАЛЬНАЯ </t>
    </r>
    <r>
      <rPr>
        <b/>
        <sz val="12"/>
        <color indexed="12"/>
        <rFont val="Arial"/>
        <family val="2"/>
      </rPr>
      <t>"ХВ"</t>
    </r>
    <r>
      <rPr>
        <b/>
        <sz val="12"/>
        <color indexed="8"/>
        <rFont val="Arial"/>
        <family val="2"/>
      </rPr>
      <t xml:space="preserve"> </t>
    </r>
  </si>
  <si>
    <r>
      <t xml:space="preserve">КОРЗИНКА ПАСХАЛЬНАЯ </t>
    </r>
    <r>
      <rPr>
        <b/>
        <sz val="12"/>
        <color indexed="12"/>
        <rFont val="Arial"/>
        <family val="2"/>
      </rPr>
      <t>"ОРНАМЕНТЫ"</t>
    </r>
    <r>
      <rPr>
        <b/>
        <sz val="12"/>
        <color indexed="8"/>
        <rFont val="Arial"/>
        <family val="2"/>
      </rPr>
      <t xml:space="preserve"> </t>
    </r>
  </si>
  <si>
    <r>
      <t xml:space="preserve">КОРЗИНКА ПАСХАЛЬНАЯ </t>
    </r>
    <r>
      <rPr>
        <b/>
        <sz val="12"/>
        <color indexed="12"/>
        <rFont val="Arial"/>
        <family val="2"/>
      </rPr>
      <t>"ЦЫПЛЕНОК"</t>
    </r>
    <r>
      <rPr>
        <b/>
        <sz val="12"/>
        <color indexed="8"/>
        <rFont val="Arial"/>
        <family val="2"/>
      </rPr>
      <t xml:space="preserve"> </t>
    </r>
  </si>
  <si>
    <t>59796</t>
  </si>
  <si>
    <t>59800</t>
  </si>
  <si>
    <t>59810</t>
  </si>
  <si>
    <t>Пасхальные наборы для всей семьи</t>
  </si>
  <si>
    <t>11009</t>
  </si>
  <si>
    <t>4660015370121</t>
  </si>
  <si>
    <t>11010</t>
  </si>
  <si>
    <t>11011</t>
  </si>
  <si>
    <t>11012</t>
  </si>
  <si>
    <t>11023</t>
  </si>
  <si>
    <t>11024</t>
  </si>
  <si>
    <t>11025</t>
  </si>
  <si>
    <t>11026</t>
  </si>
  <si>
    <t>4660015370138</t>
  </si>
  <si>
    <t>4660015370145</t>
  </si>
  <si>
    <t>4660015370152</t>
  </si>
  <si>
    <t>4660015370268</t>
  </si>
  <si>
    <t>4660015370275</t>
  </si>
  <si>
    <t>4660015370282</t>
  </si>
  <si>
    <t>4660015370299</t>
  </si>
  <si>
    <t xml:space="preserve">Пасхальные наборы </t>
  </si>
  <si>
    <t>11000</t>
  </si>
  <si>
    <t>11001</t>
  </si>
  <si>
    <t>11002</t>
  </si>
  <si>
    <t>11003</t>
  </si>
  <si>
    <t>11004</t>
  </si>
  <si>
    <t>11005</t>
  </si>
  <si>
    <t>11006</t>
  </si>
  <si>
    <t>11007</t>
  </si>
  <si>
    <t>4660015370039</t>
  </si>
  <si>
    <t>4660015370046</t>
  </si>
  <si>
    <t>4660015370053</t>
  </si>
  <si>
    <t>4660015370060</t>
  </si>
  <si>
    <t>4660015370077</t>
  </si>
  <si>
    <t>4660015370084</t>
  </si>
  <si>
    <t>4660015370091</t>
  </si>
  <si>
    <t>4660015370107</t>
  </si>
  <si>
    <t>36 мес.</t>
  </si>
  <si>
    <r>
      <t>ПАКЕТ ДЛЯ УПАКОВКИ КУЛИЧА</t>
    </r>
    <r>
      <rPr>
        <b/>
        <sz val="12"/>
        <color indexed="63"/>
        <rFont val="Arial"/>
        <family val="2"/>
      </rPr>
      <t xml:space="preserve"> </t>
    </r>
    <r>
      <rPr>
        <b/>
        <sz val="12"/>
        <color indexed="12"/>
        <rFont val="Arial"/>
        <family val="2"/>
      </rPr>
      <t xml:space="preserve">"ПТИЦЫ" </t>
    </r>
    <r>
      <rPr>
        <sz val="12"/>
        <rFont val="Arial"/>
        <family val="2"/>
      </rPr>
      <t xml:space="preserve"> 270х370+50(дно)х0.030мм</t>
    </r>
  </si>
  <si>
    <r>
      <t>ПАКЕТ ДЛЯ УПАКОВКИ КУЛИЧА</t>
    </r>
    <r>
      <rPr>
        <b/>
        <sz val="12"/>
        <color indexed="63"/>
        <rFont val="Arial"/>
        <family val="2"/>
      </rPr>
      <t xml:space="preserve"> </t>
    </r>
    <r>
      <rPr>
        <b/>
        <sz val="12"/>
        <color indexed="12"/>
        <rFont val="Arial"/>
        <family val="2"/>
      </rPr>
      <t xml:space="preserve">"АНГЕЛЫ"  </t>
    </r>
    <r>
      <rPr>
        <sz val="12"/>
        <rFont val="Arial"/>
        <family val="2"/>
      </rPr>
      <t>270х370+50(дно)х0.030мм</t>
    </r>
  </si>
  <si>
    <r>
      <t>ПАКЕТ ДЛЯ УПАКОВКИ КУЛИЧА</t>
    </r>
    <r>
      <rPr>
        <b/>
        <sz val="12"/>
        <color indexed="63"/>
        <rFont val="Arial"/>
        <family val="2"/>
      </rPr>
      <t xml:space="preserve"> </t>
    </r>
    <r>
      <rPr>
        <b/>
        <sz val="12"/>
        <color indexed="12"/>
        <rFont val="Arial"/>
        <family val="2"/>
      </rPr>
      <t xml:space="preserve">"ЦЕРКОВЬ"  </t>
    </r>
    <r>
      <rPr>
        <sz val="12"/>
        <rFont val="Arial"/>
        <family val="2"/>
      </rPr>
      <t>270х370+50(дно)х0.030мм</t>
    </r>
  </si>
  <si>
    <t>КПК</t>
  </si>
  <si>
    <t>КПО</t>
  </si>
  <si>
    <t>КПЦ</t>
  </si>
  <si>
    <t>КПСК</t>
  </si>
  <si>
    <t>КПСЦ</t>
  </si>
  <si>
    <r>
      <t>ФОРМЫ бумажные термостойкие</t>
    </r>
    <r>
      <rPr>
        <b/>
        <sz val="12"/>
        <rFont val="Arial"/>
        <family val="2"/>
      </rPr>
      <t xml:space="preserve"> </t>
    </r>
    <r>
      <rPr>
        <b/>
        <sz val="12"/>
        <color indexed="12"/>
        <rFont val="Arial"/>
        <family val="2"/>
      </rPr>
      <t xml:space="preserve">"УЗОРЫ" либо "ХВ" d154 х h112 </t>
    </r>
    <r>
      <rPr>
        <b/>
        <sz val="12"/>
        <color indexed="8"/>
        <rFont val="Arial"/>
        <family val="2"/>
      </rPr>
      <t>(800гр.)</t>
    </r>
  </si>
  <si>
    <t>КПС</t>
  </si>
  <si>
    <t>ФП-1</t>
  </si>
  <si>
    <t>ФП-2</t>
  </si>
  <si>
    <t>ФОРМА ДЛЯ "ПАСХИ" (ПАСОЧНИЦА) №1 сборно-разборная</t>
  </si>
  <si>
    <t>ФОРМА ДЛЯ "ПАСХИ" (ПАСОЧНИЦА) №2 литая</t>
  </si>
  <si>
    <r>
      <t>ДЕКОРАТИВНАЯ ПОДСТАВКА</t>
    </r>
    <r>
      <rPr>
        <sz val="12"/>
        <rFont val="Arial"/>
        <family val="2"/>
      </rPr>
      <t xml:space="preserve"> для кулича и п/я (прозрачная) (шесть расцветок)</t>
    </r>
  </si>
  <si>
    <t>7085СС</t>
  </si>
  <si>
    <r>
      <t>ФОРМЫ бумажные термостойкие</t>
    </r>
    <r>
      <rPr>
        <b/>
        <sz val="12"/>
        <color indexed="12"/>
        <rFont val="Arial"/>
        <family val="2"/>
      </rPr>
      <t xml:space="preserve"> "СОБОР СЕРЕБРО" d70 х h85 </t>
    </r>
    <r>
      <rPr>
        <b/>
        <sz val="12"/>
        <color indexed="8"/>
        <rFont val="Arial"/>
        <family val="2"/>
      </rPr>
      <t>(150гр.)</t>
    </r>
  </si>
  <si>
    <r>
      <t xml:space="preserve">Термопленка, термоэтикетка на 7 п/я </t>
    </r>
    <r>
      <rPr>
        <b/>
        <sz val="12"/>
        <color indexed="12"/>
        <rFont val="Arial"/>
        <family val="2"/>
      </rPr>
      <t xml:space="preserve">"ДЕТСКАЯ-2"  </t>
    </r>
    <r>
      <rPr>
        <b/>
        <sz val="12"/>
        <color indexed="10"/>
        <rFont val="Arial"/>
        <family val="2"/>
      </rPr>
      <t xml:space="preserve"> </t>
    </r>
  </si>
  <si>
    <r>
      <t xml:space="preserve">Термопленка, термоэтикетка на 7 п/я </t>
    </r>
    <r>
      <rPr>
        <b/>
        <sz val="12"/>
        <color indexed="12"/>
        <rFont val="Arial"/>
        <family val="2"/>
      </rPr>
      <t xml:space="preserve">"ЭЛЬФЫ"   </t>
    </r>
  </si>
  <si>
    <t>7060Х</t>
  </si>
  <si>
    <r>
      <t xml:space="preserve">ФОРМЫ бумажные термостойкие </t>
    </r>
    <r>
      <rPr>
        <b/>
        <sz val="12"/>
        <color indexed="12"/>
        <rFont val="Arial"/>
        <family val="2"/>
      </rPr>
      <t xml:space="preserve">"ХОХЛОМА"  d70 х h60 </t>
    </r>
    <r>
      <rPr>
        <b/>
        <sz val="12"/>
        <color indexed="8"/>
        <rFont val="Arial"/>
        <family val="2"/>
      </rPr>
      <t>(100гр.)</t>
    </r>
  </si>
  <si>
    <r>
      <t>ФОРМЫ бумажные термостойкие</t>
    </r>
    <r>
      <rPr>
        <sz val="12"/>
        <color indexed="12"/>
        <rFont val="Arial"/>
        <family val="2"/>
      </rPr>
      <t xml:space="preserve"> </t>
    </r>
    <r>
      <rPr>
        <b/>
        <sz val="12"/>
        <color indexed="12"/>
        <rFont val="Arial"/>
        <family val="2"/>
      </rPr>
      <t xml:space="preserve">"БЕРЕСТА" d70 х h60 </t>
    </r>
    <r>
      <rPr>
        <b/>
        <sz val="12"/>
        <color indexed="8"/>
        <rFont val="Arial"/>
        <family val="2"/>
      </rPr>
      <t>(100гр.)</t>
    </r>
  </si>
  <si>
    <r>
      <t xml:space="preserve">КОРЗИНКА ПАСХАЛЬНАЯ </t>
    </r>
    <r>
      <rPr>
        <b/>
        <sz val="12"/>
        <color indexed="12"/>
        <rFont val="Arial"/>
        <family val="2"/>
      </rPr>
      <t xml:space="preserve">"СБОРНАЯ" </t>
    </r>
    <r>
      <rPr>
        <b/>
        <sz val="12"/>
        <color indexed="10"/>
        <rFont val="Arial"/>
        <family val="2"/>
      </rPr>
      <t xml:space="preserve"> </t>
    </r>
  </si>
  <si>
    <r>
      <t xml:space="preserve">КОРЗИНКА ПАСХАЛЬНАЯ </t>
    </r>
    <r>
      <rPr>
        <b/>
        <sz val="12"/>
        <color indexed="12"/>
        <rFont val="Arial"/>
        <family val="2"/>
      </rPr>
      <t>"СОБОР-КУЛИЧИК"</t>
    </r>
    <r>
      <rPr>
        <b/>
        <sz val="12"/>
        <color indexed="8"/>
        <rFont val="Arial"/>
        <family val="2"/>
      </rPr>
      <t xml:space="preserve"> </t>
    </r>
  </si>
  <si>
    <r>
      <t xml:space="preserve">КОРЗИНКА ПАСХАЛЬНАЯ </t>
    </r>
    <r>
      <rPr>
        <b/>
        <sz val="12"/>
        <color indexed="12"/>
        <rFont val="Arial"/>
        <family val="2"/>
      </rPr>
      <t>"СОБОР-ЦЫПЛЕНОК"</t>
    </r>
    <r>
      <rPr>
        <b/>
        <sz val="12"/>
        <color indexed="8"/>
        <rFont val="Arial"/>
        <family val="2"/>
      </rPr>
      <t xml:space="preserve"> </t>
    </r>
  </si>
  <si>
    <r>
      <t xml:space="preserve">КОРЗИНКА ПАСХАЛЬНАЯ </t>
    </r>
    <r>
      <rPr>
        <b/>
        <sz val="12"/>
        <color indexed="12"/>
        <rFont val="Arial"/>
        <family val="2"/>
      </rPr>
      <t>"КУЛИЧИК"</t>
    </r>
    <r>
      <rPr>
        <b/>
        <sz val="12"/>
        <color indexed="8"/>
        <rFont val="Arial"/>
        <family val="2"/>
      </rPr>
      <t xml:space="preserve"> </t>
    </r>
  </si>
  <si>
    <r>
      <t xml:space="preserve">Термопленка, термоэтикетка на 7 п/я </t>
    </r>
    <r>
      <rPr>
        <b/>
        <sz val="12"/>
        <color indexed="12"/>
        <rFont val="Arial"/>
        <family val="2"/>
      </rPr>
      <t xml:space="preserve">"ГЖЕЛЬ"  </t>
    </r>
  </si>
  <si>
    <r>
      <t xml:space="preserve">Термопленка, термоэтикетка на 7 п/я </t>
    </r>
    <r>
      <rPr>
        <b/>
        <sz val="12"/>
        <color indexed="12"/>
        <rFont val="Arial"/>
        <family val="2"/>
      </rPr>
      <t xml:space="preserve">"ЖИВОПИСЬ"  </t>
    </r>
  </si>
  <si>
    <r>
      <t xml:space="preserve">Термопленка, термоэтикетка на 7 п/я </t>
    </r>
    <r>
      <rPr>
        <b/>
        <sz val="12"/>
        <color indexed="12"/>
        <rFont val="Arial"/>
        <family val="2"/>
      </rPr>
      <t xml:space="preserve">"ЖОСТОВО"  </t>
    </r>
    <r>
      <rPr>
        <b/>
        <sz val="12"/>
        <color indexed="10"/>
        <rFont val="Arial"/>
        <family val="2"/>
      </rPr>
      <t xml:space="preserve"> </t>
    </r>
  </si>
  <si>
    <r>
      <t xml:space="preserve">Термопленка, термоэтикетка на 7 п/я </t>
    </r>
    <r>
      <rPr>
        <b/>
        <sz val="12"/>
        <color indexed="12"/>
        <rFont val="Arial"/>
        <family val="2"/>
      </rPr>
      <t xml:space="preserve">"ЗВЕРЯТА"   </t>
    </r>
  </si>
  <si>
    <r>
      <t xml:space="preserve">Термопленка, термоэтикетка на 7 п/я </t>
    </r>
    <r>
      <rPr>
        <b/>
        <sz val="12"/>
        <color indexed="12"/>
        <rFont val="Arial"/>
        <family val="2"/>
      </rPr>
      <t xml:space="preserve">"КУКЛЫ"  </t>
    </r>
    <r>
      <rPr>
        <b/>
        <sz val="12"/>
        <color indexed="10"/>
        <rFont val="Arial"/>
        <family val="2"/>
      </rPr>
      <t xml:space="preserve"> </t>
    </r>
  </si>
  <si>
    <r>
      <t xml:space="preserve">Термопленка, термоэтикетка на 7 п/я </t>
    </r>
    <r>
      <rPr>
        <b/>
        <sz val="12"/>
        <color indexed="12"/>
        <rFont val="Arial"/>
        <family val="2"/>
      </rPr>
      <t xml:space="preserve">"ЛИКИ СВЯТЫХ" </t>
    </r>
    <r>
      <rPr>
        <b/>
        <sz val="12"/>
        <color indexed="10"/>
        <rFont val="Arial"/>
        <family val="2"/>
      </rPr>
      <t xml:space="preserve">  </t>
    </r>
  </si>
  <si>
    <r>
      <t xml:space="preserve">Термопленка, термоэтикетка на 7 п/я </t>
    </r>
    <r>
      <rPr>
        <b/>
        <sz val="12"/>
        <color indexed="12"/>
        <rFont val="Arial"/>
        <family val="2"/>
      </rPr>
      <t xml:space="preserve">"МИШКИ"  </t>
    </r>
    <r>
      <rPr>
        <b/>
        <sz val="12"/>
        <color indexed="10"/>
        <rFont val="Arial"/>
        <family val="2"/>
      </rPr>
      <t xml:space="preserve"> </t>
    </r>
  </si>
  <si>
    <r>
      <t xml:space="preserve">Термопленка, термоэтикетка на 7 п/я </t>
    </r>
    <r>
      <rPr>
        <b/>
        <sz val="12"/>
        <color indexed="12"/>
        <rFont val="Arial"/>
        <family val="2"/>
      </rPr>
      <t xml:space="preserve">"МУЛЬТИКИ" </t>
    </r>
    <r>
      <rPr>
        <b/>
        <sz val="12"/>
        <color indexed="10"/>
        <rFont val="Arial"/>
        <family val="2"/>
      </rPr>
      <t xml:space="preserve"> </t>
    </r>
  </si>
  <si>
    <r>
      <t xml:space="preserve">Термопленка, термоэтикетка на 7 п/я </t>
    </r>
    <r>
      <rPr>
        <b/>
        <sz val="12"/>
        <color indexed="12"/>
        <rFont val="Arial"/>
        <family val="2"/>
      </rPr>
      <t xml:space="preserve">"УЗОРЫ"   </t>
    </r>
  </si>
  <si>
    <r>
      <t xml:space="preserve">Термопленка, термоэтикетка на 7 п/я </t>
    </r>
    <r>
      <rPr>
        <b/>
        <sz val="12"/>
        <color indexed="12"/>
        <rFont val="Arial"/>
        <family val="2"/>
      </rPr>
      <t xml:space="preserve">"ФЕИ" </t>
    </r>
    <r>
      <rPr>
        <b/>
        <sz val="12"/>
        <color indexed="10"/>
        <rFont val="Arial"/>
        <family val="2"/>
      </rPr>
      <t xml:space="preserve">  </t>
    </r>
  </si>
  <si>
    <r>
      <t xml:space="preserve">Термопленка, термоэтикетка на 7 п/я </t>
    </r>
    <r>
      <rPr>
        <b/>
        <sz val="12"/>
        <color indexed="12"/>
        <rFont val="Arial"/>
        <family val="2"/>
      </rPr>
      <t xml:space="preserve">"ХОХЛОМА"   </t>
    </r>
  </si>
  <si>
    <r>
      <t xml:space="preserve">Термопленка, термоэтикетка на 7 п/я </t>
    </r>
    <r>
      <rPr>
        <b/>
        <sz val="12"/>
        <color indexed="12"/>
        <rFont val="Arial"/>
        <family val="2"/>
      </rPr>
      <t xml:space="preserve">"ЦВЕТЫ"   </t>
    </r>
  </si>
  <si>
    <r>
      <t>ФОРМЫ бумажные термостойкие</t>
    </r>
    <r>
      <rPr>
        <b/>
        <sz val="12"/>
        <color indexed="12"/>
        <rFont val="Arial"/>
        <family val="2"/>
      </rPr>
      <t xml:space="preserve"> d70 х h60 </t>
    </r>
    <r>
      <rPr>
        <b/>
        <sz val="12"/>
        <color indexed="8"/>
        <rFont val="Arial"/>
        <family val="2"/>
      </rPr>
      <t>(100-150гр.) ХВ</t>
    </r>
  </si>
  <si>
    <r>
      <t>ФОРМЫ бумажные термостойкие</t>
    </r>
    <r>
      <rPr>
        <b/>
        <sz val="12"/>
        <color indexed="12"/>
        <rFont val="Arial"/>
        <family val="2"/>
      </rPr>
      <t xml:space="preserve"> d90 х h90 </t>
    </r>
    <r>
      <rPr>
        <b/>
        <sz val="12"/>
        <color indexed="8"/>
        <rFont val="Arial"/>
        <family val="2"/>
      </rPr>
      <t>(200гр.) ХВ</t>
    </r>
  </si>
  <si>
    <r>
      <t>ФОРМЫ бумажные термостойкие</t>
    </r>
    <r>
      <rPr>
        <b/>
        <sz val="12"/>
        <color indexed="12"/>
        <rFont val="Arial"/>
        <family val="2"/>
      </rPr>
      <t xml:space="preserve"> d110 х h85 </t>
    </r>
    <r>
      <rPr>
        <b/>
        <sz val="12"/>
        <color indexed="8"/>
        <rFont val="Arial"/>
        <family val="2"/>
      </rPr>
      <t>(300гр.) ХВ</t>
    </r>
  </si>
  <si>
    <r>
      <t>ФОРМЫ бумажные термостойкие</t>
    </r>
    <r>
      <rPr>
        <b/>
        <sz val="12"/>
        <color indexed="12"/>
        <rFont val="Arial"/>
        <family val="2"/>
      </rPr>
      <t xml:space="preserve"> d134 х h100 </t>
    </r>
    <r>
      <rPr>
        <b/>
        <sz val="12"/>
        <color indexed="8"/>
        <rFont val="Arial"/>
        <family val="2"/>
      </rPr>
      <t>(500гр.)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ХВ</t>
    </r>
  </si>
  <si>
    <t>ДЕКОРАТИВНЫЕ ПОДСТАВКИ ДЛЯ КУЛИЧА И ПАСХАЛЬНЫХ ЯИЦ, ПАСОЧНИЦЫ</t>
  </si>
  <si>
    <t>ЛАМПАДКИ</t>
  </si>
  <si>
    <t>Формы бумажные термостойкие (ЭКОНОМ-УПАКОВКА)</t>
  </si>
  <si>
    <t>4640013602196</t>
  </si>
  <si>
    <t>ПС</t>
  </si>
  <si>
    <t>РП</t>
  </si>
  <si>
    <t>ГЛАЗУРИ, КЕКСЫ, КОКОСОВАЯ СТРУЖКА</t>
  </si>
  <si>
    <t>КУЛИНАРНЫЕ ДОБАВКИ</t>
  </si>
  <si>
    <t>4606598001502</t>
  </si>
  <si>
    <t>4606598008693</t>
  </si>
  <si>
    <t>4606598008709</t>
  </si>
  <si>
    <t>4606598008716</t>
  </si>
  <si>
    <t>4606598003414</t>
  </si>
  <si>
    <t>ВАНИЛИН "Pr.Preston" 6*100шт*1.5г</t>
  </si>
  <si>
    <t>4606598000185</t>
  </si>
  <si>
    <r>
      <t xml:space="preserve">ДРОЖЖИ </t>
    </r>
    <r>
      <rPr>
        <sz val="12"/>
        <color indexed="12"/>
        <rFont val="Arial"/>
        <family val="2"/>
      </rPr>
      <t xml:space="preserve">хлебопекарные сух. </t>
    </r>
    <r>
      <rPr>
        <sz val="12"/>
        <rFont val="Arial"/>
        <family val="2"/>
      </rPr>
      <t>"Pr.Preston" 6*40шт*8г</t>
    </r>
  </si>
  <si>
    <t>многоцв. бум.</t>
  </si>
  <si>
    <t>4606598010474</t>
  </si>
  <si>
    <r>
      <t xml:space="preserve">ДРОЖЖИ </t>
    </r>
    <r>
      <rPr>
        <sz val="12"/>
        <color indexed="12"/>
        <rFont val="Arial"/>
        <family val="2"/>
      </rPr>
      <t>хлебопекарные сух. быстр.</t>
    </r>
    <r>
      <rPr>
        <sz val="12"/>
        <rFont val="Arial"/>
        <family val="2"/>
      </rPr>
      <t>"Pr.Preston" 6*40шт*11г</t>
    </r>
  </si>
  <si>
    <t>А58494</t>
  </si>
  <si>
    <t>4640013602165</t>
  </si>
  <si>
    <r>
      <t xml:space="preserve">ДРОЖЖИ </t>
    </r>
    <r>
      <rPr>
        <sz val="12"/>
        <color indexed="12"/>
        <rFont val="Arial"/>
        <family val="2"/>
      </rPr>
      <t xml:space="preserve">хлебопекарные </t>
    </r>
    <r>
      <rPr>
        <sz val="12"/>
        <rFont val="Arial"/>
        <family val="2"/>
      </rPr>
      <t>"Pr.Preston" 12шт*75г</t>
    </r>
  </si>
  <si>
    <t>4606598011471</t>
  </si>
  <si>
    <t>12мес.</t>
  </si>
  <si>
    <r>
      <t xml:space="preserve">ЖЕЛАТИН </t>
    </r>
    <r>
      <rPr>
        <sz val="12"/>
        <color indexed="12"/>
        <rFont val="Arial"/>
        <family val="2"/>
      </rPr>
      <t xml:space="preserve">пищевой </t>
    </r>
    <r>
      <rPr>
        <sz val="12"/>
        <rFont val="Arial"/>
        <family val="2"/>
      </rPr>
      <t>"Pr.Preston" 6*35шт*10г</t>
    </r>
  </si>
  <si>
    <t>4606598011624</t>
  </si>
  <si>
    <r>
      <t xml:space="preserve">ЖЕЛАТИН </t>
    </r>
    <r>
      <rPr>
        <sz val="12"/>
        <color indexed="12"/>
        <rFont val="Arial"/>
        <family val="2"/>
      </rPr>
      <t xml:space="preserve">пищевой б/р </t>
    </r>
    <r>
      <rPr>
        <sz val="12"/>
        <rFont val="Arial"/>
        <family val="2"/>
      </rPr>
      <t>"Pr.Preston" 6*35шт*10г</t>
    </r>
  </si>
  <si>
    <t>4606598000116</t>
  </si>
  <si>
    <t>РАЗРЫХЛИТЕЛЬ ТЕСТА "Pr.Preston" 6*40шт*12г</t>
  </si>
  <si>
    <t>4606598007566</t>
  </si>
  <si>
    <t>САХАР ВАНИЛЬНЫЙ "Pr.Preston" 6*40шт*15г</t>
  </si>
  <si>
    <t>А38685</t>
  </si>
  <si>
    <t>4640013600031</t>
  </si>
  <si>
    <t>САХАРНАЯ ПУДРА "Pr.Preston" 50шт*200г</t>
  </si>
  <si>
    <t>А58493</t>
  </si>
  <si>
    <t>4640013601892</t>
  </si>
  <si>
    <t>САХАРНАЯ ПУДРА "Pr.Preston" 20шт*50г</t>
  </si>
  <si>
    <r>
      <t>ПАСХАЛЬНЫЕ САЛФЕТКИ</t>
    </r>
    <r>
      <rPr>
        <sz val="12"/>
        <color indexed="8"/>
        <rFont val="Arial"/>
        <family val="2"/>
      </rPr>
      <t xml:space="preserve"> в комплекте 3*10шт (около 20 видов)</t>
    </r>
  </si>
  <si>
    <r>
      <t>РУШНИКИ ПАСХАЛЬНЫЕ в комплекте</t>
    </r>
    <r>
      <rPr>
        <sz val="12"/>
        <color indexed="8"/>
        <rFont val="Arial"/>
        <family val="2"/>
      </rPr>
      <t xml:space="preserve">  2*10 (около 5 видов)</t>
    </r>
  </si>
  <si>
    <r>
      <t xml:space="preserve">Термопленка, термоэтикетка на 7 п/я </t>
    </r>
    <r>
      <rPr>
        <b/>
        <sz val="12"/>
        <color indexed="12"/>
        <rFont val="Arial"/>
        <family val="2"/>
      </rPr>
      <t>"БАБОЧКИ-2"</t>
    </r>
  </si>
  <si>
    <r>
      <t xml:space="preserve">Термопленка, термоэтикетка на 7 п/я </t>
    </r>
    <r>
      <rPr>
        <b/>
        <sz val="12"/>
        <color indexed="12"/>
        <rFont val="Arial"/>
        <family val="2"/>
      </rPr>
      <t>"ЖОСТОВО-2"</t>
    </r>
  </si>
  <si>
    <r>
      <t xml:space="preserve">Термопленка, термоэтикетка на 7 п/я </t>
    </r>
    <r>
      <rPr>
        <b/>
        <sz val="12"/>
        <color indexed="12"/>
        <rFont val="Arial"/>
        <family val="2"/>
      </rPr>
      <t>"КРУЖЕВО"</t>
    </r>
  </si>
  <si>
    <r>
      <t xml:space="preserve">Термопленка, термоэтикетка на 7 п/я </t>
    </r>
    <r>
      <rPr>
        <b/>
        <sz val="12"/>
        <color indexed="12"/>
        <rFont val="Arial"/>
        <family val="2"/>
      </rPr>
      <t>"ФАБЕРЖЕ-2"</t>
    </r>
  </si>
  <si>
    <r>
      <t xml:space="preserve">Термопленка, термоэтикетка на 7 п/я </t>
    </r>
    <r>
      <rPr>
        <b/>
        <sz val="12"/>
        <color indexed="12"/>
        <rFont val="Arial"/>
        <family val="2"/>
      </rPr>
      <t>"ХОХЛОМА-ГЖЕЛЬ"</t>
    </r>
  </si>
  <si>
    <r>
      <t xml:space="preserve">Термопленка, термоэтикетка на 7 п/я </t>
    </r>
    <r>
      <rPr>
        <b/>
        <sz val="12"/>
        <color indexed="12"/>
        <rFont val="Arial"/>
        <family val="2"/>
      </rPr>
      <t>"ЦВЕТЫ-2"</t>
    </r>
  </si>
  <si>
    <t>13306</t>
  </si>
  <si>
    <t>4660015372873</t>
  </si>
  <si>
    <t>13307</t>
  </si>
  <si>
    <t>4660015372880</t>
  </si>
  <si>
    <t>13308</t>
  </si>
  <si>
    <t>4660015372897</t>
  </si>
  <si>
    <t>13309</t>
  </si>
  <si>
    <t>4660015372903</t>
  </si>
  <si>
    <t>13310</t>
  </si>
  <si>
    <t>4660015372910</t>
  </si>
  <si>
    <t>13311</t>
  </si>
  <si>
    <t>4660015372927</t>
  </si>
  <si>
    <t xml:space="preserve">Пасхальные наборы (большие) </t>
  </si>
  <si>
    <t>11302</t>
  </si>
  <si>
    <t>4660015372958</t>
  </si>
  <si>
    <t>11303</t>
  </si>
  <si>
    <t>4660015372934</t>
  </si>
  <si>
    <t>4660015370169</t>
  </si>
  <si>
    <t>январь</t>
  </si>
  <si>
    <t>2016г.</t>
  </si>
  <si>
    <t>А30401</t>
  </si>
  <si>
    <t>4640013603056</t>
  </si>
  <si>
    <t>А30402</t>
  </si>
  <si>
    <t>4640013603063</t>
  </si>
  <si>
    <t>А30403</t>
  </si>
  <si>
    <t>4640013603070</t>
  </si>
  <si>
    <t>А31371</t>
  </si>
  <si>
    <t>4640013604541</t>
  </si>
  <si>
    <r>
      <t xml:space="preserve">Краситель пищевой </t>
    </r>
    <r>
      <rPr>
        <b/>
        <sz val="12"/>
        <color indexed="12"/>
        <rFont val="Arial"/>
        <family val="2"/>
      </rPr>
      <t>ЗЕЛЕНЫЙ</t>
    </r>
    <r>
      <rPr>
        <sz val="12"/>
        <rFont val="Arial"/>
        <family val="2"/>
      </rPr>
      <t xml:space="preserve"> 1.3гр, 70шт.</t>
    </r>
  </si>
  <si>
    <r>
      <t xml:space="preserve">Краситель пищевой </t>
    </r>
    <r>
      <rPr>
        <b/>
        <sz val="12"/>
        <color indexed="12"/>
        <rFont val="Arial"/>
        <family val="2"/>
      </rPr>
      <t>ЖЕЛТЫЙ</t>
    </r>
    <r>
      <rPr>
        <sz val="12"/>
        <rFont val="Arial"/>
        <family val="2"/>
      </rPr>
      <t xml:space="preserve"> 1.3гр, 70шт.</t>
    </r>
  </si>
  <si>
    <r>
      <t xml:space="preserve">Краситель пищевой </t>
    </r>
    <r>
      <rPr>
        <b/>
        <sz val="12"/>
        <color indexed="12"/>
        <rFont val="Arial"/>
        <family val="2"/>
      </rPr>
      <t>КРАСНЫЙ</t>
    </r>
    <r>
      <rPr>
        <sz val="12"/>
        <rFont val="Arial"/>
        <family val="2"/>
      </rPr>
      <t xml:space="preserve"> 1.3гр, 70шт.</t>
    </r>
  </si>
  <si>
    <r>
      <t xml:space="preserve">Краситель пищевой </t>
    </r>
    <r>
      <rPr>
        <b/>
        <sz val="12"/>
        <color indexed="12"/>
        <rFont val="Arial"/>
        <family val="2"/>
      </rPr>
      <t>СИНИЙ</t>
    </r>
    <r>
      <rPr>
        <sz val="12"/>
        <rFont val="Arial"/>
        <family val="2"/>
      </rPr>
      <t xml:space="preserve"> 1.3гр, 70шт.</t>
    </r>
  </si>
  <si>
    <r>
      <t xml:space="preserve">Краситель пищевой </t>
    </r>
    <r>
      <rPr>
        <b/>
        <sz val="12"/>
        <color indexed="12"/>
        <rFont val="Arial"/>
        <family val="2"/>
      </rPr>
      <t>ЖЕЛТЫЙ ЗОЛОТОЙ</t>
    </r>
    <r>
      <rPr>
        <sz val="12"/>
        <rFont val="Arial"/>
        <family val="2"/>
      </rPr>
      <t xml:space="preserve"> 1.3гр, 70шт.</t>
    </r>
  </si>
  <si>
    <r>
      <t xml:space="preserve">Краситель пищевой </t>
    </r>
    <r>
      <rPr>
        <b/>
        <sz val="12"/>
        <color indexed="12"/>
        <rFont val="Arial"/>
        <family val="2"/>
      </rPr>
      <t>КРАСНЫЙ ЗОЛОТОЙ</t>
    </r>
    <r>
      <rPr>
        <sz val="12"/>
        <rFont val="Arial"/>
        <family val="2"/>
      </rPr>
      <t xml:space="preserve"> 1.3гр, 70шт.</t>
    </r>
  </si>
  <si>
    <t>Пасхальные наборы для декорирования яиц (шкатулки +термопленка+ натуральные красители), наборы с подставками</t>
  </si>
  <si>
    <t>А31373</t>
  </si>
  <si>
    <t>А31372</t>
  </si>
  <si>
    <t>4640013604558</t>
  </si>
  <si>
    <t>4640013604565</t>
  </si>
  <si>
    <t>А31367</t>
  </si>
  <si>
    <t>4640013604534</t>
  </si>
  <si>
    <t>А31366</t>
  </si>
  <si>
    <t>4640013604527</t>
  </si>
  <si>
    <t>А38367</t>
  </si>
  <si>
    <t>4640013604282</t>
  </si>
  <si>
    <r>
      <t>Набор пасхальный</t>
    </r>
    <r>
      <rPr>
        <b/>
        <sz val="12"/>
        <color indexed="12"/>
        <rFont val="Arial"/>
        <family val="2"/>
      </rPr>
      <t xml:space="preserve"> "ГЖЕЛЬ"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для дек. яиц, 50шт</t>
    </r>
  </si>
  <si>
    <r>
      <t>Набор пасхальный</t>
    </r>
    <r>
      <rPr>
        <b/>
        <sz val="12"/>
        <color indexed="12"/>
        <rFont val="Arial"/>
        <family val="2"/>
      </rPr>
      <t xml:space="preserve"> "РУССКИЕ ТРАДИЦИИ" </t>
    </r>
    <r>
      <rPr>
        <sz val="12"/>
        <rFont val="Arial"/>
        <family val="2"/>
      </rPr>
      <t>для дек. яиц, 50шт</t>
    </r>
  </si>
  <si>
    <r>
      <t>Набор пасхальный</t>
    </r>
    <r>
      <rPr>
        <b/>
        <sz val="12"/>
        <color indexed="12"/>
        <rFont val="Arial"/>
        <family val="2"/>
      </rPr>
      <t xml:space="preserve"> "ХОХЛОМА" </t>
    </r>
    <r>
      <rPr>
        <sz val="12"/>
        <rFont val="Arial"/>
        <family val="2"/>
      </rPr>
      <t>для дек. яиц, 50шт</t>
    </r>
  </si>
  <si>
    <r>
      <t>Набор пасхальный</t>
    </r>
    <r>
      <rPr>
        <b/>
        <sz val="12"/>
        <color indexed="12"/>
        <rFont val="Arial"/>
        <family val="2"/>
      </rPr>
      <t xml:space="preserve"> "ДЕТСКИЙ" </t>
    </r>
    <r>
      <rPr>
        <sz val="12"/>
        <rFont val="Arial"/>
        <family val="2"/>
      </rPr>
      <t>для дек. яиц, 50шт</t>
    </r>
  </si>
  <si>
    <r>
      <t>Набор пасхальный</t>
    </r>
    <r>
      <rPr>
        <b/>
        <sz val="12"/>
        <color indexed="12"/>
        <rFont val="Arial"/>
        <family val="2"/>
      </rPr>
      <t xml:space="preserve"> "ВОЛШЕБНЫЕ ФОНАРИКИ" </t>
    </r>
    <r>
      <rPr>
        <sz val="12"/>
        <rFont val="Arial"/>
        <family val="2"/>
      </rPr>
      <t>для дек. яиц, 50шт</t>
    </r>
  </si>
  <si>
    <r>
      <t>Набор пасхальный</t>
    </r>
    <r>
      <rPr>
        <b/>
        <sz val="12"/>
        <color indexed="12"/>
        <rFont val="Arial"/>
        <family val="2"/>
      </rPr>
      <t xml:space="preserve"> "КОРЗИНОЧКИ" </t>
    </r>
    <r>
      <rPr>
        <sz val="12"/>
        <rFont val="Arial"/>
        <family val="2"/>
      </rPr>
      <t>для дек. яиц, 50шт</t>
    </r>
  </si>
  <si>
    <r>
      <t xml:space="preserve">Набор с пасхальной подставкой </t>
    </r>
    <r>
      <rPr>
        <b/>
        <sz val="12"/>
        <color indexed="12"/>
        <rFont val="Arial"/>
        <family val="2"/>
      </rPr>
      <t xml:space="preserve"> "ДЕТСКАЯ КАРУСЕЛЬ", </t>
    </r>
    <r>
      <rPr>
        <sz val="12"/>
        <rFont val="Arial"/>
        <family val="2"/>
      </rPr>
      <t>12 шт</t>
    </r>
  </si>
  <si>
    <t>А38365</t>
  </si>
  <si>
    <t>4640013604268</t>
  </si>
  <si>
    <r>
      <t xml:space="preserve">Набор с пасхальной подставкой </t>
    </r>
    <r>
      <rPr>
        <b/>
        <sz val="12"/>
        <color indexed="12"/>
        <rFont val="Arial"/>
        <family val="2"/>
      </rPr>
      <t xml:space="preserve"> "ДЫМКОВСКАЯ ИГРУШКА", </t>
    </r>
    <r>
      <rPr>
        <sz val="12"/>
        <rFont val="Arial"/>
        <family val="2"/>
      </rPr>
      <t>12 шт</t>
    </r>
  </si>
  <si>
    <t>А38366</t>
  </si>
  <si>
    <t>4640013604275</t>
  </si>
  <si>
    <r>
      <t xml:space="preserve">Набор с пасхальной подставкой </t>
    </r>
    <r>
      <rPr>
        <b/>
        <sz val="12"/>
        <color indexed="12"/>
        <rFont val="Arial"/>
        <family val="2"/>
      </rPr>
      <t xml:space="preserve"> "ИМПЕРАТОРСКИЙ ФАРФОР", </t>
    </r>
    <r>
      <rPr>
        <sz val="12"/>
        <rFont val="Arial"/>
        <family val="2"/>
      </rPr>
      <t>12 шт</t>
    </r>
  </si>
  <si>
    <t>А39232</t>
  </si>
  <si>
    <t>4640013604640</t>
  </si>
  <si>
    <r>
      <t>Набор</t>
    </r>
    <r>
      <rPr>
        <b/>
        <sz val="12"/>
        <color indexed="12"/>
        <rFont val="Arial"/>
        <family val="2"/>
      </rPr>
      <t xml:space="preserve"> "МАФФИНЫ ПАСХАЛЬНЫЕ" </t>
    </r>
    <r>
      <rPr>
        <sz val="12"/>
        <rFont val="Arial"/>
        <family val="2"/>
      </rPr>
      <t>6*207г.</t>
    </r>
  </si>
  <si>
    <t>А31395</t>
  </si>
  <si>
    <t>4640013604657</t>
  </si>
  <si>
    <t>А31387</t>
  </si>
  <si>
    <t>А31389</t>
  </si>
  <si>
    <t>4640013604244</t>
  </si>
  <si>
    <t>А31390</t>
  </si>
  <si>
    <t>4640013604251</t>
  </si>
  <si>
    <t>4640013604220</t>
  </si>
  <si>
    <t>А31388</t>
  </si>
  <si>
    <t>4640013604237</t>
  </si>
  <si>
    <t>31402</t>
  </si>
  <si>
    <r>
      <t>Набор</t>
    </r>
    <r>
      <rPr>
        <b/>
        <sz val="12"/>
        <color indexed="12"/>
        <rFont val="Arial"/>
        <family val="2"/>
      </rPr>
      <t xml:space="preserve"> С СУХОЙ СМЕСЬЮ</t>
    </r>
    <r>
      <rPr>
        <sz val="12"/>
        <color indexed="12"/>
        <rFont val="Arial"/>
        <family val="2"/>
      </rPr>
      <t xml:space="preserve"> </t>
    </r>
    <r>
      <rPr>
        <sz val="12"/>
        <rFont val="Arial"/>
        <family val="2"/>
      </rPr>
      <t>для выпечки кулича, 10шт.</t>
    </r>
  </si>
  <si>
    <r>
      <t xml:space="preserve">Большой пасхальный набор </t>
    </r>
    <r>
      <rPr>
        <b/>
        <sz val="12"/>
        <color indexed="12"/>
        <rFont val="Arial"/>
        <family val="2"/>
      </rPr>
      <t>С СУХИМИ</t>
    </r>
    <r>
      <rPr>
        <sz val="12"/>
        <rFont val="Arial"/>
        <family val="2"/>
      </rPr>
      <t xml:space="preserve"> красителями, 16шт.</t>
    </r>
  </si>
  <si>
    <r>
      <t xml:space="preserve">Большой пасхальный набор </t>
    </r>
    <r>
      <rPr>
        <b/>
        <sz val="12"/>
        <color indexed="12"/>
        <rFont val="Arial"/>
        <family val="2"/>
      </rPr>
      <t>С ЖИДКИМИ</t>
    </r>
    <r>
      <rPr>
        <sz val="12"/>
        <color indexed="12"/>
        <rFont val="Arial"/>
        <family val="2"/>
      </rPr>
      <t xml:space="preserve"> </t>
    </r>
    <r>
      <rPr>
        <sz val="12"/>
        <rFont val="Arial"/>
        <family val="2"/>
      </rPr>
      <t>красителями, 16шт.</t>
    </r>
  </si>
  <si>
    <r>
      <t xml:space="preserve">Большой пасхальный набор </t>
    </r>
    <r>
      <rPr>
        <b/>
        <sz val="12"/>
        <color indexed="12"/>
        <rFont val="Arial"/>
        <family val="2"/>
      </rPr>
      <t>С ПЕРЛАМУТРОВЫМИ</t>
    </r>
    <r>
      <rPr>
        <sz val="12"/>
        <rFont val="Arial"/>
        <family val="2"/>
      </rPr>
      <t xml:space="preserve"> красителями, 16шт.</t>
    </r>
  </si>
  <si>
    <r>
      <t xml:space="preserve">Большой пасхальный набор </t>
    </r>
    <r>
      <rPr>
        <b/>
        <sz val="12"/>
        <color indexed="12"/>
        <rFont val="Arial"/>
        <family val="2"/>
      </rPr>
      <t>С ЗОЛОТЫМИ</t>
    </r>
    <r>
      <rPr>
        <sz val="12"/>
        <color indexed="12"/>
        <rFont val="Arial"/>
        <family val="2"/>
      </rPr>
      <t xml:space="preserve"> </t>
    </r>
    <r>
      <rPr>
        <sz val="12"/>
        <rFont val="Arial"/>
        <family val="2"/>
      </rPr>
      <t>красителями, 16шт.</t>
    </r>
  </si>
  <si>
    <r>
      <t xml:space="preserve">Набор пасхальный для семейного творчества </t>
    </r>
    <r>
      <rPr>
        <b/>
        <sz val="12"/>
        <color indexed="12"/>
        <rFont val="Arial"/>
        <family val="2"/>
      </rPr>
      <t>"ДИЗАЙНЕР"</t>
    </r>
    <r>
      <rPr>
        <sz val="12"/>
        <color indexed="8"/>
        <rFont val="Arial"/>
        <family val="2"/>
      </rPr>
      <t xml:space="preserve"> 16шт</t>
    </r>
  </si>
  <si>
    <r>
      <t xml:space="preserve">Набор пасхальный для семейного творчества </t>
    </r>
    <r>
      <rPr>
        <b/>
        <sz val="12"/>
        <color indexed="12"/>
        <rFont val="Arial"/>
        <family val="2"/>
      </rPr>
      <t>"БАБОЧКИ"</t>
    </r>
    <r>
      <rPr>
        <sz val="12"/>
        <color indexed="12"/>
        <rFont val="Arial"/>
        <family val="2"/>
      </rPr>
      <t xml:space="preserve"> </t>
    </r>
    <r>
      <rPr>
        <sz val="12"/>
        <color indexed="8"/>
        <rFont val="Arial"/>
        <family val="2"/>
      </rPr>
      <t>16шт</t>
    </r>
  </si>
  <si>
    <r>
      <t>Набор пасхальный для семейного творчества</t>
    </r>
    <r>
      <rPr>
        <b/>
        <sz val="12"/>
        <color indexed="12"/>
        <rFont val="Arial"/>
        <family val="2"/>
      </rPr>
      <t xml:space="preserve"> "БОЖЬИ КОРОВКИ" </t>
    </r>
    <r>
      <rPr>
        <sz val="12"/>
        <color indexed="8"/>
        <rFont val="Arial"/>
        <family val="2"/>
      </rPr>
      <t>16шт</t>
    </r>
  </si>
  <si>
    <r>
      <t xml:space="preserve">Набор пасхальный для семейного творчества </t>
    </r>
    <r>
      <rPr>
        <b/>
        <sz val="12"/>
        <color indexed="12"/>
        <rFont val="Arial"/>
        <family val="2"/>
      </rPr>
      <t xml:space="preserve">"В ГОСТЯХ У СКАЗКИ" </t>
    </r>
    <r>
      <rPr>
        <sz val="12"/>
        <color indexed="8"/>
        <rFont val="Arial"/>
        <family val="2"/>
      </rPr>
      <t>16шт</t>
    </r>
  </si>
  <si>
    <r>
      <t xml:space="preserve">Набор пасхальный для семейного творчества </t>
    </r>
    <r>
      <rPr>
        <b/>
        <sz val="12"/>
        <color indexed="12"/>
        <rFont val="Arial"/>
        <family val="2"/>
      </rPr>
      <t xml:space="preserve">"ВЕСЕЛЫЕ ЦЫПЛЯТА" </t>
    </r>
    <r>
      <rPr>
        <sz val="12"/>
        <color indexed="8"/>
        <rFont val="Arial"/>
        <family val="2"/>
      </rPr>
      <t>9шт</t>
    </r>
  </si>
  <si>
    <r>
      <t xml:space="preserve">Набор пасхальный для семейного творчества </t>
    </r>
    <r>
      <rPr>
        <b/>
        <sz val="12"/>
        <color indexed="12"/>
        <rFont val="Arial"/>
        <family val="2"/>
      </rPr>
      <t xml:space="preserve">"ВЕСЕННИЕ ЦВЕТЫ" </t>
    </r>
    <r>
      <rPr>
        <sz val="12"/>
        <color indexed="8"/>
        <rFont val="Arial"/>
        <family val="2"/>
      </rPr>
      <t>16шт</t>
    </r>
  </si>
  <si>
    <r>
      <t xml:space="preserve">Набор пасхальный для семейного творчества </t>
    </r>
    <r>
      <rPr>
        <b/>
        <sz val="12"/>
        <color indexed="12"/>
        <rFont val="Arial"/>
        <family val="2"/>
      </rPr>
      <t>"ВЕСЕННИЙ БУКЕТ"</t>
    </r>
    <r>
      <rPr>
        <sz val="12"/>
        <color indexed="8"/>
        <rFont val="Arial"/>
        <family val="2"/>
      </rPr>
      <t xml:space="preserve"> 9шт</t>
    </r>
  </si>
  <si>
    <r>
      <t>Набор пасхальный для семейного творчества</t>
    </r>
    <r>
      <rPr>
        <b/>
        <sz val="12"/>
        <rFont val="Arial"/>
        <family val="2"/>
      </rPr>
      <t xml:space="preserve"> </t>
    </r>
    <r>
      <rPr>
        <b/>
        <sz val="12"/>
        <color indexed="12"/>
        <rFont val="Arial"/>
        <family val="2"/>
      </rPr>
      <t xml:space="preserve">"ВОЛШЕБНЫЙ БЛЕСК" </t>
    </r>
    <r>
      <rPr>
        <sz val="12"/>
        <color indexed="8"/>
        <rFont val="Arial"/>
        <family val="2"/>
      </rPr>
      <t>16шт</t>
    </r>
  </si>
  <si>
    <r>
      <t>Набор пасхальный для семейного творчества</t>
    </r>
    <r>
      <rPr>
        <b/>
        <sz val="12"/>
        <rFont val="Arial"/>
        <family val="2"/>
      </rPr>
      <t xml:space="preserve"> </t>
    </r>
    <r>
      <rPr>
        <b/>
        <sz val="12"/>
        <color indexed="12"/>
        <rFont val="Arial"/>
        <family val="2"/>
      </rPr>
      <t xml:space="preserve">"ДРУЖНАЯ СЕМЬЯ" </t>
    </r>
    <r>
      <rPr>
        <sz val="12"/>
        <color indexed="8"/>
        <rFont val="Arial"/>
        <family val="2"/>
      </rPr>
      <t>10шт</t>
    </r>
  </si>
  <si>
    <r>
      <t>Набор пасхальный для семейного творчества</t>
    </r>
    <r>
      <rPr>
        <b/>
        <sz val="12"/>
        <rFont val="Arial"/>
        <family val="2"/>
      </rPr>
      <t xml:space="preserve"> </t>
    </r>
    <r>
      <rPr>
        <b/>
        <sz val="12"/>
        <color indexed="12"/>
        <rFont val="Arial"/>
        <family val="2"/>
      </rPr>
      <t xml:space="preserve">"ДЫМКОВСКАЯ ИГРУШКА" </t>
    </r>
    <r>
      <rPr>
        <sz val="12"/>
        <color indexed="8"/>
        <rFont val="Arial"/>
        <family val="2"/>
      </rPr>
      <t>6шт</t>
    </r>
  </si>
  <si>
    <r>
      <t>Набор пасхальный для семейного творчества</t>
    </r>
    <r>
      <rPr>
        <b/>
        <sz val="12"/>
        <rFont val="Arial"/>
        <family val="2"/>
      </rPr>
      <t xml:space="preserve"> </t>
    </r>
    <r>
      <rPr>
        <b/>
        <sz val="12"/>
        <color indexed="12"/>
        <rFont val="Arial"/>
        <family val="2"/>
      </rPr>
      <t xml:space="preserve">"ЗАБАВНЫЕ ИГРУШКИ" </t>
    </r>
    <r>
      <rPr>
        <sz val="12"/>
        <color indexed="8"/>
        <rFont val="Arial"/>
        <family val="2"/>
      </rPr>
      <t>9шт</t>
    </r>
  </si>
  <si>
    <r>
      <t>Набор пасхальный для семейного творчества</t>
    </r>
    <r>
      <rPr>
        <b/>
        <sz val="12"/>
        <rFont val="Arial"/>
        <family val="2"/>
      </rPr>
      <t xml:space="preserve"> </t>
    </r>
    <r>
      <rPr>
        <b/>
        <sz val="12"/>
        <color indexed="12"/>
        <rFont val="Arial"/>
        <family val="2"/>
      </rPr>
      <t xml:space="preserve">"ИМПЕРАТОРСКИЙ ФАРФОР" </t>
    </r>
    <r>
      <rPr>
        <sz val="12"/>
        <color indexed="8"/>
        <rFont val="Arial"/>
        <family val="2"/>
      </rPr>
      <t>6шт</t>
    </r>
  </si>
  <si>
    <r>
      <t>Набор пасхальный для семейного творчества</t>
    </r>
    <r>
      <rPr>
        <b/>
        <sz val="12"/>
        <rFont val="Arial"/>
        <family val="2"/>
      </rPr>
      <t xml:space="preserve"> </t>
    </r>
    <r>
      <rPr>
        <b/>
        <sz val="12"/>
        <color indexed="12"/>
        <rFont val="Arial"/>
        <family val="2"/>
      </rPr>
      <t xml:space="preserve">"ЛЕТНЯЯ ПОЛЯНКА" </t>
    </r>
    <r>
      <rPr>
        <sz val="12"/>
        <color indexed="8"/>
        <rFont val="Arial"/>
        <family val="2"/>
      </rPr>
      <t>16шт</t>
    </r>
  </si>
  <si>
    <r>
      <t xml:space="preserve">Набор пасхальный для декорирования яиц </t>
    </r>
    <r>
      <rPr>
        <b/>
        <sz val="12"/>
        <color indexed="12"/>
        <rFont val="Arial"/>
        <family val="2"/>
      </rPr>
      <t xml:space="preserve">"МАСТЕР АКВАРЕЛИ" </t>
    </r>
    <r>
      <rPr>
        <sz val="12"/>
        <color indexed="8"/>
        <rFont val="Arial"/>
        <family val="2"/>
      </rPr>
      <t>16шт</t>
    </r>
  </si>
  <si>
    <r>
      <t xml:space="preserve">Набор пасхальный для семейного творчества </t>
    </r>
    <r>
      <rPr>
        <b/>
        <sz val="12"/>
        <color indexed="12"/>
        <rFont val="Arial"/>
        <family val="2"/>
      </rPr>
      <t>"СИТЦЕВЫЙ БАЛ"</t>
    </r>
    <r>
      <rPr>
        <sz val="12"/>
        <color indexed="8"/>
        <rFont val="Arial"/>
        <family val="2"/>
      </rPr>
      <t xml:space="preserve"> 9шт</t>
    </r>
  </si>
  <si>
    <t>А31421</t>
  </si>
  <si>
    <t>А31428</t>
  </si>
  <si>
    <t>А31429</t>
  </si>
  <si>
    <t>А31424</t>
  </si>
  <si>
    <t>А31434</t>
  </si>
  <si>
    <t>А31431</t>
  </si>
  <si>
    <t>А31432</t>
  </si>
  <si>
    <t>А31426</t>
  </si>
  <si>
    <t>А31422</t>
  </si>
  <si>
    <t>А31430</t>
  </si>
  <si>
    <t>А31425</t>
  </si>
  <si>
    <t>А31427</t>
  </si>
  <si>
    <t>А31433</t>
  </si>
  <si>
    <t>А31423</t>
  </si>
  <si>
    <t>4640013604299</t>
  </si>
  <si>
    <t>4640013604367</t>
  </si>
  <si>
    <t>4640013604374</t>
  </si>
  <si>
    <t>4640013604329</t>
  </si>
  <si>
    <t>4640013604428</t>
  </si>
  <si>
    <t>4640013604398</t>
  </si>
  <si>
    <t>4640013604404</t>
  </si>
  <si>
    <t>4640013604343</t>
  </si>
  <si>
    <t>4640013604305</t>
  </si>
  <si>
    <t>4640013604381</t>
  </si>
  <si>
    <t>4640013604336</t>
  </si>
  <si>
    <t>4640013604350</t>
  </si>
  <si>
    <t>4640013604411</t>
  </si>
  <si>
    <t>4640013604312</t>
  </si>
  <si>
    <t>нет</t>
  </si>
  <si>
    <t>А31440</t>
  </si>
  <si>
    <t>4640013604619</t>
  </si>
  <si>
    <t>А31437</t>
  </si>
  <si>
    <t>4640013604596</t>
  </si>
  <si>
    <t>А31438</t>
  </si>
  <si>
    <t>4640013604602</t>
  </si>
  <si>
    <t>А31435</t>
  </si>
  <si>
    <t>4640013604626</t>
  </si>
  <si>
    <t>А31436</t>
  </si>
  <si>
    <t>4640013604589</t>
  </si>
  <si>
    <t>А31441</t>
  </si>
  <si>
    <t>4640013604633</t>
  </si>
  <si>
    <t>А31439</t>
  </si>
  <si>
    <t>4640013604572</t>
  </si>
  <si>
    <r>
      <t>Пасхальный набор</t>
    </r>
    <r>
      <rPr>
        <sz val="12"/>
        <color indexed="12"/>
        <rFont val="Arial"/>
        <family val="2"/>
      </rPr>
      <t xml:space="preserve"> </t>
    </r>
    <r>
      <rPr>
        <b/>
        <sz val="12"/>
        <color indexed="12"/>
        <rFont val="Arial"/>
        <family val="2"/>
      </rPr>
      <t xml:space="preserve">"КРАСКИ ПРИРОДЫ"  </t>
    </r>
    <r>
      <rPr>
        <sz val="12"/>
        <color indexed="12"/>
        <rFont val="Arial"/>
        <family val="2"/>
      </rPr>
      <t xml:space="preserve"> </t>
    </r>
    <r>
      <rPr>
        <sz val="12"/>
        <rFont val="Arial"/>
        <family val="2"/>
      </rPr>
      <t>6*13шт, 5.2г</t>
    </r>
  </si>
  <si>
    <r>
      <t xml:space="preserve">Пасхальный набор </t>
    </r>
    <r>
      <rPr>
        <b/>
        <sz val="12"/>
        <color indexed="12"/>
        <rFont val="Arial"/>
        <family val="2"/>
      </rPr>
      <t xml:space="preserve">"РОСКОШНОЕ СИЯНИЕ"   </t>
    </r>
    <r>
      <rPr>
        <sz val="12"/>
        <color indexed="12"/>
        <rFont val="Arial"/>
        <family val="2"/>
      </rPr>
      <t xml:space="preserve"> </t>
    </r>
    <r>
      <rPr>
        <sz val="12"/>
        <rFont val="Arial"/>
        <family val="2"/>
      </rPr>
      <t>6*13шт, 5.2г</t>
    </r>
  </si>
  <si>
    <r>
      <t xml:space="preserve">Пасхальный набор </t>
    </r>
    <r>
      <rPr>
        <b/>
        <sz val="12"/>
        <color indexed="12"/>
        <rFont val="Arial"/>
        <family val="2"/>
      </rPr>
      <t xml:space="preserve">"БЛЕСК ЗОЛОТА"   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6*13шт</t>
    </r>
  </si>
  <si>
    <r>
      <t xml:space="preserve">Пасхальный набор </t>
    </r>
    <r>
      <rPr>
        <b/>
        <sz val="12"/>
        <color indexed="12"/>
        <rFont val="Arial"/>
        <family val="2"/>
      </rPr>
      <t xml:space="preserve">"КЛАССИЧЕСКИЙ"    </t>
    </r>
    <r>
      <rPr>
        <sz val="12"/>
        <rFont val="Arial"/>
        <family val="2"/>
      </rPr>
      <t>6*13шт</t>
    </r>
  </si>
  <si>
    <r>
      <t>Пасхальный набор</t>
    </r>
    <r>
      <rPr>
        <sz val="12"/>
        <color indexed="12"/>
        <rFont val="Arial"/>
        <family val="2"/>
      </rPr>
      <t xml:space="preserve"> </t>
    </r>
    <r>
      <rPr>
        <b/>
        <sz val="12"/>
        <color indexed="12"/>
        <rFont val="Arial"/>
        <family val="2"/>
      </rPr>
      <t xml:space="preserve">"ВЕСЕННИЙ"   </t>
    </r>
    <r>
      <rPr>
        <sz val="12"/>
        <rFont val="Arial"/>
        <family val="2"/>
      </rPr>
      <t xml:space="preserve">6*13шт, </t>
    </r>
  </si>
  <si>
    <r>
      <t>Пасхальный набор</t>
    </r>
    <r>
      <rPr>
        <b/>
        <sz val="12"/>
        <rFont val="Arial"/>
        <family val="2"/>
      </rPr>
      <t xml:space="preserve"> </t>
    </r>
    <r>
      <rPr>
        <b/>
        <sz val="12"/>
        <color indexed="12"/>
        <rFont val="Arial"/>
        <family val="2"/>
      </rPr>
      <t xml:space="preserve">"ЧУДЕСНЫЕ ТРАФАРЕТЫ"   </t>
    </r>
    <r>
      <rPr>
        <sz val="12"/>
        <rFont val="Arial"/>
        <family val="2"/>
      </rPr>
      <t>6*14шт</t>
    </r>
  </si>
  <si>
    <t>А38205</t>
  </si>
  <si>
    <r>
      <t>Пасхальный набор</t>
    </r>
    <r>
      <rPr>
        <b/>
        <sz val="12"/>
        <rFont val="Arial"/>
        <family val="2"/>
      </rPr>
      <t xml:space="preserve"> </t>
    </r>
    <r>
      <rPr>
        <b/>
        <sz val="12"/>
        <color indexed="12"/>
        <rFont val="Arial"/>
        <family val="2"/>
      </rPr>
      <t xml:space="preserve"> С ЖИДКИМИ</t>
    </r>
    <r>
      <rPr>
        <sz val="12"/>
        <color indexed="12"/>
        <rFont val="Arial"/>
        <family val="2"/>
      </rPr>
      <t xml:space="preserve"> </t>
    </r>
    <r>
      <rPr>
        <sz val="12"/>
        <rFont val="Arial"/>
        <family val="2"/>
      </rPr>
      <t>красителями</t>
    </r>
    <r>
      <rPr>
        <b/>
        <sz val="12"/>
        <color indexed="12"/>
        <rFont val="Arial"/>
        <family val="2"/>
      </rPr>
      <t xml:space="preserve"> "ПАЛИТРА"</t>
    </r>
    <r>
      <rPr>
        <sz val="12"/>
        <rFont val="Arial"/>
        <family val="2"/>
      </rPr>
      <t xml:space="preserve">  </t>
    </r>
    <r>
      <rPr>
        <b/>
        <sz val="12"/>
        <rFont val="Arial"/>
        <family val="2"/>
      </rPr>
      <t xml:space="preserve">  </t>
    </r>
    <r>
      <rPr>
        <sz val="12"/>
        <rFont val="Arial"/>
        <family val="2"/>
      </rPr>
      <t>6*14шт</t>
    </r>
  </si>
  <si>
    <r>
      <t xml:space="preserve">Набор пасхальный для всей семьи </t>
    </r>
    <r>
      <rPr>
        <b/>
        <sz val="12"/>
        <color indexed="12"/>
        <rFont val="Arial"/>
        <family val="2"/>
      </rPr>
      <t xml:space="preserve">"ВЕСЕННЯЯ ПОЛЯНКА" </t>
    </r>
    <r>
      <rPr>
        <sz val="12"/>
        <rFont val="Arial"/>
        <family val="2"/>
      </rPr>
      <t xml:space="preserve"> 17шт</t>
    </r>
  </si>
  <si>
    <r>
      <t xml:space="preserve">Набор пасхальный для всей семьи </t>
    </r>
    <r>
      <rPr>
        <b/>
        <sz val="12"/>
        <color indexed="12"/>
        <rFont val="Arial"/>
        <family val="2"/>
      </rPr>
      <t xml:space="preserve">"ВОЛШЕБНОЕ ПРЕОБРАЖЕНИЕ" </t>
    </r>
    <r>
      <rPr>
        <b/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>17шт</t>
    </r>
    <r>
      <rPr>
        <b/>
        <sz val="12"/>
        <color indexed="10"/>
        <rFont val="Arial"/>
        <family val="2"/>
      </rPr>
      <t xml:space="preserve"> </t>
    </r>
  </si>
  <si>
    <r>
      <t xml:space="preserve">Набор пасхальный для всей семьи </t>
    </r>
    <r>
      <rPr>
        <b/>
        <sz val="12"/>
        <color indexed="12"/>
        <rFont val="Arial"/>
        <family val="2"/>
      </rPr>
      <t xml:space="preserve">"3D ЦИРК" </t>
    </r>
    <r>
      <rPr>
        <sz val="12"/>
        <rFont val="Arial"/>
        <family val="2"/>
      </rPr>
      <t>17шт</t>
    </r>
  </si>
  <si>
    <r>
      <t xml:space="preserve">Набор пасхальный для всей семьи </t>
    </r>
    <r>
      <rPr>
        <b/>
        <sz val="12"/>
        <color indexed="12"/>
        <rFont val="Arial"/>
        <family val="2"/>
      </rPr>
      <t xml:space="preserve">"НАРОДНЫЕ КОСТЮМЫ" </t>
    </r>
    <r>
      <rPr>
        <sz val="12"/>
        <rFont val="Arial"/>
        <family val="2"/>
      </rPr>
      <t xml:space="preserve">17шт </t>
    </r>
  </si>
  <si>
    <r>
      <t xml:space="preserve">Набор пасхальный для всей семьи </t>
    </r>
    <r>
      <rPr>
        <b/>
        <sz val="12"/>
        <color indexed="12"/>
        <rFont val="Arial"/>
        <family val="2"/>
      </rPr>
      <t>"КВИЛЛИНГ"</t>
    </r>
    <r>
      <rPr>
        <sz val="12"/>
        <rFont val="Arial"/>
        <family val="2"/>
      </rPr>
      <t xml:space="preserve"> 11шт </t>
    </r>
  </si>
  <si>
    <r>
      <t xml:space="preserve">Набор пасхальный для всей семьи </t>
    </r>
    <r>
      <rPr>
        <b/>
        <sz val="12"/>
        <color indexed="12"/>
        <rFont val="Arial"/>
        <family val="2"/>
      </rPr>
      <t xml:space="preserve">"МОДУЛЬНОЕ ОРИГАМИ" </t>
    </r>
    <r>
      <rPr>
        <sz val="12"/>
        <rFont val="Arial"/>
        <family val="2"/>
      </rPr>
      <t xml:space="preserve">17шт </t>
    </r>
  </si>
  <si>
    <r>
      <t xml:space="preserve">Набор пасхальный для всей семьи </t>
    </r>
    <r>
      <rPr>
        <b/>
        <sz val="12"/>
        <color indexed="12"/>
        <rFont val="Arial"/>
        <family val="2"/>
      </rPr>
      <t xml:space="preserve">"ДЕКУПАЖ" </t>
    </r>
    <r>
      <rPr>
        <sz val="12"/>
        <rFont val="Arial"/>
        <family val="2"/>
      </rPr>
      <t xml:space="preserve">11шт </t>
    </r>
  </si>
  <si>
    <r>
      <t xml:space="preserve">Набор пасхальный для всей семьи </t>
    </r>
    <r>
      <rPr>
        <b/>
        <sz val="12"/>
        <color indexed="12"/>
        <rFont val="Arial"/>
        <family val="2"/>
      </rPr>
      <t>"ФАБЕРЖЕ"</t>
    </r>
    <r>
      <rPr>
        <sz val="12"/>
        <rFont val="Arial"/>
        <family val="2"/>
      </rPr>
      <t xml:space="preserve"> 11шт </t>
    </r>
  </si>
  <si>
    <r>
      <t xml:space="preserve">Набор пасхальный для всей семьи </t>
    </r>
    <r>
      <rPr>
        <b/>
        <sz val="12"/>
        <color indexed="12"/>
        <rFont val="Arial"/>
        <family val="2"/>
      </rPr>
      <t xml:space="preserve">"3D СОВЫ" </t>
    </r>
    <r>
      <rPr>
        <sz val="12"/>
        <rFont val="Arial"/>
        <family val="2"/>
      </rPr>
      <t xml:space="preserve">17шт </t>
    </r>
  </si>
  <si>
    <r>
      <t xml:space="preserve">Пасхальный набор </t>
    </r>
    <r>
      <rPr>
        <sz val="12"/>
        <color indexed="12"/>
        <rFont val="Arial"/>
        <family val="2"/>
      </rPr>
      <t>натуральных</t>
    </r>
    <r>
      <rPr>
        <sz val="12"/>
        <rFont val="Arial"/>
        <family val="2"/>
      </rPr>
      <t xml:space="preserve"> красителей </t>
    </r>
    <r>
      <rPr>
        <b/>
        <sz val="12"/>
        <color indexed="12"/>
        <rFont val="Arial"/>
        <family val="2"/>
      </rPr>
      <t xml:space="preserve">"КРАСКИ ВЕСНЫ" </t>
    </r>
    <r>
      <rPr>
        <b/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>15шт</t>
    </r>
  </si>
  <si>
    <r>
      <t xml:space="preserve">Пасхальный набор </t>
    </r>
    <r>
      <rPr>
        <sz val="12"/>
        <color indexed="12"/>
        <rFont val="Arial"/>
        <family val="2"/>
      </rPr>
      <t>ПЕРЛАМУТРОВЫХ</t>
    </r>
    <r>
      <rPr>
        <sz val="12"/>
        <rFont val="Arial"/>
        <family val="2"/>
      </rPr>
      <t xml:space="preserve"> красителей </t>
    </r>
    <r>
      <rPr>
        <b/>
        <sz val="12"/>
        <color indexed="12"/>
        <rFont val="Arial"/>
        <family val="2"/>
      </rPr>
      <t xml:space="preserve">"ЛУННЫЕ БРЫЗГИ" </t>
    </r>
    <r>
      <rPr>
        <sz val="12"/>
        <rFont val="Arial"/>
        <family val="2"/>
      </rPr>
      <t>15шт</t>
    </r>
  </si>
  <si>
    <r>
      <t xml:space="preserve">Пасхальный набор </t>
    </r>
    <r>
      <rPr>
        <sz val="12"/>
        <color indexed="12"/>
        <rFont val="Arial"/>
        <family val="2"/>
      </rPr>
      <t>ЗОЛОТЫХ</t>
    </r>
    <r>
      <rPr>
        <sz val="12"/>
        <rFont val="Arial"/>
        <family val="2"/>
      </rPr>
      <t xml:space="preserve"> красителей </t>
    </r>
    <r>
      <rPr>
        <b/>
        <sz val="12"/>
        <color indexed="12"/>
        <rFont val="Arial"/>
        <family val="2"/>
      </rPr>
      <t xml:space="preserve">"СОЛНЕЧНЫЙ ЛУЧИК" </t>
    </r>
    <r>
      <rPr>
        <sz val="12"/>
        <rFont val="Arial"/>
        <family val="2"/>
      </rPr>
      <t xml:space="preserve">15шт </t>
    </r>
  </si>
  <si>
    <r>
      <t xml:space="preserve">Пасхальный набор красителей </t>
    </r>
    <r>
      <rPr>
        <b/>
        <sz val="12"/>
        <color indexed="12"/>
        <rFont val="Arial"/>
        <family val="2"/>
      </rPr>
      <t xml:space="preserve">"ПАЛИТРА" </t>
    </r>
    <r>
      <rPr>
        <sz val="12"/>
        <rFont val="Arial"/>
        <family val="2"/>
      </rPr>
      <t xml:space="preserve"> 15шт</t>
    </r>
  </si>
  <si>
    <r>
      <t xml:space="preserve">Пасхальный набор </t>
    </r>
    <r>
      <rPr>
        <b/>
        <sz val="12"/>
        <color indexed="12"/>
        <rFont val="Arial"/>
        <family val="2"/>
      </rPr>
      <t xml:space="preserve">"ТРАФАРЕТЫ" </t>
    </r>
    <r>
      <rPr>
        <sz val="12"/>
        <rFont val="Arial"/>
        <family val="2"/>
      </rPr>
      <t xml:space="preserve"> 17шт</t>
    </r>
  </si>
  <si>
    <r>
      <t xml:space="preserve">Пасхальный набор с </t>
    </r>
    <r>
      <rPr>
        <sz val="12"/>
        <color indexed="12"/>
        <rFont val="Arial"/>
        <family val="2"/>
      </rPr>
      <t>ЗОЛОТЫМИ</t>
    </r>
    <r>
      <rPr>
        <sz val="12"/>
        <rFont val="Arial"/>
        <family val="2"/>
      </rPr>
      <t xml:space="preserve"> красителями </t>
    </r>
    <r>
      <rPr>
        <b/>
        <sz val="12"/>
        <color indexed="12"/>
        <rFont val="Arial"/>
        <family val="2"/>
      </rPr>
      <t xml:space="preserve">"СОЛНЕЧНЫЙ СВЕТ" </t>
    </r>
    <r>
      <rPr>
        <b/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 xml:space="preserve"> 17шт</t>
    </r>
  </si>
  <si>
    <r>
      <t>Пасхальный набор с</t>
    </r>
    <r>
      <rPr>
        <sz val="12"/>
        <color indexed="12"/>
        <rFont val="Arial"/>
        <family val="2"/>
      </rPr>
      <t xml:space="preserve"> ПЕРЛАМУТРОВЫМИ</t>
    </r>
    <r>
      <rPr>
        <sz val="12"/>
        <rFont val="Arial"/>
        <family val="2"/>
      </rPr>
      <t xml:space="preserve"> красителями </t>
    </r>
    <r>
      <rPr>
        <b/>
        <sz val="12"/>
        <color indexed="12"/>
        <rFont val="Arial"/>
        <family val="2"/>
      </rPr>
      <t xml:space="preserve">"ЛУННОЕ СЕРЕБРО" </t>
    </r>
    <r>
      <rPr>
        <sz val="12"/>
        <rFont val="Arial"/>
        <family val="2"/>
      </rPr>
      <t>17шт</t>
    </r>
  </si>
  <si>
    <r>
      <t xml:space="preserve">Пасхальный набор </t>
    </r>
    <r>
      <rPr>
        <b/>
        <sz val="12"/>
        <color indexed="12"/>
        <rFont val="Arial"/>
        <family val="2"/>
      </rPr>
      <t xml:space="preserve">"ПРАЗДНИЧНАЯ ПАЛИТРА" </t>
    </r>
    <r>
      <rPr>
        <b/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>17шт</t>
    </r>
  </si>
  <si>
    <r>
      <t xml:space="preserve">Пасхальный набор </t>
    </r>
    <r>
      <rPr>
        <b/>
        <sz val="12"/>
        <color indexed="12"/>
        <rFont val="Arial"/>
        <family val="2"/>
      </rPr>
      <t xml:space="preserve">"ЗОЛОТЫЕ УЗОРЫ" </t>
    </r>
    <r>
      <rPr>
        <b/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>17шт</t>
    </r>
  </si>
  <si>
    <r>
      <t>КУЛИЧ "ПАСХАЛЬНЫЙ"</t>
    </r>
    <r>
      <rPr>
        <sz val="12"/>
        <color indexed="12"/>
        <rFont val="Arial"/>
        <family val="2"/>
      </rPr>
      <t xml:space="preserve"> </t>
    </r>
    <r>
      <rPr>
        <sz val="12"/>
        <rFont val="Arial"/>
        <family val="2"/>
      </rPr>
      <t xml:space="preserve">40*300г              </t>
    </r>
  </si>
  <si>
    <t xml:space="preserve">ТЕРМОПЛЕНКА, ТЕРМОЭТИКЕТКА НА 7 ПАСХАЛЬНЫХ ЯИЦ (эконом) </t>
  </si>
  <si>
    <t>А96896</t>
  </si>
  <si>
    <r>
      <t xml:space="preserve">Термопленка, термоэтикетка на 7 п/я </t>
    </r>
    <r>
      <rPr>
        <b/>
        <sz val="12"/>
        <color indexed="12"/>
        <rFont val="Arial"/>
        <family val="2"/>
      </rPr>
      <t>"ВЕСЕЛЫЕ ЦЫПЛЯТА"</t>
    </r>
  </si>
  <si>
    <r>
      <t xml:space="preserve">Термопленка, термоэтикетка на 7 п/я </t>
    </r>
    <r>
      <rPr>
        <b/>
        <sz val="12"/>
        <color indexed="12"/>
        <rFont val="Arial"/>
        <family val="2"/>
      </rPr>
      <t>"ВЫШИВКА"</t>
    </r>
  </si>
  <si>
    <r>
      <t xml:space="preserve">Термопленка, термоэтикетка на 7 п/я </t>
    </r>
    <r>
      <rPr>
        <b/>
        <sz val="12"/>
        <color indexed="12"/>
        <rFont val="Arial"/>
        <family val="2"/>
      </rPr>
      <t>"ДЫМКОВСКАЯ ИГРУШКА"</t>
    </r>
  </si>
  <si>
    <t>А96899</t>
  </si>
  <si>
    <t>А96894</t>
  </si>
  <si>
    <r>
      <t xml:space="preserve">Термопленка, термоэтикетка на 7 п/я </t>
    </r>
    <r>
      <rPr>
        <b/>
        <sz val="12"/>
        <color indexed="12"/>
        <rFont val="Arial"/>
        <family val="2"/>
      </rPr>
      <t>"ИМПЕРАТОРСКИЙ ФАРФОР"</t>
    </r>
  </si>
  <si>
    <r>
      <t xml:space="preserve">Термопленка, термоэтикетка на 7 п/я </t>
    </r>
    <r>
      <rPr>
        <b/>
        <sz val="12"/>
        <color indexed="12"/>
        <rFont val="Arial"/>
        <family val="2"/>
      </rPr>
      <t>"СИТЦЕВЫЙ БАЛ"</t>
    </r>
  </si>
  <si>
    <r>
      <t xml:space="preserve">Термопленка, термоэтикетка на 7 п/я </t>
    </r>
    <r>
      <rPr>
        <b/>
        <sz val="12"/>
        <color indexed="12"/>
        <rFont val="Arial"/>
        <family val="2"/>
      </rPr>
      <t>"ХРАМЫ И МОНАСТЫРИ"</t>
    </r>
  </si>
  <si>
    <r>
      <t xml:space="preserve">Термопленка, термоэтикетка на 7 п/я </t>
    </r>
    <r>
      <rPr>
        <b/>
        <sz val="12"/>
        <color indexed="12"/>
        <rFont val="Arial"/>
        <family val="2"/>
      </rPr>
      <t>"ВЕСЕННИЕ ЦВЕТЫ"</t>
    </r>
  </si>
  <si>
    <r>
      <t xml:space="preserve">Термопленка, термоэтикетка на 7 п/я </t>
    </r>
    <r>
      <rPr>
        <b/>
        <sz val="12"/>
        <color indexed="12"/>
        <rFont val="Arial"/>
        <family val="2"/>
      </rPr>
      <t xml:space="preserve">"ПРАЗДНИЧНАЯ"   </t>
    </r>
  </si>
  <si>
    <t>А96898</t>
  </si>
  <si>
    <t>А96895</t>
  </si>
  <si>
    <t xml:space="preserve">ТЕРМОПЛЕНКА, ТЕРМОЭТИКЕТКА НА 9 ПАСХАЛЬНЫХ ЯИЦ  В КОНВЕРТАХ  (3 ПО 3 ФРАГМЕНТА) </t>
  </si>
  <si>
    <r>
      <t xml:space="preserve">Термопленка на 9 п/я в конверте </t>
    </r>
    <r>
      <rPr>
        <b/>
        <sz val="12"/>
        <color indexed="12"/>
        <rFont val="Arial"/>
        <family val="2"/>
      </rPr>
      <t xml:space="preserve">"ВЕСЕННЕЕ НАСТРОЕНИЕ"   </t>
    </r>
  </si>
  <si>
    <r>
      <t xml:space="preserve">Термопленка на 9 п/я в конверте </t>
    </r>
    <r>
      <rPr>
        <b/>
        <sz val="12"/>
        <color indexed="12"/>
        <rFont val="Arial"/>
        <family val="2"/>
      </rPr>
      <t xml:space="preserve">"ДЕТСКИЕ ЗАБАВЫ"   </t>
    </r>
  </si>
  <si>
    <r>
      <t xml:space="preserve">Термопленка на 9 п/я в конверте </t>
    </r>
    <r>
      <rPr>
        <b/>
        <sz val="12"/>
        <color indexed="12"/>
        <rFont val="Arial"/>
        <family val="2"/>
      </rPr>
      <t xml:space="preserve">"РУССКИЕ ТРАДИЦИИ"   </t>
    </r>
  </si>
  <si>
    <r>
      <t xml:space="preserve">Термопленка на 9 п/я в конверте </t>
    </r>
    <r>
      <rPr>
        <b/>
        <sz val="12"/>
        <color indexed="12"/>
        <rFont val="Arial"/>
        <family val="2"/>
      </rPr>
      <t xml:space="preserve">"ЖОСТОВО"   </t>
    </r>
  </si>
  <si>
    <r>
      <t xml:space="preserve">Термопленка на 9 п/я в конверте </t>
    </r>
    <r>
      <rPr>
        <b/>
        <sz val="12"/>
        <color indexed="12"/>
        <rFont val="Arial"/>
        <family val="2"/>
      </rPr>
      <t xml:space="preserve">"ХОХЛОМА"   </t>
    </r>
  </si>
  <si>
    <r>
      <t xml:space="preserve">Термопленка на 9 п/я в конверте </t>
    </r>
    <r>
      <rPr>
        <b/>
        <sz val="12"/>
        <color indexed="12"/>
        <rFont val="Arial"/>
        <family val="2"/>
      </rPr>
      <t xml:space="preserve">"РОСКОШЬ"   </t>
    </r>
  </si>
  <si>
    <t>конверт</t>
  </si>
  <si>
    <t>А31383</t>
  </si>
  <si>
    <t>А31382</t>
  </si>
  <si>
    <t>А31386</t>
  </si>
  <si>
    <t>А31397</t>
  </si>
  <si>
    <t>А31392</t>
  </si>
  <si>
    <t>А31391</t>
  </si>
  <si>
    <t>А31384</t>
  </si>
  <si>
    <t>А31377</t>
  </si>
  <si>
    <t>4640013603933</t>
  </si>
  <si>
    <t>4640013603926</t>
  </si>
  <si>
    <t>4640013603957</t>
  </si>
  <si>
    <t>4640013603988</t>
  </si>
  <si>
    <t>4640013603971</t>
  </si>
  <si>
    <t>4640013603964</t>
  </si>
  <si>
    <t>4640013603940</t>
  </si>
  <si>
    <t>4640013603919</t>
  </si>
  <si>
    <r>
      <t xml:space="preserve">Термопленка на 9 п/я в конверте </t>
    </r>
    <r>
      <rPr>
        <b/>
        <sz val="12"/>
        <color indexed="12"/>
        <rFont val="Arial"/>
        <family val="2"/>
      </rPr>
      <t xml:space="preserve">"ЯГОДНАЯ ПОЛЯНА"   </t>
    </r>
  </si>
  <si>
    <r>
      <t xml:space="preserve">Термопленка на 9 п/я в конверте </t>
    </r>
    <r>
      <rPr>
        <b/>
        <sz val="12"/>
        <color indexed="12"/>
        <rFont val="Arial"/>
        <family val="2"/>
      </rPr>
      <t xml:space="preserve">"НАРОДНЫЕ ПРОМЫСЛЫ"   </t>
    </r>
  </si>
  <si>
    <t xml:space="preserve">ТЕРМОПЛЕНКА, ТЕРМОЭТИКЕТКА НА 3 ПАСХАЛЬНЫХ ЯЙЦА  В МИНИ ШОУ-БОКСАХ КОНВЕРТАХ  (12 Х 50ШТ) </t>
  </si>
  <si>
    <t>пенал</t>
  </si>
  <si>
    <t>4640013604039</t>
  </si>
  <si>
    <t>4640013604046</t>
  </si>
  <si>
    <t>4640013604015</t>
  </si>
  <si>
    <t>4640013604008</t>
  </si>
  <si>
    <t>4640013604084</t>
  </si>
  <si>
    <t>4640013604022</t>
  </si>
  <si>
    <t>4640013604114</t>
  </si>
  <si>
    <t>4640013603995</t>
  </si>
  <si>
    <t>4640013604107</t>
  </si>
  <si>
    <t>4640013604053</t>
  </si>
  <si>
    <t>4640013604077</t>
  </si>
  <si>
    <t>4640013604091</t>
  </si>
  <si>
    <t>4640013604060</t>
  </si>
  <si>
    <t>А96280</t>
  </si>
  <si>
    <t>А96281</t>
  </si>
  <si>
    <t>А96278</t>
  </si>
  <si>
    <t>А96277</t>
  </si>
  <si>
    <t>А96285</t>
  </si>
  <si>
    <t>А96279</t>
  </si>
  <si>
    <t>А96288</t>
  </si>
  <si>
    <t>А96276</t>
  </si>
  <si>
    <t>А96287</t>
  </si>
  <si>
    <t>А96282</t>
  </si>
  <si>
    <t>А96284</t>
  </si>
  <si>
    <t>А96286</t>
  </si>
  <si>
    <t>А96283</t>
  </si>
  <si>
    <r>
      <t xml:space="preserve">Термопленка на 3 п/я в шоу-боксе </t>
    </r>
    <r>
      <rPr>
        <b/>
        <sz val="12"/>
        <color indexed="12"/>
        <rFont val="Arial"/>
        <family val="2"/>
      </rPr>
      <t xml:space="preserve">"ВЕСЕННЕЕ НАСТРОЕНИЕ-БАБОЧКИ" </t>
    </r>
    <r>
      <rPr>
        <sz val="12"/>
        <rFont val="Arial"/>
        <family val="2"/>
      </rPr>
      <t xml:space="preserve">12х50шт  </t>
    </r>
  </si>
  <si>
    <r>
      <t xml:space="preserve">Термопленка на 3 п/я в шоу-боксе </t>
    </r>
    <r>
      <rPr>
        <b/>
        <sz val="12"/>
        <color indexed="12"/>
        <rFont val="Arial"/>
        <family val="2"/>
      </rPr>
      <t xml:space="preserve">"ВЕСЕННЕЕ НАСТРОЕНИЕ-БОЖЬИ КОРОВКИ" </t>
    </r>
    <r>
      <rPr>
        <sz val="12"/>
        <rFont val="Arial"/>
        <family val="2"/>
      </rPr>
      <t xml:space="preserve">12х50шт </t>
    </r>
    <r>
      <rPr>
        <b/>
        <sz val="12"/>
        <color indexed="12"/>
        <rFont val="Arial"/>
        <family val="2"/>
      </rPr>
      <t xml:space="preserve"> </t>
    </r>
  </si>
  <si>
    <r>
      <t xml:space="preserve">Термопленка на 3 п/я в шоу-боксе </t>
    </r>
    <r>
      <rPr>
        <b/>
        <sz val="12"/>
        <color indexed="12"/>
        <rFont val="Arial"/>
        <family val="2"/>
      </rPr>
      <t xml:space="preserve">"ВЕСЕЛЫЕ ЦЫПЛЯТА" </t>
    </r>
    <r>
      <rPr>
        <sz val="12"/>
        <rFont val="Arial"/>
        <family val="2"/>
      </rPr>
      <t xml:space="preserve">12х50шт  </t>
    </r>
  </si>
  <si>
    <r>
      <t xml:space="preserve">Термопленка на 3 п/я в шоу-боксе </t>
    </r>
    <r>
      <rPr>
        <b/>
        <sz val="12"/>
        <color indexed="12"/>
        <rFont val="Arial"/>
        <family val="2"/>
      </rPr>
      <t xml:space="preserve">"ВЫШИВКА" </t>
    </r>
    <r>
      <rPr>
        <sz val="12"/>
        <rFont val="Arial"/>
        <family val="2"/>
      </rPr>
      <t xml:space="preserve"> 12х50шт   </t>
    </r>
  </si>
  <si>
    <r>
      <t xml:space="preserve">Термопленка на 3 п/я в шоу-боксе </t>
    </r>
    <r>
      <rPr>
        <b/>
        <sz val="12"/>
        <color indexed="12"/>
        <rFont val="Arial"/>
        <family val="2"/>
      </rPr>
      <t>"ГЖЕЛЬ"</t>
    </r>
    <r>
      <rPr>
        <sz val="12"/>
        <rFont val="Arial"/>
        <family val="2"/>
      </rPr>
      <t xml:space="preserve"> 12х50шт </t>
    </r>
    <r>
      <rPr>
        <b/>
        <sz val="12"/>
        <color indexed="12"/>
        <rFont val="Arial"/>
        <family val="2"/>
      </rPr>
      <t xml:space="preserve">  </t>
    </r>
  </si>
  <si>
    <r>
      <t xml:space="preserve">Термопленка на 3 п/я в шоу-боксе </t>
    </r>
    <r>
      <rPr>
        <b/>
        <sz val="12"/>
        <color indexed="12"/>
        <rFont val="Arial"/>
        <family val="2"/>
      </rPr>
      <t xml:space="preserve">"ЖОСТОВО-ЦВЕТЫ" </t>
    </r>
    <r>
      <rPr>
        <sz val="12"/>
        <rFont val="Arial"/>
        <family val="2"/>
      </rPr>
      <t xml:space="preserve">12х50шт </t>
    </r>
    <r>
      <rPr>
        <b/>
        <sz val="12"/>
        <color indexed="12"/>
        <rFont val="Arial"/>
        <family val="2"/>
      </rPr>
      <t xml:space="preserve">  </t>
    </r>
  </si>
  <si>
    <r>
      <t xml:space="preserve">Термопленка на 3 п/я в шоу-боксе </t>
    </r>
    <r>
      <rPr>
        <b/>
        <sz val="12"/>
        <color indexed="12"/>
        <rFont val="Arial"/>
        <family val="2"/>
      </rPr>
      <t>"ДЫМКОВСКАЯ ИГРУШКА"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12х50шт</t>
    </r>
    <r>
      <rPr>
        <sz val="12"/>
        <color indexed="12"/>
        <rFont val="Arial"/>
        <family val="2"/>
      </rPr>
      <t xml:space="preserve">  </t>
    </r>
    <r>
      <rPr>
        <b/>
        <sz val="12"/>
        <color indexed="12"/>
        <rFont val="Arial"/>
        <family val="2"/>
      </rPr>
      <t xml:space="preserve"> </t>
    </r>
  </si>
  <si>
    <r>
      <t xml:space="preserve">Термопленка на 3 п/я в шоу-боксе </t>
    </r>
    <r>
      <rPr>
        <b/>
        <sz val="12"/>
        <color indexed="12"/>
        <rFont val="Arial"/>
        <family val="2"/>
      </rPr>
      <t xml:space="preserve">"МАТРЕШКИ" </t>
    </r>
    <r>
      <rPr>
        <sz val="12"/>
        <rFont val="Arial"/>
        <family val="2"/>
      </rPr>
      <t xml:space="preserve">12х50шт   </t>
    </r>
  </si>
  <si>
    <r>
      <t xml:space="preserve">Термопленка на 3 п/я в шоу-боксе </t>
    </r>
    <r>
      <rPr>
        <b/>
        <sz val="12"/>
        <color indexed="12"/>
        <rFont val="Arial"/>
        <family val="2"/>
      </rPr>
      <t xml:space="preserve">"РУССКИЕ ТРАДИЦИИ" </t>
    </r>
    <r>
      <rPr>
        <sz val="12"/>
        <rFont val="Arial"/>
        <family val="2"/>
      </rPr>
      <t>12х50шт</t>
    </r>
    <r>
      <rPr>
        <b/>
        <sz val="12"/>
        <color indexed="12"/>
        <rFont val="Arial"/>
        <family val="2"/>
      </rPr>
      <t xml:space="preserve">   </t>
    </r>
  </si>
  <si>
    <r>
      <t xml:space="preserve">Термопленка на 3 п/я в шоу-боксе </t>
    </r>
    <r>
      <rPr>
        <b/>
        <sz val="12"/>
        <color indexed="12"/>
        <rFont val="Arial"/>
        <family val="2"/>
      </rPr>
      <t xml:space="preserve">"СИТЦЕВЫЙ БАЛ" </t>
    </r>
    <r>
      <rPr>
        <sz val="12"/>
        <rFont val="Arial"/>
        <family val="2"/>
      </rPr>
      <t xml:space="preserve"> 12х50шт </t>
    </r>
    <r>
      <rPr>
        <b/>
        <sz val="12"/>
        <color indexed="12"/>
        <rFont val="Arial"/>
        <family val="2"/>
      </rPr>
      <t xml:space="preserve"> </t>
    </r>
  </si>
  <si>
    <r>
      <t xml:space="preserve">Термопленка на 3 п/я в шоу-боксе </t>
    </r>
    <r>
      <rPr>
        <b/>
        <sz val="12"/>
        <color indexed="12"/>
        <rFont val="Arial"/>
        <family val="2"/>
      </rPr>
      <t xml:space="preserve">"ФАБЕРЖЕ"   </t>
    </r>
    <r>
      <rPr>
        <sz val="12"/>
        <rFont val="Arial"/>
        <family val="2"/>
      </rPr>
      <t xml:space="preserve">12х50шт </t>
    </r>
  </si>
  <si>
    <r>
      <t xml:space="preserve">Термопленка на 3 п/я в шоу-боксе </t>
    </r>
    <r>
      <rPr>
        <b/>
        <sz val="12"/>
        <color indexed="12"/>
        <rFont val="Arial"/>
        <family val="2"/>
      </rPr>
      <t xml:space="preserve">"ХОХЛОМА"  </t>
    </r>
    <r>
      <rPr>
        <sz val="12"/>
        <rFont val="Arial"/>
        <family val="2"/>
      </rPr>
      <t xml:space="preserve">12х50шт </t>
    </r>
    <r>
      <rPr>
        <b/>
        <sz val="12"/>
        <color indexed="12"/>
        <rFont val="Arial"/>
        <family val="2"/>
      </rPr>
      <t xml:space="preserve"> </t>
    </r>
  </si>
  <si>
    <r>
      <t xml:space="preserve">Термопленка на 3 п/я в шоу-боксе </t>
    </r>
    <r>
      <rPr>
        <b/>
        <sz val="12"/>
        <color indexed="12"/>
        <rFont val="Arial"/>
        <family val="2"/>
      </rPr>
      <t xml:space="preserve">"ЯГОДНАЯ ПОЛЯНА-МАЛИНА" </t>
    </r>
    <r>
      <rPr>
        <sz val="12"/>
        <rFont val="Arial"/>
        <family val="2"/>
      </rPr>
      <t xml:space="preserve">12х50шт  </t>
    </r>
    <r>
      <rPr>
        <b/>
        <sz val="12"/>
        <color indexed="12"/>
        <rFont val="Arial"/>
        <family val="2"/>
      </rPr>
      <t xml:space="preserve"> </t>
    </r>
  </si>
  <si>
    <r>
      <t>Наклейки пасхальные</t>
    </r>
    <r>
      <rPr>
        <b/>
        <sz val="12"/>
        <color indexed="12"/>
        <rFont val="Arial"/>
        <family val="2"/>
      </rPr>
      <t xml:space="preserve"> "ГОЛОГРАММЫ" СЕРЕБРЯННЫЕ </t>
    </r>
    <r>
      <rPr>
        <sz val="12"/>
        <rFont val="Arial"/>
        <family val="2"/>
      </rPr>
      <t>10*20шт</t>
    </r>
  </si>
  <si>
    <r>
      <t>Наклейки пасхальные</t>
    </r>
    <r>
      <rPr>
        <b/>
        <sz val="12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"ГОЛОГРАММЫ" ЗОЛОТЫЕ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10*20шт</t>
    </r>
  </si>
  <si>
    <t>А91306</t>
  </si>
  <si>
    <t>4640013604503</t>
  </si>
  <si>
    <t>А91307</t>
  </si>
  <si>
    <t>4640013604510</t>
  </si>
  <si>
    <t>пакет,шоу-бокс</t>
  </si>
  <si>
    <t>А91303</t>
  </si>
  <si>
    <t>4640013604442</t>
  </si>
  <si>
    <t>А91304</t>
  </si>
  <si>
    <t>4640013604459</t>
  </si>
  <si>
    <t>А91293</t>
  </si>
  <si>
    <t>4640013604435</t>
  </si>
  <si>
    <t>59798</t>
  </si>
  <si>
    <t>4606598002752</t>
  </si>
  <si>
    <t>4606598002769</t>
  </si>
  <si>
    <r>
      <t>ГЛАЗУРЬ</t>
    </r>
    <r>
      <rPr>
        <b/>
        <sz val="12"/>
        <color indexed="12"/>
        <rFont val="Arial"/>
        <family val="2"/>
      </rPr>
      <t xml:space="preserve"> ВАНИЛЬНАЯ, </t>
    </r>
    <r>
      <rPr>
        <sz val="12"/>
        <rFont val="Arial"/>
        <family val="2"/>
      </rPr>
      <t>20*50г</t>
    </r>
  </si>
  <si>
    <r>
      <t>ГЛАЗУРЬ</t>
    </r>
    <r>
      <rPr>
        <b/>
        <sz val="12"/>
        <color indexed="12"/>
        <rFont val="Arial"/>
        <family val="2"/>
      </rPr>
      <t xml:space="preserve"> ЛИМОННАЯ, </t>
    </r>
    <r>
      <rPr>
        <sz val="12"/>
        <rFont val="Arial"/>
        <family val="2"/>
      </rPr>
      <t>20*50г</t>
    </r>
  </si>
  <si>
    <r>
      <t>ГЛАЗУРЬ</t>
    </r>
    <r>
      <rPr>
        <b/>
        <sz val="12"/>
        <rFont val="Arial"/>
        <family val="2"/>
      </rPr>
      <t xml:space="preserve"> </t>
    </r>
    <r>
      <rPr>
        <b/>
        <sz val="12"/>
        <color indexed="12"/>
        <rFont val="Arial"/>
        <family val="2"/>
      </rPr>
      <t xml:space="preserve">ШОКОЛАДНАЯ, </t>
    </r>
    <r>
      <rPr>
        <sz val="12"/>
        <rFont val="Arial"/>
        <family val="2"/>
      </rPr>
      <t>20*50г</t>
    </r>
  </si>
  <si>
    <r>
      <t>КОКОСОВАЯ СТРУЖКА</t>
    </r>
    <r>
      <rPr>
        <b/>
        <sz val="12"/>
        <color indexed="12"/>
        <rFont val="Arial"/>
        <family val="2"/>
      </rPr>
      <t xml:space="preserve"> БЕЛАЯ, </t>
    </r>
    <r>
      <rPr>
        <sz val="12"/>
        <rFont val="Arial"/>
        <family val="2"/>
      </rPr>
      <t>20*40г</t>
    </r>
  </si>
  <si>
    <r>
      <t>КОКОСОВАЯ СТРУЖКА</t>
    </r>
    <r>
      <rPr>
        <b/>
        <sz val="12"/>
        <color indexed="12"/>
        <rFont val="Arial"/>
        <family val="2"/>
      </rPr>
      <t xml:space="preserve"> ЖЕЛТАЯ, </t>
    </r>
    <r>
      <rPr>
        <sz val="12"/>
        <rFont val="Arial"/>
        <family val="2"/>
      </rPr>
      <t xml:space="preserve">20*40г </t>
    </r>
  </si>
  <si>
    <r>
      <t>КОКОСОВАЯ СТРУЖКА</t>
    </r>
    <r>
      <rPr>
        <b/>
        <sz val="12"/>
        <rFont val="Arial"/>
        <family val="2"/>
      </rPr>
      <t xml:space="preserve"> </t>
    </r>
    <r>
      <rPr>
        <b/>
        <sz val="12"/>
        <color indexed="12"/>
        <rFont val="Arial"/>
        <family val="2"/>
      </rPr>
      <t xml:space="preserve">ЗЕЛЕНАЯ, </t>
    </r>
    <r>
      <rPr>
        <sz val="12"/>
        <rFont val="Arial"/>
        <family val="2"/>
      </rPr>
      <t>20*40г</t>
    </r>
  </si>
  <si>
    <r>
      <t>КОКОСОВАЯ СТРУЖКА</t>
    </r>
    <r>
      <rPr>
        <b/>
        <sz val="12"/>
        <color indexed="12"/>
        <rFont val="Arial"/>
        <family val="2"/>
      </rPr>
      <t xml:space="preserve"> ГОЛУБАЯ,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20*40г </t>
    </r>
  </si>
  <si>
    <r>
      <t>КОКОСОВАЯ СТРУЖКА</t>
    </r>
    <r>
      <rPr>
        <b/>
        <sz val="12"/>
        <color indexed="12"/>
        <rFont val="Arial"/>
        <family val="2"/>
      </rPr>
      <t xml:space="preserve"> РОЗОВАЯ, </t>
    </r>
    <r>
      <rPr>
        <sz val="12"/>
        <rFont val="Arial"/>
        <family val="2"/>
      </rPr>
      <t>20*40г</t>
    </r>
  </si>
  <si>
    <r>
      <t>КЕКС</t>
    </r>
    <r>
      <rPr>
        <b/>
        <sz val="12"/>
        <color indexed="12"/>
        <rFont val="Arial"/>
        <family val="2"/>
      </rPr>
      <t xml:space="preserve"> "ЛИМОННЫЙ", </t>
    </r>
    <r>
      <rPr>
        <sz val="12"/>
        <rFont val="Arial"/>
        <family val="2"/>
      </rPr>
      <t>7*300г</t>
    </r>
  </si>
  <si>
    <r>
      <t>КЕКС</t>
    </r>
    <r>
      <rPr>
        <b/>
        <sz val="12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"ШОКОЛАДНЫЙ",</t>
    </r>
    <r>
      <rPr>
        <sz val="12"/>
        <rFont val="Arial"/>
        <family val="2"/>
      </rPr>
      <t xml:space="preserve"> 7*300г</t>
    </r>
  </si>
  <si>
    <r>
      <t>КЕКС</t>
    </r>
    <r>
      <rPr>
        <sz val="12"/>
        <color indexed="12"/>
        <rFont val="Arial"/>
        <family val="2"/>
      </rPr>
      <t xml:space="preserve"> </t>
    </r>
    <r>
      <rPr>
        <b/>
        <sz val="12"/>
        <color indexed="12"/>
        <rFont val="Arial"/>
        <family val="2"/>
      </rPr>
      <t xml:space="preserve">"ИЗЮМЕНКА", </t>
    </r>
    <r>
      <rPr>
        <sz val="12"/>
        <rFont val="Arial"/>
        <family val="2"/>
      </rPr>
      <t>7*300г</t>
    </r>
  </si>
  <si>
    <r>
      <t>КЕКС</t>
    </r>
    <r>
      <rPr>
        <b/>
        <sz val="12"/>
        <color indexed="12"/>
        <rFont val="Arial"/>
        <family val="2"/>
      </rPr>
      <t xml:space="preserve"> "ВАНИЛЬНЫЙ", </t>
    </r>
    <r>
      <rPr>
        <sz val="12"/>
        <rFont val="Arial"/>
        <family val="2"/>
      </rPr>
      <t>7*300г</t>
    </r>
  </si>
  <si>
    <r>
      <t>Пасхальный набор наклеек</t>
    </r>
    <r>
      <rPr>
        <b/>
        <sz val="12"/>
        <color indexed="12"/>
        <rFont val="Arial"/>
        <family val="2"/>
      </rPr>
      <t xml:space="preserve"> С ТИСНЕНИЕМ, </t>
    </r>
    <r>
      <rPr>
        <sz val="12"/>
        <rFont val="Arial"/>
        <family val="2"/>
      </rPr>
      <t>200шт</t>
    </r>
  </si>
  <si>
    <r>
      <t xml:space="preserve">Пасхальный набор наклеек, </t>
    </r>
    <r>
      <rPr>
        <sz val="12"/>
        <rFont val="Arial"/>
        <family val="2"/>
      </rPr>
      <t xml:space="preserve">200шт  </t>
    </r>
  </si>
  <si>
    <r>
      <t>Наклейки пасхальные</t>
    </r>
    <r>
      <rPr>
        <b/>
        <sz val="12"/>
        <color indexed="12"/>
        <rFont val="Arial"/>
        <family val="2"/>
      </rPr>
      <t xml:space="preserve"> "ПРИЧУДЛИВЫЕ УЗОРЫ", </t>
    </r>
    <r>
      <rPr>
        <sz val="12"/>
        <rFont val="Arial"/>
        <family val="2"/>
      </rPr>
      <t xml:space="preserve">200шт  </t>
    </r>
  </si>
  <si>
    <r>
      <t>Наклейки пасхальные</t>
    </r>
    <r>
      <rPr>
        <b/>
        <sz val="12"/>
        <color indexed="12"/>
        <rFont val="Arial"/>
        <family val="2"/>
      </rPr>
      <t xml:space="preserve"> "ПЕРЕЛИВАШКИ",</t>
    </r>
    <r>
      <rPr>
        <sz val="12"/>
        <rFont val="Arial"/>
        <family val="2"/>
      </rPr>
      <t xml:space="preserve"> 200шт  </t>
    </r>
  </si>
  <si>
    <r>
      <t>Пасхальный набор наклеек</t>
    </r>
    <r>
      <rPr>
        <b/>
        <sz val="12"/>
        <color indexed="12"/>
        <rFont val="Arial"/>
        <family val="2"/>
      </rPr>
      <t xml:space="preserve"> С БЛЕСКАМИ, </t>
    </r>
    <r>
      <rPr>
        <sz val="12"/>
        <rFont val="Arial"/>
        <family val="2"/>
      </rPr>
      <t>200шт</t>
    </r>
  </si>
  <si>
    <r>
      <t xml:space="preserve">КОНТУРНЫЕ </t>
    </r>
    <r>
      <rPr>
        <sz val="12"/>
        <rFont val="Arial"/>
        <family val="2"/>
      </rPr>
      <t>пасхальные наклейки</t>
    </r>
    <r>
      <rPr>
        <b/>
        <sz val="12"/>
        <rFont val="Arial"/>
        <family val="2"/>
      </rPr>
      <t xml:space="preserve"> </t>
    </r>
    <r>
      <rPr>
        <b/>
        <sz val="12"/>
        <color indexed="12"/>
        <rFont val="Arial"/>
        <family val="2"/>
      </rPr>
      <t xml:space="preserve">"3D", </t>
    </r>
    <r>
      <rPr>
        <sz val="12"/>
        <rFont val="Arial"/>
        <family val="2"/>
      </rPr>
      <t>200шт</t>
    </r>
  </si>
  <si>
    <r>
      <t xml:space="preserve">КОНТУРНЫЕ </t>
    </r>
    <r>
      <rPr>
        <sz val="12"/>
        <rFont val="Arial"/>
        <family val="2"/>
      </rPr>
      <t>пасхальные наклейки</t>
    </r>
    <r>
      <rPr>
        <b/>
        <sz val="12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"РУБИН",</t>
    </r>
    <r>
      <rPr>
        <sz val="12"/>
        <rFont val="Arial"/>
        <family val="2"/>
      </rPr>
      <t xml:space="preserve"> 200шт</t>
    </r>
  </si>
  <si>
    <r>
      <t>КОНТУРНЫЕ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пасхальные наклейки </t>
    </r>
    <r>
      <rPr>
        <b/>
        <sz val="12"/>
        <color indexed="12"/>
        <rFont val="Arial"/>
        <family val="2"/>
      </rPr>
      <t xml:space="preserve">"ЗОЛОТО", </t>
    </r>
    <r>
      <rPr>
        <sz val="12"/>
        <rFont val="Arial"/>
        <family val="2"/>
      </rPr>
      <t>200шт</t>
    </r>
  </si>
  <si>
    <r>
      <t>КОНТУРНЫЕ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пасхальные наклейки</t>
    </r>
    <r>
      <rPr>
        <sz val="12"/>
        <color indexed="12"/>
        <rFont val="Arial"/>
        <family val="2"/>
      </rPr>
      <t xml:space="preserve"> </t>
    </r>
    <r>
      <rPr>
        <b/>
        <sz val="12"/>
        <color indexed="12"/>
        <rFont val="Arial"/>
        <family val="2"/>
      </rPr>
      <t xml:space="preserve">"СЕРЕБРО", </t>
    </r>
    <r>
      <rPr>
        <sz val="12"/>
        <rFont val="Arial"/>
        <family val="2"/>
      </rPr>
      <t>200шт</t>
    </r>
  </si>
  <si>
    <r>
      <t xml:space="preserve">КОНТУРНЫЕ </t>
    </r>
    <r>
      <rPr>
        <sz val="12"/>
        <rFont val="Arial"/>
        <family val="2"/>
      </rPr>
      <t>пасхальные наклейки</t>
    </r>
    <r>
      <rPr>
        <b/>
        <sz val="12"/>
        <rFont val="Arial"/>
        <family val="2"/>
      </rPr>
      <t xml:space="preserve"> </t>
    </r>
    <r>
      <rPr>
        <b/>
        <sz val="12"/>
        <color indexed="12"/>
        <rFont val="Arial"/>
        <family val="2"/>
      </rPr>
      <t xml:space="preserve">"ИЗУМРУД", </t>
    </r>
    <r>
      <rPr>
        <sz val="12"/>
        <rFont val="Arial"/>
        <family val="2"/>
      </rPr>
      <t>200шт</t>
    </r>
  </si>
  <si>
    <r>
      <t>КОНТУРНЫЕ</t>
    </r>
    <r>
      <rPr>
        <sz val="12"/>
        <rFont val="Arial"/>
        <family val="2"/>
      </rPr>
      <t xml:space="preserve"> пасхальные наклейки</t>
    </r>
    <r>
      <rPr>
        <b/>
        <sz val="12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"АМЕТИСТ",</t>
    </r>
    <r>
      <rPr>
        <sz val="12"/>
        <rFont val="Arial"/>
        <family val="2"/>
      </rPr>
      <t xml:space="preserve"> 200шт</t>
    </r>
  </si>
  <si>
    <r>
      <t>Посыпка кондитерская декоративная</t>
    </r>
    <r>
      <rPr>
        <b/>
        <sz val="12"/>
        <rFont val="Arial"/>
        <family val="2"/>
      </rPr>
      <t xml:space="preserve"> </t>
    </r>
    <r>
      <rPr>
        <b/>
        <sz val="12"/>
        <color indexed="12"/>
        <rFont val="Arial"/>
        <family val="2"/>
      </rPr>
      <t xml:space="preserve">"Радуга" БИСЕР, </t>
    </r>
    <r>
      <rPr>
        <sz val="12"/>
        <rFont val="Arial"/>
        <family val="2"/>
      </rPr>
      <t>25*50гр</t>
    </r>
  </si>
  <si>
    <r>
      <t>Посыпка кондитерская декоративная</t>
    </r>
    <r>
      <rPr>
        <b/>
        <sz val="12"/>
        <color indexed="12"/>
        <rFont val="Arial"/>
        <family val="2"/>
      </rPr>
      <t xml:space="preserve"> "Радуга"ЛАПША,</t>
    </r>
    <r>
      <rPr>
        <sz val="12"/>
        <rFont val="Arial"/>
        <family val="2"/>
      </rPr>
      <t xml:space="preserve"> 25*50гр</t>
    </r>
  </si>
  <si>
    <r>
      <t>Посыпки кондитерские декоративные</t>
    </r>
    <r>
      <rPr>
        <b/>
        <sz val="12"/>
        <rFont val="Arial"/>
        <family val="2"/>
      </rPr>
      <t xml:space="preserve"> </t>
    </r>
    <r>
      <rPr>
        <b/>
        <sz val="12"/>
        <color indexed="12"/>
        <rFont val="Arial"/>
        <family val="2"/>
      </rPr>
      <t xml:space="preserve"> "Радуга-МАРГАРИТКИ",</t>
    </r>
    <r>
      <rPr>
        <sz val="12"/>
        <rFont val="Arial"/>
        <family val="2"/>
      </rPr>
      <t xml:space="preserve"> 25*50гр</t>
    </r>
  </si>
  <si>
    <r>
      <t>Посыпки кондитерские декоративные</t>
    </r>
    <r>
      <rPr>
        <b/>
        <sz val="12"/>
        <rFont val="Arial"/>
        <family val="2"/>
      </rPr>
      <t xml:space="preserve"> </t>
    </r>
    <r>
      <rPr>
        <b/>
        <sz val="12"/>
        <color indexed="12"/>
        <rFont val="Arial"/>
        <family val="2"/>
      </rPr>
      <t xml:space="preserve">"Радуга-КОНФЕТТИ", </t>
    </r>
    <r>
      <rPr>
        <sz val="12"/>
        <rFont val="Arial"/>
        <family val="2"/>
      </rPr>
      <t>25*50гр</t>
    </r>
  </si>
  <si>
    <r>
      <t>Посыпки кондитерские декоративные</t>
    </r>
    <r>
      <rPr>
        <b/>
        <sz val="12"/>
        <rFont val="Arial"/>
        <family val="2"/>
      </rPr>
      <t xml:space="preserve"> </t>
    </r>
    <r>
      <rPr>
        <b/>
        <sz val="12"/>
        <color indexed="12"/>
        <rFont val="Arial"/>
        <family val="2"/>
      </rPr>
      <t xml:space="preserve">"Радуга-ЛИСТОЧКИ", </t>
    </r>
    <r>
      <rPr>
        <sz val="12"/>
        <rFont val="Arial"/>
        <family val="2"/>
      </rPr>
      <t>25*50гр</t>
    </r>
  </si>
  <si>
    <r>
      <t>Посыпки кондитерские декоративные</t>
    </r>
    <r>
      <rPr>
        <b/>
        <sz val="12"/>
        <rFont val="Arial"/>
        <family val="2"/>
      </rPr>
      <t xml:space="preserve"> </t>
    </r>
    <r>
      <rPr>
        <b/>
        <sz val="12"/>
        <color indexed="12"/>
        <rFont val="Arial"/>
        <family val="2"/>
      </rPr>
      <t xml:space="preserve"> "Радуга-ЗВЕЗДОЧКИ", </t>
    </r>
    <r>
      <rPr>
        <sz val="12"/>
        <rFont val="Arial"/>
        <family val="2"/>
      </rPr>
      <t>25*50гр</t>
    </r>
  </si>
  <si>
    <r>
      <t>Посыпки кондитерские декоративные</t>
    </r>
    <r>
      <rPr>
        <b/>
        <sz val="12"/>
        <rFont val="Arial"/>
        <family val="2"/>
      </rPr>
      <t xml:space="preserve"> </t>
    </r>
    <r>
      <rPr>
        <b/>
        <sz val="12"/>
        <color indexed="12"/>
        <rFont val="Arial"/>
        <family val="2"/>
      </rPr>
      <t xml:space="preserve"> "Радуга-СЕРДЕЧКИ", </t>
    </r>
    <r>
      <rPr>
        <sz val="12"/>
        <rFont val="Arial"/>
        <family val="2"/>
      </rPr>
      <t>25*50гр</t>
    </r>
  </si>
  <si>
    <r>
      <t>Посыпки кондитерские декоративные</t>
    </r>
    <r>
      <rPr>
        <b/>
        <sz val="12"/>
        <rFont val="Arial"/>
        <family val="2"/>
      </rPr>
      <t xml:space="preserve"> </t>
    </r>
    <r>
      <rPr>
        <b/>
        <sz val="12"/>
        <color indexed="12"/>
        <rFont val="Arial"/>
        <family val="2"/>
      </rPr>
      <t xml:space="preserve">"Радуга-БАБОЧКИ", </t>
    </r>
    <r>
      <rPr>
        <sz val="12"/>
        <rFont val="Arial"/>
        <family val="2"/>
      </rPr>
      <t>25*50гр</t>
    </r>
  </si>
  <si>
    <r>
      <t>Посыпка кондитерская</t>
    </r>
    <r>
      <rPr>
        <b/>
        <sz val="12"/>
        <color indexed="12"/>
        <rFont val="Arial"/>
        <family val="2"/>
      </rPr>
      <t xml:space="preserve"> "Радуга" БИСЕР, ПЕРЛАМУТРОВЫЙ,</t>
    </r>
    <r>
      <rPr>
        <sz val="12"/>
        <rFont val="Arial"/>
        <family val="2"/>
      </rPr>
      <t xml:space="preserve"> 6*40*7гр</t>
    </r>
  </si>
  <si>
    <r>
      <t>Посыпка кондитерская</t>
    </r>
    <r>
      <rPr>
        <b/>
        <sz val="12"/>
        <color indexed="12"/>
        <rFont val="Arial"/>
        <family val="2"/>
      </rPr>
      <t xml:space="preserve"> "Радуга" БИСЕР, КРАСНЫЙ, </t>
    </r>
    <r>
      <rPr>
        <sz val="12"/>
        <rFont val="Arial"/>
        <family val="2"/>
      </rPr>
      <t>6*40*7гр</t>
    </r>
  </si>
  <si>
    <r>
      <t>Посыпки кондитерские декоративные</t>
    </r>
    <r>
      <rPr>
        <b/>
        <sz val="12"/>
        <rFont val="Arial"/>
        <family val="2"/>
      </rPr>
      <t xml:space="preserve"> </t>
    </r>
    <r>
      <rPr>
        <b/>
        <sz val="12"/>
        <color indexed="12"/>
        <rFont val="Arial"/>
        <family val="2"/>
      </rPr>
      <t xml:space="preserve"> "Радуга-БАБОЧКИ", </t>
    </r>
    <r>
      <rPr>
        <sz val="12"/>
        <rFont val="Arial"/>
        <family val="2"/>
      </rPr>
      <t>6*40*7гр</t>
    </r>
  </si>
  <si>
    <r>
      <t>Посыпки кондитерские декоративные</t>
    </r>
    <r>
      <rPr>
        <b/>
        <sz val="12"/>
        <rFont val="Arial"/>
        <family val="2"/>
      </rPr>
      <t xml:space="preserve"> </t>
    </r>
    <r>
      <rPr>
        <b/>
        <sz val="12"/>
        <color indexed="12"/>
        <rFont val="Arial"/>
        <family val="2"/>
      </rPr>
      <t xml:space="preserve"> "Радуга-МАРГАРИТКИ", </t>
    </r>
    <r>
      <rPr>
        <sz val="12"/>
        <rFont val="Arial"/>
        <family val="2"/>
      </rPr>
      <t>6*40*7гр</t>
    </r>
  </si>
  <si>
    <r>
      <t xml:space="preserve">Посыпки кондитерские декоративные </t>
    </r>
    <r>
      <rPr>
        <b/>
        <sz val="12"/>
        <color indexed="12"/>
        <rFont val="Arial"/>
        <family val="2"/>
      </rPr>
      <t xml:space="preserve"> "Радуга-СЕРДЕЧКИ",</t>
    </r>
    <r>
      <rPr>
        <sz val="12"/>
        <rFont val="Arial"/>
        <family val="2"/>
      </rPr>
      <t xml:space="preserve"> 6*40*7гр</t>
    </r>
  </si>
  <si>
    <r>
      <t xml:space="preserve">Посыпки кондитерские декоративные </t>
    </r>
    <r>
      <rPr>
        <b/>
        <sz val="12"/>
        <color indexed="12"/>
        <rFont val="Arial"/>
        <family val="2"/>
      </rPr>
      <t xml:space="preserve"> "Радуга-КОНФЕТТИ", </t>
    </r>
    <r>
      <rPr>
        <sz val="12"/>
        <rFont val="Arial"/>
        <family val="2"/>
      </rPr>
      <t>6*40*7гр</t>
    </r>
  </si>
  <si>
    <r>
      <t xml:space="preserve">Посыпки кондитерские декоративные </t>
    </r>
    <r>
      <rPr>
        <sz val="12"/>
        <color indexed="12"/>
        <rFont val="Arial"/>
        <family val="2"/>
      </rPr>
      <t xml:space="preserve"> </t>
    </r>
    <r>
      <rPr>
        <b/>
        <sz val="12"/>
        <color indexed="12"/>
        <rFont val="Arial"/>
        <family val="2"/>
      </rPr>
      <t xml:space="preserve">"Радуга-ЗВЕЗДОЧКИ", </t>
    </r>
    <r>
      <rPr>
        <sz val="12"/>
        <rFont val="Arial"/>
        <family val="2"/>
      </rPr>
      <t>6*40*7гр</t>
    </r>
  </si>
  <si>
    <r>
      <t>Посыпки кондитерские декоративные</t>
    </r>
    <r>
      <rPr>
        <b/>
        <sz val="12"/>
        <rFont val="Arial"/>
        <family val="2"/>
      </rPr>
      <t xml:space="preserve"> </t>
    </r>
    <r>
      <rPr>
        <b/>
        <sz val="12"/>
        <color indexed="12"/>
        <rFont val="Arial"/>
        <family val="2"/>
      </rPr>
      <t xml:space="preserve"> "Радуга-БИСЕР",</t>
    </r>
    <r>
      <rPr>
        <sz val="12"/>
        <rFont val="Arial"/>
        <family val="2"/>
      </rPr>
      <t xml:space="preserve"> 6*40*7гр</t>
    </r>
  </si>
  <si>
    <r>
      <t xml:space="preserve">Посыпки кондитерские декоративные </t>
    </r>
    <r>
      <rPr>
        <b/>
        <sz val="12"/>
        <color indexed="12"/>
        <rFont val="Arial"/>
        <family val="2"/>
      </rPr>
      <t xml:space="preserve"> "Радуга-ЛАПША",</t>
    </r>
    <r>
      <rPr>
        <sz val="12"/>
        <rFont val="Arial"/>
        <family val="2"/>
      </rPr>
      <t xml:space="preserve"> 6*40*7гр</t>
    </r>
  </si>
  <si>
    <r>
      <t>Посыпки кондитерские декоративные</t>
    </r>
    <r>
      <rPr>
        <b/>
        <sz val="12"/>
        <rFont val="Arial"/>
        <family val="2"/>
      </rPr>
      <t xml:space="preserve"> </t>
    </r>
    <r>
      <rPr>
        <b/>
        <sz val="12"/>
        <color indexed="12"/>
        <rFont val="Arial"/>
        <family val="2"/>
      </rPr>
      <t xml:space="preserve"> "Радуга-ЛИСТОЧКИ"</t>
    </r>
    <r>
      <rPr>
        <sz val="12"/>
        <rFont val="Arial"/>
        <family val="2"/>
      </rPr>
      <t>, 6*40*7гр</t>
    </r>
  </si>
  <si>
    <t xml:space="preserve"> Скидки:  от 50тыс. до 100тыс.  - 2%, от 100тыс. до 150тыс. - 4%, от 150тыс. до 200тыс. - 6%, от 200тыс.- 8%</t>
  </si>
  <si>
    <t xml:space="preserve"> Скидки:  от 50тыс. до 100тыс.  - 2%,  от 100тыс. до 150тыс. - 4%,  от 150тыс. до 200тыс. - 6%,  от 200тыс.- 8%</t>
  </si>
  <si>
    <r>
      <t xml:space="preserve">Красители пищевые </t>
    </r>
    <r>
      <rPr>
        <b/>
        <sz val="12"/>
        <color indexed="12"/>
        <rFont val="Arial"/>
        <family val="2"/>
      </rPr>
      <t xml:space="preserve">"ПАСХАЛЬНЫЙ НАБОР" </t>
    </r>
    <r>
      <rPr>
        <sz val="12"/>
        <rFont val="Arial"/>
        <family val="2"/>
      </rPr>
      <t>100*5г эконом</t>
    </r>
  </si>
  <si>
    <r>
      <t xml:space="preserve">Красители пищевые </t>
    </r>
    <r>
      <rPr>
        <b/>
        <sz val="12"/>
        <color indexed="12"/>
        <rFont val="Arial"/>
        <family val="2"/>
      </rPr>
      <t xml:space="preserve">"ПАСХАЛЬНЫЙ ЗОЛОТОЙ НАБОР" </t>
    </r>
    <r>
      <rPr>
        <sz val="12"/>
        <rFont val="Arial"/>
        <family val="2"/>
      </rPr>
      <t>100*5г эконом</t>
    </r>
  </si>
  <si>
    <r>
      <t xml:space="preserve">Красители пищевые </t>
    </r>
    <r>
      <rPr>
        <b/>
        <sz val="12"/>
        <color indexed="12"/>
        <rFont val="Arial"/>
        <family val="2"/>
      </rPr>
      <t xml:space="preserve">"ПАСХАЛЬНЫЙ ПЕРЛАМУТР. НАБОР" </t>
    </r>
    <r>
      <rPr>
        <sz val="12"/>
        <rFont val="Arial"/>
        <family val="2"/>
      </rPr>
      <t>100*5г эконом</t>
    </r>
  </si>
  <si>
    <t>ПАСХАЛЬНЫЕ САЛФЕТКИ, РУШНИКИ  ХИТ ПРОДАЖ!!! ( на большое количество доп.скидка)</t>
  </si>
  <si>
    <t>КОРЗИНКИ ПАСХАЛЬНЫЕ  ХИТ ПРОДАЖ!!! ( на большое количество доп.скидка)</t>
  </si>
  <si>
    <t>ФОРМЫ БУМАЖНЫЕ ТЕРМОСТОЙКИЕ ДЛЯ КУЛИЧА (на большое количество доп.скидка)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</si>
</sst>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\ mmmm\,\ yyyy"/>
    <numFmt numFmtId="165" formatCode="#,##0.00&quot;р.&quot;"/>
    <numFmt numFmtId="166" formatCode="0.0000"/>
    <numFmt numFmtId="167" formatCode="0.0"/>
    <numFmt numFmtId="168" formatCode="0.000"/>
    <numFmt numFmtId="169" formatCode="#,##0.0&quot;р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&quot;р.&quot;"/>
    <numFmt numFmtId="175" formatCode="[$-FC19]d\ mmmm\ yyyy\ &quot;г.&quot;"/>
    <numFmt numFmtId="176" formatCode="0.00000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color indexed="9"/>
      <name val="Arial"/>
      <family val="2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i/>
      <sz val="44"/>
      <color indexed="53"/>
      <name val="Monotype Corsiva"/>
      <family val="4"/>
    </font>
    <font>
      <b/>
      <i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10"/>
      <name val="Arial"/>
      <family val="2"/>
    </font>
    <font>
      <b/>
      <i/>
      <sz val="12"/>
      <color indexed="9"/>
      <name val="Arial"/>
      <family val="2"/>
    </font>
    <font>
      <b/>
      <sz val="10"/>
      <name val="Arial Cyr"/>
      <family val="0"/>
    </font>
    <font>
      <sz val="10"/>
      <name val="Arial"/>
      <family val="2"/>
    </font>
    <font>
      <b/>
      <i/>
      <sz val="12"/>
      <name val="Arial"/>
      <family val="2"/>
    </font>
    <font>
      <b/>
      <i/>
      <sz val="12"/>
      <color indexed="10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i/>
      <sz val="14"/>
      <color indexed="9"/>
      <name val="Arial"/>
      <family val="2"/>
    </font>
    <font>
      <sz val="12"/>
      <name val="Arial CYR"/>
      <family val="0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63"/>
      <name val="Arial"/>
      <family val="2"/>
    </font>
    <font>
      <b/>
      <sz val="12"/>
      <color indexed="8"/>
      <name val="Arial"/>
      <family val="2"/>
    </font>
    <font>
      <b/>
      <i/>
      <sz val="12"/>
      <name val="Arial Cyr"/>
      <family val="0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63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6"/>
      <name val="Arial Cyr"/>
      <family val="0"/>
    </font>
    <font>
      <b/>
      <sz val="16"/>
      <color indexed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42" fillId="7" borderId="1" applyNumberFormat="0" applyAlignment="0" applyProtection="0"/>
    <xf numFmtId="0" fontId="43" fillId="20" borderId="2" applyNumberFormat="0" applyAlignment="0" applyProtection="0"/>
    <xf numFmtId="0" fontId="4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1" borderId="7" applyNumberFormat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52" fillId="3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4" borderId="0" applyNumberFormat="0" applyBorder="0" applyAlignment="0" applyProtection="0"/>
  </cellStyleXfs>
  <cellXfs count="259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3" fillId="24" borderId="10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25" borderId="0" xfId="0" applyFont="1" applyFill="1" applyBorder="1" applyAlignment="1">
      <alignment horizontal="center" vertical="center"/>
    </xf>
    <xf numFmtId="49" fontId="8" fillId="25" borderId="0" xfId="0" applyNumberFormat="1" applyFont="1" applyFill="1" applyBorder="1" applyAlignment="1">
      <alignment vertical="center"/>
    </xf>
    <xf numFmtId="0" fontId="5" fillId="17" borderId="0" xfId="0" applyFont="1" applyFill="1" applyAlignment="1">
      <alignment horizontal="center" vertical="center"/>
    </xf>
    <xf numFmtId="49" fontId="8" fillId="25" borderId="10" xfId="0" applyNumberFormat="1" applyFont="1" applyFill="1" applyBorder="1" applyAlignment="1">
      <alignment horizontal="center" vertical="center"/>
    </xf>
    <xf numFmtId="49" fontId="8" fillId="25" borderId="0" xfId="0" applyNumberFormat="1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/>
    </xf>
    <xf numFmtId="49" fontId="8" fillId="25" borderId="0" xfId="0" applyNumberFormat="1" applyFont="1" applyFill="1" applyBorder="1" applyAlignment="1">
      <alignment horizontal="center"/>
    </xf>
    <xf numFmtId="49" fontId="8" fillId="25" borderId="10" xfId="0" applyNumberFormat="1" applyFont="1" applyFill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49" fontId="8" fillId="25" borderId="0" xfId="0" applyNumberFormat="1" applyFont="1" applyFill="1" applyBorder="1" applyAlignment="1">
      <alignment horizontal="center" vertical="center" wrapText="1"/>
    </xf>
    <xf numFmtId="49" fontId="4" fillId="24" borderId="0" xfId="0" applyNumberFormat="1" applyFont="1" applyFill="1" applyBorder="1" applyAlignment="1">
      <alignment vertical="center" wrapText="1"/>
    </xf>
    <xf numFmtId="49" fontId="8" fillId="25" borderId="0" xfId="0" applyNumberFormat="1" applyFont="1" applyFill="1" applyBorder="1" applyAlignment="1">
      <alignment horizontal="center" wrapText="1"/>
    </xf>
    <xf numFmtId="49" fontId="8" fillId="25" borderId="0" xfId="0" applyNumberFormat="1" applyFont="1" applyFill="1" applyBorder="1" applyAlignment="1">
      <alignment vertical="center" wrapText="1"/>
    </xf>
    <xf numFmtId="0" fontId="4" fillId="25" borderId="0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25" borderId="12" xfId="0" applyFont="1" applyFill="1" applyBorder="1" applyAlignment="1">
      <alignment horizontal="center" vertical="center" wrapText="1"/>
    </xf>
    <xf numFmtId="0" fontId="14" fillId="25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49" fontId="15" fillId="0" borderId="11" xfId="0" applyNumberFormat="1" applyFont="1" applyFill="1" applyBorder="1" applyAlignment="1">
      <alignment horizontal="center" vertical="center" wrapText="1"/>
    </xf>
    <xf numFmtId="0" fontId="0" fillId="25" borderId="14" xfId="0" applyFont="1" applyFill="1" applyBorder="1" applyAlignment="1">
      <alignment horizontal="center" vertical="center" wrapText="1"/>
    </xf>
    <xf numFmtId="0" fontId="0" fillId="25" borderId="11" xfId="0" applyFont="1" applyFill="1" applyBorder="1" applyAlignment="1">
      <alignment horizontal="center" vertical="center" wrapText="1"/>
    </xf>
    <xf numFmtId="0" fontId="15" fillId="0" borderId="11" xfId="0" applyFont="1" applyBorder="1" applyAlignment="1" quotePrefix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9" fontId="10" fillId="0" borderId="14" xfId="0" applyNumberFormat="1" applyFont="1" applyBorder="1" applyAlignment="1" quotePrefix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12" fillId="24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0" fontId="12" fillId="24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9" fillId="24" borderId="0" xfId="0" applyFont="1" applyFill="1" applyBorder="1" applyAlignment="1">
      <alignment horizontal="center" vertical="center"/>
    </xf>
    <xf numFmtId="0" fontId="9" fillId="24" borderId="0" xfId="0" applyFont="1" applyFill="1" applyBorder="1" applyAlignment="1">
      <alignment horizontal="center"/>
    </xf>
    <xf numFmtId="0" fontId="12" fillId="25" borderId="0" xfId="0" applyFont="1" applyFill="1" applyBorder="1" applyAlignment="1">
      <alignment horizontal="center" vertical="center"/>
    </xf>
    <xf numFmtId="0" fontId="11" fillId="24" borderId="0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6" fillId="26" borderId="15" xfId="0" applyFont="1" applyFill="1" applyBorder="1" applyAlignment="1">
      <alignment vertical="center"/>
    </xf>
    <xf numFmtId="0" fontId="16" fillId="26" borderId="15" xfId="0" applyFont="1" applyFill="1" applyBorder="1" applyAlignment="1">
      <alignment vertical="center" wrapText="1"/>
    </xf>
    <xf numFmtId="0" fontId="16" fillId="26" borderId="15" xfId="0" applyFont="1" applyFill="1" applyBorder="1" applyAlignment="1">
      <alignment horizontal="center" vertical="center"/>
    </xf>
    <xf numFmtId="0" fontId="17" fillId="26" borderId="15" xfId="0" applyFont="1" applyFill="1" applyBorder="1" applyAlignment="1">
      <alignment horizontal="center" vertical="center"/>
    </xf>
    <xf numFmtId="0" fontId="16" fillId="26" borderId="16" xfId="0" applyFont="1" applyFill="1" applyBorder="1" applyAlignment="1">
      <alignment horizontal="center" vertical="center"/>
    </xf>
    <xf numFmtId="0" fontId="2" fillId="26" borderId="0" xfId="0" applyFont="1" applyFill="1" applyBorder="1" applyAlignment="1">
      <alignment horizontal="center" vertical="center"/>
    </xf>
    <xf numFmtId="0" fontId="13" fillId="26" borderId="17" xfId="0" applyFont="1" applyFill="1" applyBorder="1" applyAlignment="1">
      <alignment horizontal="left" vertical="center"/>
    </xf>
    <xf numFmtId="0" fontId="13" fillId="26" borderId="15" xfId="0" applyFont="1" applyFill="1" applyBorder="1" applyAlignment="1">
      <alignment horizontal="left" vertical="center"/>
    </xf>
    <xf numFmtId="0" fontId="13" fillId="26" borderId="15" xfId="0" applyFont="1" applyFill="1" applyBorder="1" applyAlignment="1">
      <alignment horizontal="left" vertical="center" wrapText="1"/>
    </xf>
    <xf numFmtId="0" fontId="13" fillId="26" borderId="15" xfId="0" applyFont="1" applyFill="1" applyBorder="1" applyAlignment="1">
      <alignment horizontal="center" vertical="center"/>
    </xf>
    <xf numFmtId="0" fontId="13" fillId="26" borderId="18" xfId="0" applyFont="1" applyFill="1" applyBorder="1" applyAlignment="1">
      <alignment horizontal="center" vertical="center"/>
    </xf>
    <xf numFmtId="0" fontId="18" fillId="26" borderId="0" xfId="0" applyFont="1" applyFill="1" applyAlignment="1">
      <alignment horizontal="center" vertical="center"/>
    </xf>
    <xf numFmtId="0" fontId="13" fillId="26" borderId="19" xfId="0" applyFont="1" applyFill="1" applyBorder="1" applyAlignment="1">
      <alignment horizontal="left" vertical="center"/>
    </xf>
    <xf numFmtId="0" fontId="16" fillId="26" borderId="16" xfId="0" applyFont="1" applyFill="1" applyBorder="1" applyAlignment="1">
      <alignment vertical="center"/>
    </xf>
    <xf numFmtId="0" fontId="16" fillId="26" borderId="16" xfId="0" applyFont="1" applyFill="1" applyBorder="1" applyAlignment="1">
      <alignment vertical="center" wrapText="1"/>
    </xf>
    <xf numFmtId="0" fontId="19" fillId="26" borderId="0" xfId="0" applyFont="1" applyFill="1" applyAlignment="1">
      <alignment horizontal="center" vertical="center"/>
    </xf>
    <xf numFmtId="0" fontId="19" fillId="26" borderId="16" xfId="0" applyFont="1" applyFill="1" applyBorder="1" applyAlignment="1">
      <alignment horizontal="center" vertical="center"/>
    </xf>
    <xf numFmtId="166" fontId="2" fillId="26" borderId="20" xfId="0" applyNumberFormat="1" applyFont="1" applyFill="1" applyBorder="1" applyAlignment="1">
      <alignment horizontal="center" vertical="center"/>
    </xf>
    <xf numFmtId="0" fontId="16" fillId="26" borderId="14" xfId="0" applyFont="1" applyFill="1" applyBorder="1" applyAlignment="1">
      <alignment vertical="center" wrapText="1"/>
    </xf>
    <xf numFmtId="2" fontId="19" fillId="26" borderId="14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3" fillId="27" borderId="0" xfId="0" applyFont="1" applyFill="1" applyAlignment="1">
      <alignment horizontal="center" vertical="center"/>
    </xf>
    <xf numFmtId="0" fontId="10" fillId="27" borderId="11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25" borderId="19" xfId="0" applyFont="1" applyFill="1" applyBorder="1" applyAlignment="1">
      <alignment horizontal="center" vertical="center" wrapText="1"/>
    </xf>
    <xf numFmtId="0" fontId="20" fillId="0" borderId="13" xfId="0" applyFont="1" applyBorder="1" applyAlignment="1" quotePrefix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49" fontId="24" fillId="17" borderId="21" xfId="0" applyNumberFormat="1" applyFont="1" applyFill="1" applyBorder="1" applyAlignment="1">
      <alignment horizontal="left" vertical="center"/>
    </xf>
    <xf numFmtId="49" fontId="24" fillId="17" borderId="16" xfId="0" applyNumberFormat="1" applyFont="1" applyFill="1" applyBorder="1" applyAlignment="1">
      <alignment horizontal="left" vertical="center"/>
    </xf>
    <xf numFmtId="49" fontId="24" fillId="17" borderId="16" xfId="0" applyNumberFormat="1" applyFont="1" applyFill="1" applyBorder="1" applyAlignment="1">
      <alignment horizontal="left" vertical="center" wrapText="1"/>
    </xf>
    <xf numFmtId="49" fontId="24" fillId="17" borderId="16" xfId="0" applyNumberFormat="1" applyFont="1" applyFill="1" applyBorder="1" applyAlignment="1">
      <alignment horizontal="center" vertical="center"/>
    </xf>
    <xf numFmtId="49" fontId="24" fillId="17" borderId="20" xfId="0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/>
    </xf>
    <xf numFmtId="169" fontId="19" fillId="0" borderId="14" xfId="0" applyNumberFormat="1" applyFont="1" applyFill="1" applyBorder="1" applyAlignment="1">
      <alignment horizontal="center" vertical="center"/>
    </xf>
    <xf numFmtId="2" fontId="19" fillId="0" borderId="14" xfId="0" applyNumberFormat="1" applyFont="1" applyFill="1" applyBorder="1" applyAlignment="1">
      <alignment horizontal="center" vertical="center"/>
    </xf>
    <xf numFmtId="166" fontId="2" fillId="0" borderId="22" xfId="0" applyNumberFormat="1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23" fillId="0" borderId="11" xfId="0" applyNumberFormat="1" applyFont="1" applyFill="1" applyBorder="1" applyAlignment="1">
      <alignment horizontal="center" vertical="center"/>
    </xf>
    <xf numFmtId="3" fontId="23" fillId="0" borderId="14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165" fontId="19" fillId="0" borderId="11" xfId="0" applyNumberFormat="1" applyFont="1" applyFill="1" applyBorder="1" applyAlignment="1">
      <alignment horizontal="center" vertical="center"/>
    </xf>
    <xf numFmtId="168" fontId="19" fillId="0" borderId="11" xfId="0" applyNumberFormat="1" applyFont="1" applyFill="1" applyBorder="1" applyAlignment="1">
      <alignment horizontal="center" vertical="center"/>
    </xf>
    <xf numFmtId="166" fontId="2" fillId="0" borderId="2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3" fillId="0" borderId="14" xfId="0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center" vertical="center" wrapText="1"/>
    </xf>
    <xf numFmtId="165" fontId="19" fillId="0" borderId="14" xfId="0" applyNumberFormat="1" applyFont="1" applyFill="1" applyBorder="1" applyAlignment="1">
      <alignment horizontal="center" vertical="center"/>
    </xf>
    <xf numFmtId="168" fontId="19" fillId="0" borderId="14" xfId="0" applyNumberFormat="1" applyFont="1" applyFill="1" applyBorder="1" applyAlignment="1">
      <alignment horizontal="center" vertical="center"/>
    </xf>
    <xf numFmtId="166" fontId="2" fillId="0" borderId="14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27" fillId="0" borderId="14" xfId="0" applyFont="1" applyFill="1" applyBorder="1" applyAlignment="1">
      <alignment vertical="center" wrapText="1"/>
    </xf>
    <xf numFmtId="0" fontId="13" fillId="26" borderId="16" xfId="0" applyFont="1" applyFill="1" applyBorder="1" applyAlignment="1">
      <alignment horizontal="left" vertical="center"/>
    </xf>
    <xf numFmtId="0" fontId="13" fillId="26" borderId="16" xfId="0" applyFont="1" applyFill="1" applyBorder="1" applyAlignment="1">
      <alignment horizontal="left" vertical="center" wrapText="1"/>
    </xf>
    <xf numFmtId="0" fontId="13" fillId="26" borderId="16" xfId="0" applyFont="1" applyFill="1" applyBorder="1" applyAlignment="1">
      <alignment horizontal="center" vertical="center"/>
    </xf>
    <xf numFmtId="0" fontId="13" fillId="26" borderId="20" xfId="0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left" vertical="center" wrapText="1"/>
    </xf>
    <xf numFmtId="49" fontId="23" fillId="0" borderId="14" xfId="0" applyNumberFormat="1" applyFont="1" applyFill="1" applyBorder="1" applyAlignment="1">
      <alignment horizontal="center" vertical="center"/>
    </xf>
    <xf numFmtId="164" fontId="31" fillId="0" borderId="16" xfId="0" applyNumberFormat="1" applyFont="1" applyFill="1" applyBorder="1" applyAlignment="1">
      <alignment horizontal="center"/>
    </xf>
    <xf numFmtId="164" fontId="31" fillId="0" borderId="16" xfId="0" applyNumberFormat="1" applyFont="1" applyFill="1" applyBorder="1" applyAlignment="1">
      <alignment horizontal="center" wrapText="1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1" fontId="20" fillId="27" borderId="14" xfId="0" applyNumberFormat="1" applyFont="1" applyFill="1" applyBorder="1" applyAlignment="1">
      <alignment horizontal="center" vertical="center"/>
    </xf>
    <xf numFmtId="49" fontId="13" fillId="17" borderId="24" xfId="0" applyNumberFormat="1" applyFont="1" applyFill="1" applyBorder="1" applyAlignment="1">
      <alignment horizontal="left" vertical="center"/>
    </xf>
    <xf numFmtId="49" fontId="13" fillId="17" borderId="15" xfId="0" applyNumberFormat="1" applyFont="1" applyFill="1" applyBorder="1" applyAlignment="1">
      <alignment horizontal="left" vertical="center"/>
    </xf>
    <xf numFmtId="49" fontId="13" fillId="17" borderId="15" xfId="0" applyNumberFormat="1" applyFont="1" applyFill="1" applyBorder="1" applyAlignment="1">
      <alignment horizontal="left" vertical="center" wrapText="1"/>
    </xf>
    <xf numFmtId="49" fontId="13" fillId="17" borderId="15" xfId="0" applyNumberFormat="1" applyFont="1" applyFill="1" applyBorder="1" applyAlignment="1">
      <alignment horizontal="center" vertical="center"/>
    </xf>
    <xf numFmtId="49" fontId="13" fillId="17" borderId="18" xfId="0" applyNumberFormat="1" applyFont="1" applyFill="1" applyBorder="1" applyAlignment="1">
      <alignment horizontal="center" vertical="center"/>
    </xf>
    <xf numFmtId="49" fontId="18" fillId="27" borderId="0" xfId="0" applyNumberFormat="1" applyFont="1" applyFill="1" applyAlignment="1">
      <alignment horizontal="center" vertical="center"/>
    </xf>
    <xf numFmtId="0" fontId="18" fillId="17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27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/>
    </xf>
    <xf numFmtId="49" fontId="8" fillId="25" borderId="25" xfId="0" applyNumberFormat="1" applyFont="1" applyFill="1" applyBorder="1" applyAlignment="1">
      <alignment horizontal="left" vertical="center"/>
    </xf>
    <xf numFmtId="49" fontId="8" fillId="25" borderId="26" xfId="0" applyNumberFormat="1" applyFont="1" applyFill="1" applyBorder="1" applyAlignment="1">
      <alignment horizontal="left" vertical="center"/>
    </xf>
    <xf numFmtId="49" fontId="8" fillId="25" borderId="26" xfId="0" applyNumberFormat="1" applyFont="1" applyFill="1" applyBorder="1" applyAlignment="1">
      <alignment horizontal="left"/>
    </xf>
    <xf numFmtId="49" fontId="3" fillId="0" borderId="0" xfId="0" applyNumberFormat="1" applyFont="1" applyFill="1" applyAlignment="1">
      <alignment horizontal="left" vertical="center"/>
    </xf>
    <xf numFmtId="49" fontId="0" fillId="0" borderId="11" xfId="0" applyNumberFormat="1" applyFont="1" applyFill="1" applyBorder="1" applyAlignment="1">
      <alignment horizontal="left" vertical="center"/>
    </xf>
    <xf numFmtId="0" fontId="25" fillId="0" borderId="14" xfId="0" applyFont="1" applyFill="1" applyBorder="1" applyAlignment="1">
      <alignment horizontal="left" vertical="center"/>
    </xf>
    <xf numFmtId="164" fontId="31" fillId="0" borderId="16" xfId="0" applyNumberFormat="1" applyFont="1" applyFill="1" applyBorder="1" applyAlignment="1">
      <alignment horizontal="left"/>
    </xf>
    <xf numFmtId="49" fontId="2" fillId="0" borderId="0" xfId="0" applyNumberFormat="1" applyFont="1" applyFill="1" applyAlignment="1">
      <alignment horizontal="left" vertical="center"/>
    </xf>
    <xf numFmtId="0" fontId="2" fillId="0" borderId="14" xfId="0" applyFont="1" applyFill="1" applyBorder="1" applyAlignment="1">
      <alignment vertical="center" wrapText="1"/>
    </xf>
    <xf numFmtId="49" fontId="22" fillId="0" borderId="13" xfId="0" applyNumberFormat="1" applyFont="1" applyFill="1" applyBorder="1" applyAlignment="1">
      <alignment horizontal="center" vertical="center"/>
    </xf>
    <xf numFmtId="49" fontId="35" fillId="0" borderId="13" xfId="0" applyNumberFormat="1" applyFont="1" applyFill="1" applyBorder="1" applyAlignment="1">
      <alignment horizontal="center" vertical="center" wrapText="1"/>
    </xf>
    <xf numFmtId="49" fontId="36" fillId="0" borderId="13" xfId="0" applyNumberFormat="1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35" fillId="27" borderId="13" xfId="0" applyFont="1" applyFill="1" applyBorder="1" applyAlignment="1">
      <alignment horizontal="center" vertical="center" wrapText="1"/>
    </xf>
    <xf numFmtId="0" fontId="3" fillId="16" borderId="10" xfId="0" applyFont="1" applyFill="1" applyBorder="1" applyAlignment="1">
      <alignment horizontal="center"/>
    </xf>
    <xf numFmtId="0" fontId="4" fillId="16" borderId="0" xfId="0" applyFont="1" applyFill="1" applyBorder="1" applyAlignment="1">
      <alignment horizontal="center"/>
    </xf>
    <xf numFmtId="0" fontId="3" fillId="16" borderId="0" xfId="0" applyFont="1" applyFill="1" applyBorder="1" applyAlignment="1">
      <alignment horizontal="center"/>
    </xf>
    <xf numFmtId="0" fontId="10" fillId="16" borderId="0" xfId="0" applyFont="1" applyFill="1" applyBorder="1" applyAlignment="1">
      <alignment horizontal="center"/>
    </xf>
    <xf numFmtId="164" fontId="10" fillId="16" borderId="0" xfId="0" applyNumberFormat="1" applyFont="1" applyFill="1" applyBorder="1" applyAlignment="1">
      <alignment horizontal="center" vertical="center"/>
    </xf>
    <xf numFmtId="0" fontId="3" fillId="16" borderId="0" xfId="0" applyFont="1" applyFill="1" applyAlignment="1">
      <alignment horizontal="center" vertical="center"/>
    </xf>
    <xf numFmtId="0" fontId="0" fillId="16" borderId="19" xfId="0" applyFont="1" applyFill="1" applyBorder="1" applyAlignment="1">
      <alignment horizontal="center" vertical="center" wrapText="1"/>
    </xf>
    <xf numFmtId="0" fontId="0" fillId="16" borderId="14" xfId="0" applyFont="1" applyFill="1" applyBorder="1" applyAlignment="1">
      <alignment horizontal="center" vertical="center" wrapText="1"/>
    </xf>
    <xf numFmtId="49" fontId="24" fillId="16" borderId="16" xfId="0" applyNumberFormat="1" applyFont="1" applyFill="1" applyBorder="1" applyAlignment="1">
      <alignment horizontal="center" vertical="center"/>
    </xf>
    <xf numFmtId="0" fontId="16" fillId="16" borderId="15" xfId="0" applyFont="1" applyFill="1" applyBorder="1" applyAlignment="1">
      <alignment horizontal="center" vertical="center"/>
    </xf>
    <xf numFmtId="165" fontId="2" fillId="16" borderId="11" xfId="0" applyNumberFormat="1" applyFont="1" applyFill="1" applyBorder="1" applyAlignment="1">
      <alignment horizontal="center" vertical="center"/>
    </xf>
    <xf numFmtId="165" fontId="2" fillId="16" borderId="14" xfId="0" applyNumberFormat="1" applyFont="1" applyFill="1" applyBorder="1" applyAlignment="1">
      <alignment horizontal="center" vertical="center"/>
    </xf>
    <xf numFmtId="0" fontId="13" fillId="16" borderId="16" xfId="0" applyFont="1" applyFill="1" applyBorder="1" applyAlignment="1">
      <alignment horizontal="center" vertical="center"/>
    </xf>
    <xf numFmtId="0" fontId="18" fillId="16" borderId="0" xfId="0" applyFont="1" applyFill="1" applyAlignment="1">
      <alignment horizontal="center" vertical="center"/>
    </xf>
    <xf numFmtId="0" fontId="2" fillId="16" borderId="0" xfId="0" applyFont="1" applyFill="1" applyAlignment="1">
      <alignment horizontal="center" vertical="center"/>
    </xf>
    <xf numFmtId="49" fontId="13" fillId="16" borderId="15" xfId="0" applyNumberFormat="1" applyFont="1" applyFill="1" applyBorder="1" applyAlignment="1">
      <alignment horizontal="center" vertical="center"/>
    </xf>
    <xf numFmtId="0" fontId="2" fillId="16" borderId="0" xfId="0" applyFont="1" applyFill="1" applyBorder="1" applyAlignment="1">
      <alignment horizontal="center" vertical="center"/>
    </xf>
    <xf numFmtId="2" fontId="2" fillId="16" borderId="0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2" fontId="3" fillId="0" borderId="27" xfId="0" applyNumberFormat="1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5" fillId="17" borderId="14" xfId="0" applyFont="1" applyFill="1" applyBorder="1" applyAlignment="1">
      <alignment horizontal="center" vertical="center"/>
    </xf>
    <xf numFmtId="2" fontId="2" fillId="26" borderId="14" xfId="0" applyNumberFormat="1" applyFont="1" applyFill="1" applyBorder="1" applyAlignment="1">
      <alignment/>
    </xf>
    <xf numFmtId="2" fontId="2" fillId="0" borderId="14" xfId="0" applyNumberFormat="1" applyFont="1" applyFill="1" applyBorder="1" applyAlignment="1">
      <alignment/>
    </xf>
    <xf numFmtId="0" fontId="18" fillId="17" borderId="14" xfId="0" applyFont="1" applyFill="1" applyBorder="1" applyAlignment="1">
      <alignment horizontal="center" vertical="center"/>
    </xf>
    <xf numFmtId="49" fontId="23" fillId="27" borderId="11" xfId="0" applyNumberFormat="1" applyFont="1" applyFill="1" applyBorder="1" applyAlignment="1">
      <alignment horizontal="center" vertical="center"/>
    </xf>
    <xf numFmtId="3" fontId="23" fillId="27" borderId="14" xfId="0" applyNumberFormat="1" applyFont="1" applyFill="1" applyBorder="1" applyAlignment="1">
      <alignment horizontal="center" vertical="center"/>
    </xf>
    <xf numFmtId="0" fontId="2" fillId="27" borderId="11" xfId="0" applyFont="1" applyFill="1" applyBorder="1" applyAlignment="1">
      <alignment horizontal="left" vertical="center" wrapText="1"/>
    </xf>
    <xf numFmtId="0" fontId="2" fillId="27" borderId="11" xfId="0" applyFont="1" applyFill="1" applyBorder="1" applyAlignment="1">
      <alignment horizontal="center" vertical="center"/>
    </xf>
    <xf numFmtId="165" fontId="2" fillId="27" borderId="11" xfId="0" applyNumberFormat="1" applyFont="1" applyFill="1" applyBorder="1" applyAlignment="1">
      <alignment horizontal="center" vertical="center"/>
    </xf>
    <xf numFmtId="165" fontId="19" fillId="27" borderId="11" xfId="0" applyNumberFormat="1" applyFont="1" applyFill="1" applyBorder="1" applyAlignment="1">
      <alignment horizontal="center" vertical="center"/>
    </xf>
    <xf numFmtId="168" fontId="19" fillId="27" borderId="11" xfId="0" applyNumberFormat="1" applyFont="1" applyFill="1" applyBorder="1" applyAlignment="1">
      <alignment horizontal="center" vertical="center"/>
    </xf>
    <xf numFmtId="166" fontId="2" fillId="27" borderId="23" xfId="0" applyNumberFormat="1" applyFont="1" applyFill="1" applyBorder="1" applyAlignment="1">
      <alignment horizontal="center" vertical="center"/>
    </xf>
    <xf numFmtId="0" fontId="2" fillId="27" borderId="0" xfId="0" applyFont="1" applyFill="1" applyBorder="1" applyAlignment="1">
      <alignment horizontal="center" vertical="center"/>
    </xf>
    <xf numFmtId="2" fontId="2" fillId="27" borderId="14" xfId="0" applyNumberFormat="1" applyFont="1" applyFill="1" applyBorder="1" applyAlignment="1">
      <alignment/>
    </xf>
    <xf numFmtId="49" fontId="2" fillId="27" borderId="14" xfId="0" applyNumberFormat="1" applyFont="1" applyFill="1" applyBorder="1" applyAlignment="1">
      <alignment horizontal="center" vertical="center"/>
    </xf>
    <xf numFmtId="0" fontId="2" fillId="27" borderId="14" xfId="0" applyFont="1" applyFill="1" applyBorder="1" applyAlignment="1">
      <alignment vertical="center" wrapText="1"/>
    </xf>
    <xf numFmtId="0" fontId="2" fillId="27" borderId="14" xfId="0" applyFont="1" applyFill="1" applyBorder="1" applyAlignment="1">
      <alignment horizontal="left" vertical="center" wrapText="1"/>
    </xf>
    <xf numFmtId="0" fontId="2" fillId="27" borderId="14" xfId="0" applyFont="1" applyFill="1" applyBorder="1" applyAlignment="1">
      <alignment horizontal="center" vertical="center"/>
    </xf>
    <xf numFmtId="165" fontId="2" fillId="27" borderId="14" xfId="0" applyNumberFormat="1" applyFont="1" applyFill="1" applyBorder="1" applyAlignment="1">
      <alignment horizontal="center" vertical="center"/>
    </xf>
    <xf numFmtId="2" fontId="19" fillId="27" borderId="14" xfId="0" applyNumberFormat="1" applyFont="1" applyFill="1" applyBorder="1" applyAlignment="1">
      <alignment horizontal="center" vertical="center"/>
    </xf>
    <xf numFmtId="166" fontId="2" fillId="27" borderId="22" xfId="0" applyNumberFormat="1" applyFont="1" applyFill="1" applyBorder="1" applyAlignment="1">
      <alignment horizontal="center" vertical="center"/>
    </xf>
    <xf numFmtId="0" fontId="2" fillId="27" borderId="0" xfId="0" applyFont="1" applyFill="1" applyAlignment="1">
      <alignment vertical="center"/>
    </xf>
    <xf numFmtId="0" fontId="25" fillId="27" borderId="14" xfId="0" applyFont="1" applyFill="1" applyBorder="1" applyAlignment="1">
      <alignment horizontal="center" vertical="center"/>
    </xf>
    <xf numFmtId="1" fontId="2" fillId="27" borderId="19" xfId="0" applyNumberFormat="1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left" vertical="center" wrapText="1"/>
    </xf>
    <xf numFmtId="165" fontId="19" fillId="27" borderId="14" xfId="0" applyNumberFormat="1" applyFont="1" applyFill="1" applyBorder="1" applyAlignment="1">
      <alignment horizontal="center" vertical="center"/>
    </xf>
    <xf numFmtId="0" fontId="16" fillId="27" borderId="16" xfId="0" applyFont="1" applyFill="1" applyBorder="1" applyAlignment="1">
      <alignment vertical="center"/>
    </xf>
    <xf numFmtId="0" fontId="18" fillId="27" borderId="0" xfId="0" applyFont="1" applyFill="1" applyAlignment="1">
      <alignment horizontal="center" vertical="center"/>
    </xf>
    <xf numFmtId="49" fontId="23" fillId="27" borderId="14" xfId="0" applyNumberFormat="1" applyFont="1" applyFill="1" applyBorder="1" applyAlignment="1">
      <alignment horizontal="center" vertical="center"/>
    </xf>
    <xf numFmtId="168" fontId="19" fillId="27" borderId="14" xfId="0" applyNumberFormat="1" applyFont="1" applyFill="1" applyBorder="1" applyAlignment="1">
      <alignment horizontal="center" vertical="center"/>
    </xf>
    <xf numFmtId="0" fontId="30" fillId="27" borderId="11" xfId="0" applyFont="1" applyFill="1" applyBorder="1" applyAlignment="1">
      <alignment horizontal="left" vertical="center" wrapText="1"/>
    </xf>
    <xf numFmtId="0" fontId="33" fillId="16" borderId="15" xfId="0" applyFont="1" applyFill="1" applyBorder="1" applyAlignment="1">
      <alignment horizontal="center" vertical="center"/>
    </xf>
    <xf numFmtId="49" fontId="2" fillId="27" borderId="16" xfId="0" applyNumberFormat="1" applyFont="1" applyFill="1" applyBorder="1" applyAlignment="1">
      <alignment horizontal="center" vertical="center"/>
    </xf>
    <xf numFmtId="0" fontId="34" fillId="27" borderId="14" xfId="0" applyFont="1" applyFill="1" applyBorder="1" applyAlignment="1">
      <alignment wrapText="1"/>
    </xf>
    <xf numFmtId="166" fontId="2" fillId="27" borderId="20" xfId="0" applyNumberFormat="1" applyFont="1" applyFill="1" applyBorder="1" applyAlignment="1">
      <alignment horizontal="center" vertical="center"/>
    </xf>
    <xf numFmtId="165" fontId="2" fillId="0" borderId="14" xfId="0" applyNumberFormat="1" applyFont="1" applyFill="1" applyBorder="1" applyAlignment="1">
      <alignment horizontal="center" vertical="center"/>
    </xf>
    <xf numFmtId="166" fontId="3" fillId="27" borderId="10" xfId="0" applyNumberFormat="1" applyFont="1" applyFill="1" applyBorder="1" applyAlignment="1">
      <alignment horizontal="center"/>
    </xf>
    <xf numFmtId="0" fontId="4" fillId="27" borderId="0" xfId="0" applyFont="1" applyFill="1" applyBorder="1" applyAlignment="1">
      <alignment horizontal="center"/>
    </xf>
    <xf numFmtId="166" fontId="3" fillId="27" borderId="0" xfId="0" applyNumberFormat="1" applyFont="1" applyFill="1" applyBorder="1" applyAlignment="1">
      <alignment horizontal="center"/>
    </xf>
    <xf numFmtId="0" fontId="3" fillId="27" borderId="0" xfId="0" applyFont="1" applyFill="1" applyBorder="1" applyAlignment="1">
      <alignment horizontal="center"/>
    </xf>
    <xf numFmtId="0" fontId="3" fillId="27" borderId="0" xfId="0" applyFont="1" applyFill="1" applyBorder="1" applyAlignment="1">
      <alignment horizontal="center" vertical="center"/>
    </xf>
    <xf numFmtId="49" fontId="24" fillId="27" borderId="20" xfId="0" applyNumberFormat="1" applyFont="1" applyFill="1" applyBorder="1" applyAlignment="1">
      <alignment horizontal="center" vertical="center"/>
    </xf>
    <xf numFmtId="0" fontId="16" fillId="27" borderId="15" xfId="0" applyFont="1" applyFill="1" applyBorder="1" applyAlignment="1">
      <alignment horizontal="center" vertical="center"/>
    </xf>
    <xf numFmtId="49" fontId="38" fillId="0" borderId="0" xfId="0" applyNumberFormat="1" applyFont="1" applyFill="1" applyAlignment="1">
      <alignment horizontal="left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7" fillId="26" borderId="16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26" borderId="0" xfId="0" applyFont="1" applyFill="1" applyAlignment="1">
      <alignment horizontal="center" vertical="center"/>
    </xf>
    <xf numFmtId="0" fontId="12" fillId="24" borderId="10" xfId="0" applyFont="1" applyFill="1" applyBorder="1" applyAlignment="1">
      <alignment horizontal="center"/>
    </xf>
    <xf numFmtId="0" fontId="57" fillId="24" borderId="0" xfId="0" applyFont="1" applyFill="1" applyBorder="1" applyAlignment="1">
      <alignment horizontal="center"/>
    </xf>
    <xf numFmtId="0" fontId="12" fillId="24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59" fillId="24" borderId="0" xfId="0" applyFont="1" applyFill="1" applyBorder="1" applyAlignment="1">
      <alignment horizontal="center" vertical="center"/>
    </xf>
    <xf numFmtId="164" fontId="58" fillId="24" borderId="0" xfId="0" applyNumberFormat="1" applyFont="1" applyFill="1" applyBorder="1" applyAlignment="1">
      <alignment horizontal="center" vertical="center"/>
    </xf>
    <xf numFmtId="17" fontId="60" fillId="0" borderId="0" xfId="0" applyNumberFormat="1" applyFont="1" applyFill="1" applyAlignment="1">
      <alignment horizontal="center" vertical="center"/>
    </xf>
    <xf numFmtId="49" fontId="61" fillId="17" borderId="16" xfId="0" applyNumberFormat="1" applyFont="1" applyFill="1" applyBorder="1" applyAlignment="1">
      <alignment horizontal="center" vertical="center"/>
    </xf>
    <xf numFmtId="0" fontId="17" fillId="26" borderId="15" xfId="0" applyFont="1" applyFill="1" applyBorder="1" applyAlignment="1">
      <alignment horizontal="center" vertical="center"/>
    </xf>
    <xf numFmtId="165" fontId="19" fillId="0" borderId="11" xfId="0" applyNumberFormat="1" applyFont="1" applyFill="1" applyBorder="1" applyAlignment="1">
      <alignment horizontal="center" vertical="center"/>
    </xf>
    <xf numFmtId="165" fontId="19" fillId="27" borderId="14" xfId="0" applyNumberFormat="1" applyFont="1" applyFill="1" applyBorder="1" applyAlignment="1">
      <alignment horizontal="center" vertical="center"/>
    </xf>
    <xf numFmtId="165" fontId="19" fillId="27" borderId="11" xfId="0" applyNumberFormat="1" applyFont="1" applyFill="1" applyBorder="1" applyAlignment="1">
      <alignment horizontal="center" vertical="center"/>
    </xf>
    <xf numFmtId="165" fontId="19" fillId="0" borderId="14" xfId="0" applyNumberFormat="1" applyFont="1" applyFill="1" applyBorder="1" applyAlignment="1">
      <alignment horizontal="center" vertical="center"/>
    </xf>
    <xf numFmtId="49" fontId="17" fillId="17" borderId="15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center"/>
    </xf>
    <xf numFmtId="0" fontId="0" fillId="25" borderId="14" xfId="0" applyFont="1" applyFill="1" applyBorder="1" applyAlignment="1">
      <alignment horizontal="center" vertical="center" wrapText="1"/>
    </xf>
    <xf numFmtId="0" fontId="24" fillId="26" borderId="17" xfId="0" applyFont="1" applyFill="1" applyBorder="1" applyAlignment="1">
      <alignment horizontal="left" vertical="center"/>
    </xf>
    <xf numFmtId="0" fontId="12" fillId="24" borderId="0" xfId="0" applyFont="1" applyFill="1" applyBorder="1" applyAlignment="1">
      <alignment horizontal="center" vertical="center"/>
    </xf>
    <xf numFmtId="0" fontId="12" fillId="24" borderId="0" xfId="0" applyFont="1" applyFill="1" applyAlignment="1">
      <alignment horizontal="center" vertical="center"/>
    </xf>
    <xf numFmtId="2" fontId="12" fillId="24" borderId="0" xfId="0" applyNumberFormat="1" applyFont="1" applyFill="1" applyAlignment="1">
      <alignment horizontal="center" vertical="center"/>
    </xf>
    <xf numFmtId="0" fontId="15" fillId="24" borderId="0" xfId="0" applyFont="1" applyFill="1" applyAlignment="1">
      <alignment horizontal="center" vertical="center"/>
    </xf>
    <xf numFmtId="0" fontId="15" fillId="24" borderId="0" xfId="0" applyFont="1" applyFill="1" applyBorder="1" applyAlignment="1">
      <alignment horizontal="center" vertical="center"/>
    </xf>
    <xf numFmtId="0" fontId="39" fillId="24" borderId="0" xfId="0" applyFont="1" applyFill="1" applyAlignment="1">
      <alignment horizontal="center" vertical="center"/>
    </xf>
    <xf numFmtId="0" fontId="16" fillId="24" borderId="16" xfId="0" applyFont="1" applyFill="1" applyBorder="1" applyAlignment="1">
      <alignment horizontal="center" vertical="center"/>
    </xf>
    <xf numFmtId="0" fontId="16" fillId="24" borderId="12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2" fontId="2" fillId="24" borderId="19" xfId="0" applyNumberFormat="1" applyFont="1" applyFill="1" applyBorder="1" applyAlignment="1">
      <alignment horizontal="center" vertical="center"/>
    </xf>
    <xf numFmtId="167" fontId="19" fillId="24" borderId="14" xfId="0" applyNumberFormat="1" applyFont="1" applyFill="1" applyBorder="1" applyAlignment="1">
      <alignment horizontal="center" vertical="center"/>
    </xf>
    <xf numFmtId="166" fontId="19" fillId="24" borderId="14" xfId="0" applyNumberFormat="1" applyFont="1" applyFill="1" applyBorder="1" applyAlignment="1">
      <alignment horizontal="center" vertical="center"/>
    </xf>
    <xf numFmtId="0" fontId="19" fillId="24" borderId="0" xfId="0" applyFont="1" applyFill="1" applyBorder="1" applyAlignment="1">
      <alignment horizontal="center" vertical="center"/>
    </xf>
    <xf numFmtId="2" fontId="19" fillId="24" borderId="19" xfId="0" applyNumberFormat="1" applyFont="1" applyFill="1" applyBorder="1" applyAlignment="1">
      <alignment horizontal="center" vertical="center"/>
    </xf>
    <xf numFmtId="0" fontId="17" fillId="24" borderId="16" xfId="0" applyFont="1" applyFill="1" applyBorder="1" applyAlignment="1">
      <alignment horizontal="center" vertical="center"/>
    </xf>
    <xf numFmtId="166" fontId="17" fillId="24" borderId="12" xfId="0" applyNumberFormat="1" applyFont="1" applyFill="1" applyBorder="1" applyAlignment="1">
      <alignment horizontal="center" vertical="center"/>
    </xf>
    <xf numFmtId="0" fontId="19" fillId="24" borderId="0" xfId="0" applyFont="1" applyFill="1" applyAlignment="1">
      <alignment horizontal="center" vertical="center"/>
    </xf>
    <xf numFmtId="0" fontId="19" fillId="24" borderId="16" xfId="0" applyFont="1" applyFill="1" applyBorder="1" applyAlignment="1">
      <alignment horizontal="center" vertical="center"/>
    </xf>
    <xf numFmtId="166" fontId="19" fillId="24" borderId="12" xfId="0" applyNumberFormat="1" applyFont="1" applyFill="1" applyBorder="1" applyAlignment="1">
      <alignment horizontal="center" vertical="center"/>
    </xf>
    <xf numFmtId="2" fontId="19" fillId="24" borderId="14" xfId="0" applyNumberFormat="1" applyFont="1" applyFill="1" applyBorder="1" applyAlignment="1">
      <alignment horizontal="center" vertical="center"/>
    </xf>
    <xf numFmtId="2" fontId="26" fillId="24" borderId="14" xfId="0" applyNumberFormat="1" applyFont="1" applyFill="1" applyBorder="1" applyAlignment="1">
      <alignment horizontal="center" vertical="center"/>
    </xf>
    <xf numFmtId="2" fontId="26" fillId="24" borderId="19" xfId="0" applyNumberFormat="1" applyFont="1" applyFill="1" applyBorder="1" applyAlignment="1">
      <alignment horizontal="center" vertical="center"/>
    </xf>
    <xf numFmtId="0" fontId="20" fillId="24" borderId="17" xfId="0" applyFont="1" applyFill="1" applyBorder="1" applyAlignment="1">
      <alignment horizontal="center" vertical="center" wrapText="1"/>
    </xf>
    <xf numFmtId="0" fontId="23" fillId="24" borderId="28" xfId="0" applyFont="1" applyFill="1" applyBorder="1" applyAlignment="1">
      <alignment horizontal="center" vertical="center"/>
    </xf>
    <xf numFmtId="0" fontId="20" fillId="24" borderId="13" xfId="0" applyFont="1" applyFill="1" applyBorder="1" applyAlignment="1" quotePrefix="1">
      <alignment horizontal="center" vertical="center" wrapText="1"/>
    </xf>
    <xf numFmtId="0" fontId="20" fillId="24" borderId="11" xfId="0" applyFont="1" applyFill="1" applyBorder="1" applyAlignment="1" quotePrefix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9</xdr:row>
      <xdr:rowOff>828675</xdr:rowOff>
    </xdr:to>
    <xdr:pic>
      <xdr:nvPicPr>
        <xdr:cNvPr id="1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1080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3"/>
  <sheetViews>
    <sheetView tabSelected="1" zoomScaleSheetLayoutView="70" zoomScalePageLayoutView="0" workbookViewId="0" topLeftCell="B1">
      <pane ySplit="12" topLeftCell="BM13" activePane="bottomLeft" state="frozen"/>
      <selection pane="topLeft" activeCell="A1" sqref="A1"/>
      <selection pane="bottomLeft" activeCell="I1" sqref="I1:I16384"/>
    </sheetView>
  </sheetViews>
  <sheetFormatPr defaultColWidth="9.00390625" defaultRowHeight="5.25" customHeight="1"/>
  <cols>
    <col min="1" max="1" width="13.125" style="133" customWidth="1"/>
    <col min="2" max="2" width="18.75390625" style="2" customWidth="1"/>
    <col min="3" max="3" width="16.00390625" style="2" bestFit="1" customWidth="1"/>
    <col min="4" max="4" width="86.125" style="15" customWidth="1"/>
    <col min="5" max="5" width="22.25390625" style="22" customWidth="1"/>
    <col min="6" max="6" width="10.875" style="35" bestFit="1" customWidth="1"/>
    <col min="7" max="7" width="9.25390625" style="35" customWidth="1"/>
    <col min="8" max="8" width="12.75390625" style="211" customWidth="1"/>
    <col min="9" max="9" width="13.00390625" style="149" hidden="1" customWidth="1"/>
    <col min="10" max="10" width="13.25390625" style="44" customWidth="1"/>
    <col min="11" max="11" width="11.375" style="44" customWidth="1"/>
    <col min="12" max="12" width="9.375" style="35" customWidth="1"/>
    <col min="13" max="13" width="9.875" style="67" customWidth="1"/>
    <col min="14" max="14" width="10.00390625" style="234" customWidth="1"/>
    <col min="15" max="15" width="11.75390625" style="234" customWidth="1"/>
    <col min="16" max="16" width="2.25390625" style="234" customWidth="1"/>
    <col min="17" max="17" width="15.875" style="234" customWidth="1"/>
    <col min="18" max="18" width="10.25390625" style="163" customWidth="1"/>
    <col min="19" max="16384" width="9.125" style="1" customWidth="1"/>
  </cols>
  <sheetData>
    <row r="1" spans="1:18" ht="15" customHeight="1">
      <c r="A1" s="130"/>
      <c r="B1" s="9"/>
      <c r="C1" s="9"/>
      <c r="D1" s="13"/>
      <c r="E1" s="14"/>
      <c r="F1" s="33"/>
      <c r="G1" s="3"/>
      <c r="H1" s="216"/>
      <c r="I1" s="144"/>
      <c r="J1" s="34"/>
      <c r="K1" s="34"/>
      <c r="L1" s="3"/>
      <c r="M1" s="202"/>
      <c r="N1" s="233"/>
      <c r="R1" s="162"/>
    </row>
    <row r="2" spans="1:14" ht="15" customHeight="1">
      <c r="A2" s="131"/>
      <c r="B2" s="10"/>
      <c r="C2" s="10"/>
      <c r="D2" s="16"/>
      <c r="E2" s="17"/>
      <c r="F2" s="11"/>
      <c r="G2" s="11"/>
      <c r="H2" s="217"/>
      <c r="I2" s="145"/>
      <c r="J2" s="11"/>
      <c r="K2" s="11"/>
      <c r="L2" s="11"/>
      <c r="M2" s="203"/>
      <c r="N2" s="233"/>
    </row>
    <row r="3" spans="1:14" ht="15" customHeight="1">
      <c r="A3" s="131"/>
      <c r="B3" s="10"/>
      <c r="C3" s="10"/>
      <c r="D3" s="16"/>
      <c r="E3" s="17"/>
      <c r="F3" s="36"/>
      <c r="G3" s="4"/>
      <c r="H3" s="218"/>
      <c r="I3" s="146"/>
      <c r="J3" s="37"/>
      <c r="K3" s="38"/>
      <c r="L3" s="4"/>
      <c r="M3" s="204"/>
      <c r="N3" s="233"/>
    </row>
    <row r="4" spans="1:14" ht="15" customHeight="1">
      <c r="A4" s="132"/>
      <c r="B4" s="12"/>
      <c r="C4" s="12"/>
      <c r="D4" s="18"/>
      <c r="E4" s="17"/>
      <c r="F4" s="36"/>
      <c r="G4" s="4"/>
      <c r="H4" s="218"/>
      <c r="I4" s="146"/>
      <c r="J4" s="37"/>
      <c r="K4" s="37"/>
      <c r="L4" s="4"/>
      <c r="M4" s="204"/>
      <c r="N4" s="233"/>
    </row>
    <row r="5" spans="1:14" ht="15" customHeight="1">
      <c r="A5" s="132"/>
      <c r="B5" s="12"/>
      <c r="C5" s="12"/>
      <c r="D5" s="18"/>
      <c r="E5" s="17"/>
      <c r="F5" s="36"/>
      <c r="G5" s="4"/>
      <c r="H5" s="218"/>
      <c r="I5" s="146"/>
      <c r="J5" s="38"/>
      <c r="K5" s="37"/>
      <c r="L5" s="4"/>
      <c r="M5" s="204"/>
      <c r="N5" s="233"/>
    </row>
    <row r="6" spans="1:14" ht="15" customHeight="1">
      <c r="A6" s="132"/>
      <c r="B6" s="12"/>
      <c r="C6" s="12"/>
      <c r="D6" s="18"/>
      <c r="E6" s="17"/>
      <c r="F6" s="39"/>
      <c r="G6" s="40"/>
      <c r="H6" s="217"/>
      <c r="I6" s="145"/>
      <c r="J6" s="41"/>
      <c r="K6" s="37"/>
      <c r="L6" s="4"/>
      <c r="M6" s="204"/>
      <c r="N6" s="233"/>
    </row>
    <row r="7" spans="1:14" ht="12.75" customHeight="1">
      <c r="A7" s="131"/>
      <c r="B7" s="7"/>
      <c r="C7" s="7"/>
      <c r="D7" s="19"/>
      <c r="E7" s="20"/>
      <c r="F7" s="42"/>
      <c r="G7" s="43"/>
      <c r="H7" s="219"/>
      <c r="I7" s="147"/>
      <c r="L7" s="5"/>
      <c r="M7" s="205"/>
      <c r="N7" s="233"/>
    </row>
    <row r="8" spans="1:18" ht="12.75" customHeight="1">
      <c r="A8" s="131"/>
      <c r="B8" s="7"/>
      <c r="C8" s="7"/>
      <c r="D8" s="19"/>
      <c r="E8" s="20"/>
      <c r="G8" s="43"/>
      <c r="H8" s="220"/>
      <c r="I8" s="147"/>
      <c r="L8" s="5"/>
      <c r="M8" s="205"/>
      <c r="N8" s="233"/>
      <c r="Q8" s="235"/>
      <c r="R8" s="164"/>
    </row>
    <row r="9" spans="1:14" ht="12.75" customHeight="1">
      <c r="A9" s="131"/>
      <c r="B9" s="7"/>
      <c r="C9" s="7"/>
      <c r="D9" s="19"/>
      <c r="E9" s="20"/>
      <c r="F9" s="45"/>
      <c r="G9" s="66"/>
      <c r="H9" s="221"/>
      <c r="I9" s="148"/>
      <c r="L9" s="6"/>
      <c r="M9" s="206"/>
      <c r="N9" s="233"/>
    </row>
    <row r="10" spans="4:10" ht="66" customHeight="1">
      <c r="D10" s="21"/>
      <c r="H10" s="222" t="s">
        <v>329</v>
      </c>
      <c r="J10" s="209" t="s">
        <v>330</v>
      </c>
    </row>
    <row r="11" spans="1:18" s="26" customFormat="1" ht="63">
      <c r="A11" s="139" t="s">
        <v>119</v>
      </c>
      <c r="B11" s="141" t="s">
        <v>9</v>
      </c>
      <c r="C11" s="140" t="s">
        <v>106</v>
      </c>
      <c r="D11" s="142" t="s">
        <v>5</v>
      </c>
      <c r="E11" s="69" t="s">
        <v>8</v>
      </c>
      <c r="F11" s="70" t="s">
        <v>120</v>
      </c>
      <c r="G11" s="70" t="s">
        <v>167</v>
      </c>
      <c r="H11" s="71" t="s">
        <v>107</v>
      </c>
      <c r="I11" s="150" t="s">
        <v>16</v>
      </c>
      <c r="J11" s="24"/>
      <c r="K11" s="25" t="s">
        <v>17</v>
      </c>
      <c r="L11" s="72" t="s">
        <v>18</v>
      </c>
      <c r="M11" s="143" t="s">
        <v>168</v>
      </c>
      <c r="N11" s="257" t="s">
        <v>19</v>
      </c>
      <c r="O11" s="257" t="s">
        <v>18</v>
      </c>
      <c r="P11" s="236"/>
      <c r="Q11" s="255" t="s">
        <v>100</v>
      </c>
      <c r="R11" s="73" t="s">
        <v>105</v>
      </c>
    </row>
    <row r="12" spans="1:18" s="31" customFormat="1" ht="39.75" customHeight="1">
      <c r="A12" s="134"/>
      <c r="B12" s="27"/>
      <c r="C12" s="27"/>
      <c r="D12" s="23"/>
      <c r="E12" s="23"/>
      <c r="F12" s="23"/>
      <c r="G12" s="23"/>
      <c r="H12" s="231" t="s">
        <v>20</v>
      </c>
      <c r="I12" s="151" t="s">
        <v>20</v>
      </c>
      <c r="J12" s="28" t="s">
        <v>21</v>
      </c>
      <c r="K12" s="29"/>
      <c r="L12" s="30"/>
      <c r="M12" s="68"/>
      <c r="N12" s="258"/>
      <c r="O12" s="258"/>
      <c r="P12" s="237"/>
      <c r="Q12" s="256"/>
      <c r="R12" s="32">
        <v>0</v>
      </c>
    </row>
    <row r="13" spans="1:18" s="8" customFormat="1" ht="20.25" customHeight="1">
      <c r="A13" s="74" t="s">
        <v>612</v>
      </c>
      <c r="B13" s="75"/>
      <c r="C13" s="75"/>
      <c r="D13" s="76"/>
      <c r="E13" s="76"/>
      <c r="F13" s="77"/>
      <c r="G13" s="77"/>
      <c r="H13" s="223"/>
      <c r="I13" s="152"/>
      <c r="J13" s="77"/>
      <c r="K13" s="77"/>
      <c r="L13" s="78"/>
      <c r="M13" s="207"/>
      <c r="N13" s="238"/>
      <c r="O13" s="238"/>
      <c r="P13" s="238"/>
      <c r="Q13" s="238"/>
      <c r="R13" s="166"/>
    </row>
    <row r="14" spans="1:18" s="51" customFormat="1" ht="25.5" customHeight="1">
      <c r="A14" s="52" t="s">
        <v>266</v>
      </c>
      <c r="B14" s="46"/>
      <c r="C14" s="46"/>
      <c r="D14" s="47"/>
      <c r="E14" s="47"/>
      <c r="F14" s="48"/>
      <c r="G14" s="48"/>
      <c r="H14" s="224"/>
      <c r="I14" s="153"/>
      <c r="J14" s="49"/>
      <c r="K14" s="49"/>
      <c r="L14" s="48"/>
      <c r="M14" s="208"/>
      <c r="N14" s="239"/>
      <c r="O14" s="240"/>
      <c r="P14" s="241"/>
      <c r="Q14" s="242">
        <f>H14*G14*M14</f>
        <v>0</v>
      </c>
      <c r="R14" s="167"/>
    </row>
    <row r="15" spans="1:18" s="98" customFormat="1" ht="15.75">
      <c r="A15" s="90" t="s">
        <v>32</v>
      </c>
      <c r="B15" s="90" t="s">
        <v>431</v>
      </c>
      <c r="C15" s="91" t="s">
        <v>33</v>
      </c>
      <c r="D15" s="92" t="s">
        <v>122</v>
      </c>
      <c r="E15" s="93" t="s">
        <v>78</v>
      </c>
      <c r="F15" s="94">
        <v>170</v>
      </c>
      <c r="G15" s="94">
        <v>50</v>
      </c>
      <c r="H15" s="225">
        <f>I15*(1-R$12)</f>
        <v>89.99</v>
      </c>
      <c r="I15" s="154">
        <v>89.99</v>
      </c>
      <c r="J15" s="95">
        <f>H15*G15</f>
        <v>4499.5</v>
      </c>
      <c r="K15" s="96">
        <f>F15*G15/1000</f>
        <v>8.5</v>
      </c>
      <c r="L15" s="97">
        <v>0.045</v>
      </c>
      <c r="M15" s="208"/>
      <c r="N15" s="243">
        <f>K15*M15</f>
        <v>0</v>
      </c>
      <c r="O15" s="244">
        <f>L15*M15</f>
        <v>0</v>
      </c>
      <c r="P15" s="245"/>
      <c r="Q15" s="246">
        <f>H15*G15*M15</f>
        <v>0</v>
      </c>
      <c r="R15" s="168"/>
    </row>
    <row r="16" spans="1:18" s="98" customFormat="1" ht="30.75">
      <c r="A16" s="90" t="s">
        <v>108</v>
      </c>
      <c r="B16" s="90" t="s">
        <v>431</v>
      </c>
      <c r="C16" s="91" t="s">
        <v>33</v>
      </c>
      <c r="D16" s="92" t="s">
        <v>238</v>
      </c>
      <c r="E16" s="93" t="s">
        <v>182</v>
      </c>
      <c r="F16" s="94">
        <v>130</v>
      </c>
      <c r="G16" s="94">
        <v>50</v>
      </c>
      <c r="H16" s="225">
        <f>I16*(1-R$12)</f>
        <v>87.99</v>
      </c>
      <c r="I16" s="154">
        <v>87.99</v>
      </c>
      <c r="J16" s="95">
        <f>H16*G16</f>
        <v>4399.5</v>
      </c>
      <c r="K16" s="96">
        <f>F16*G16/1000</f>
        <v>6.5</v>
      </c>
      <c r="L16" s="97">
        <v>0.045</v>
      </c>
      <c r="M16" s="208"/>
      <c r="N16" s="243">
        <f>K16*M16</f>
        <v>0</v>
      </c>
      <c r="O16" s="244">
        <f>L16*M16</f>
        <v>0</v>
      </c>
      <c r="P16" s="245"/>
      <c r="Q16" s="246">
        <f>H16*G16*M16</f>
        <v>0</v>
      </c>
      <c r="R16" s="168"/>
    </row>
    <row r="17" spans="1:18" s="98" customFormat="1" ht="15.75">
      <c r="A17" s="90" t="s">
        <v>234</v>
      </c>
      <c r="B17" s="90" t="s">
        <v>431</v>
      </c>
      <c r="C17" s="91" t="s">
        <v>33</v>
      </c>
      <c r="D17" s="92" t="s">
        <v>236</v>
      </c>
      <c r="E17" s="93" t="s">
        <v>182</v>
      </c>
      <c r="F17" s="94">
        <v>80</v>
      </c>
      <c r="G17" s="94">
        <v>60</v>
      </c>
      <c r="H17" s="225">
        <f>I17*(1-R$12)</f>
        <v>85.5</v>
      </c>
      <c r="I17" s="154">
        <v>85.5</v>
      </c>
      <c r="J17" s="95">
        <f>H17*G17</f>
        <v>5130</v>
      </c>
      <c r="K17" s="96">
        <f>F17*G17/1000</f>
        <v>4.8</v>
      </c>
      <c r="L17" s="97">
        <v>0.035</v>
      </c>
      <c r="M17" s="208"/>
      <c r="N17" s="243">
        <f>K17*M17</f>
        <v>0</v>
      </c>
      <c r="O17" s="244">
        <f>L17*M17</f>
        <v>0</v>
      </c>
      <c r="P17" s="245"/>
      <c r="Q17" s="246">
        <f>H17*G17*M17</f>
        <v>0</v>
      </c>
      <c r="R17" s="168"/>
    </row>
    <row r="18" spans="1:18" s="98" customFormat="1" ht="15.75">
      <c r="A18" s="90" t="s">
        <v>235</v>
      </c>
      <c r="B18" s="90" t="s">
        <v>431</v>
      </c>
      <c r="C18" s="91" t="s">
        <v>33</v>
      </c>
      <c r="D18" s="92" t="s">
        <v>237</v>
      </c>
      <c r="E18" s="93" t="s">
        <v>182</v>
      </c>
      <c r="F18" s="94">
        <v>80</v>
      </c>
      <c r="G18" s="94">
        <v>40</v>
      </c>
      <c r="H18" s="225">
        <f>I18*(1-R$12)</f>
        <v>79.5</v>
      </c>
      <c r="I18" s="154">
        <v>79.5</v>
      </c>
      <c r="J18" s="95">
        <f>H18*G18</f>
        <v>3180</v>
      </c>
      <c r="K18" s="96">
        <f>F18*G18/1000</f>
        <v>3.2</v>
      </c>
      <c r="L18" s="97">
        <v>0.035</v>
      </c>
      <c r="M18" s="208"/>
      <c r="N18" s="243">
        <f>K18*M18</f>
        <v>0</v>
      </c>
      <c r="O18" s="244">
        <f>L18*M18</f>
        <v>0</v>
      </c>
      <c r="P18" s="245"/>
      <c r="Q18" s="246">
        <f>H18*G18*M18</f>
        <v>0</v>
      </c>
      <c r="R18" s="168"/>
    </row>
    <row r="19" spans="1:18" s="51" customFormat="1" ht="25.5" customHeight="1">
      <c r="A19" s="52" t="s">
        <v>267</v>
      </c>
      <c r="B19" s="46"/>
      <c r="C19" s="46"/>
      <c r="D19" s="47"/>
      <c r="E19" s="47"/>
      <c r="F19" s="48"/>
      <c r="G19" s="48"/>
      <c r="H19" s="224"/>
      <c r="I19" s="153"/>
      <c r="J19" s="49"/>
      <c r="K19" s="49"/>
      <c r="L19" s="48"/>
      <c r="M19" s="208"/>
      <c r="N19" s="247"/>
      <c r="O19" s="248"/>
      <c r="P19" s="245"/>
      <c r="Q19" s="246"/>
      <c r="R19" s="167"/>
    </row>
    <row r="20" spans="1:18" s="178" customFormat="1" ht="15">
      <c r="A20" s="194" t="s">
        <v>180</v>
      </c>
      <c r="B20" s="194" t="s">
        <v>431</v>
      </c>
      <c r="C20" s="171" t="s">
        <v>33</v>
      </c>
      <c r="D20" s="181" t="s">
        <v>181</v>
      </c>
      <c r="E20" s="182" t="s">
        <v>182</v>
      </c>
      <c r="F20" s="183">
        <v>100</v>
      </c>
      <c r="G20" s="183">
        <v>28</v>
      </c>
      <c r="H20" s="226">
        <f>I20*(1-R$12)</f>
        <v>73.5</v>
      </c>
      <c r="I20" s="184">
        <v>73.5</v>
      </c>
      <c r="J20" s="191">
        <f>H20*G20</f>
        <v>2058</v>
      </c>
      <c r="K20" s="195">
        <f>F20*G20/1000</f>
        <v>2.8</v>
      </c>
      <c r="L20" s="186">
        <v>0.025</v>
      </c>
      <c r="M20" s="208"/>
      <c r="N20" s="243">
        <f>K20*M20</f>
        <v>0</v>
      </c>
      <c r="O20" s="244">
        <f>L20*M20</f>
        <v>0</v>
      </c>
      <c r="P20" s="245"/>
      <c r="Q20" s="246">
        <f>H20*G20*M20</f>
        <v>0</v>
      </c>
      <c r="R20" s="179"/>
    </row>
    <row r="21" spans="1:18" s="51" customFormat="1" ht="25.5" customHeight="1">
      <c r="A21" s="52" t="s">
        <v>616</v>
      </c>
      <c r="B21" s="46"/>
      <c r="C21" s="46"/>
      <c r="D21" s="47"/>
      <c r="E21" s="47"/>
      <c r="F21" s="48"/>
      <c r="G21" s="48"/>
      <c r="H21" s="224"/>
      <c r="I21" s="153"/>
      <c r="J21" s="49"/>
      <c r="K21" s="49"/>
      <c r="L21" s="48"/>
      <c r="M21" s="208"/>
      <c r="N21" s="247"/>
      <c r="O21" s="248"/>
      <c r="P21" s="245"/>
      <c r="Q21" s="246"/>
      <c r="R21" s="167"/>
    </row>
    <row r="22" spans="1:18" s="178" customFormat="1" ht="15.75">
      <c r="A22" s="170" t="s">
        <v>270</v>
      </c>
      <c r="B22" s="170" t="s">
        <v>431</v>
      </c>
      <c r="C22" s="171" t="s">
        <v>33</v>
      </c>
      <c r="D22" s="196" t="s">
        <v>303</v>
      </c>
      <c r="E22" s="172" t="s">
        <v>78</v>
      </c>
      <c r="F22" s="173">
        <v>30</v>
      </c>
      <c r="G22" s="173">
        <v>30</v>
      </c>
      <c r="H22" s="227">
        <f>I22*(1-R$12)</f>
        <v>85</v>
      </c>
      <c r="I22" s="174">
        <v>85</v>
      </c>
      <c r="J22" s="175">
        <f>H22*G22</f>
        <v>2550</v>
      </c>
      <c r="K22" s="176">
        <f>F22*G22/1000</f>
        <v>0.9</v>
      </c>
      <c r="L22" s="177">
        <v>0.0045</v>
      </c>
      <c r="M22" s="208"/>
      <c r="N22" s="243">
        <f>K22*M22</f>
        <v>0</v>
      </c>
      <c r="O22" s="244">
        <f>L22*M22</f>
        <v>0</v>
      </c>
      <c r="P22" s="245"/>
      <c r="Q22" s="246">
        <f>H22*G22*M22</f>
        <v>0</v>
      </c>
      <c r="R22" s="179"/>
    </row>
    <row r="23" spans="1:18" s="178" customFormat="1" ht="15.75">
      <c r="A23" s="170" t="s">
        <v>271</v>
      </c>
      <c r="B23" s="170" t="s">
        <v>431</v>
      </c>
      <c r="C23" s="171" t="s">
        <v>33</v>
      </c>
      <c r="D23" s="196" t="s">
        <v>304</v>
      </c>
      <c r="E23" s="172" t="s">
        <v>78</v>
      </c>
      <c r="F23" s="173">
        <v>45</v>
      </c>
      <c r="G23" s="173">
        <v>20</v>
      </c>
      <c r="H23" s="227">
        <f>I23*(1-R$12)</f>
        <v>110</v>
      </c>
      <c r="I23" s="174">
        <v>110</v>
      </c>
      <c r="J23" s="175">
        <f>H23*G23</f>
        <v>2200</v>
      </c>
      <c r="K23" s="176">
        <f>F23*G23/1000</f>
        <v>0.9</v>
      </c>
      <c r="L23" s="177">
        <v>0.0045</v>
      </c>
      <c r="M23" s="208"/>
      <c r="N23" s="243">
        <f>K23*M23</f>
        <v>0</v>
      </c>
      <c r="O23" s="244">
        <f>L23*M23</f>
        <v>0</v>
      </c>
      <c r="P23" s="245"/>
      <c r="Q23" s="246">
        <f>H23*G23*M23</f>
        <v>0</v>
      </c>
      <c r="R23" s="179"/>
    </row>
    <row r="24" spans="1:18" s="51" customFormat="1" ht="25.5" customHeight="1">
      <c r="A24" s="52" t="s">
        <v>617</v>
      </c>
      <c r="B24" s="46"/>
      <c r="C24" s="46"/>
      <c r="D24" s="47"/>
      <c r="E24" s="47"/>
      <c r="F24" s="48"/>
      <c r="G24" s="48"/>
      <c r="H24" s="224"/>
      <c r="I24" s="153"/>
      <c r="J24" s="49"/>
      <c r="K24" s="49"/>
      <c r="L24" s="48"/>
      <c r="M24" s="208"/>
      <c r="N24" s="247"/>
      <c r="O24" s="248"/>
      <c r="P24" s="245"/>
      <c r="Q24" s="246"/>
      <c r="R24" s="167"/>
    </row>
    <row r="25" spans="1:18" s="178" customFormat="1" ht="15.75">
      <c r="A25" s="170" t="s">
        <v>109</v>
      </c>
      <c r="B25" s="170" t="s">
        <v>431</v>
      </c>
      <c r="C25" s="171" t="s">
        <v>33</v>
      </c>
      <c r="D25" s="196" t="s">
        <v>183</v>
      </c>
      <c r="E25" s="172" t="s">
        <v>78</v>
      </c>
      <c r="F25" s="173">
        <v>60</v>
      </c>
      <c r="G25" s="173">
        <v>5</v>
      </c>
      <c r="H25" s="227">
        <f aca="true" t="shared" si="0" ref="H25:H31">I25*(1-R$12)</f>
        <v>210</v>
      </c>
      <c r="I25" s="174">
        <v>210</v>
      </c>
      <c r="J25" s="175">
        <f aca="true" t="shared" si="1" ref="J25:J31">H25*G25</f>
        <v>1050</v>
      </c>
      <c r="K25" s="176">
        <f aca="true" t="shared" si="2" ref="K25:K31">F25*G25/1000</f>
        <v>0.3</v>
      </c>
      <c r="L25" s="177">
        <v>0.0045</v>
      </c>
      <c r="M25" s="208"/>
      <c r="N25" s="243">
        <f aca="true" t="shared" si="3" ref="N25:N31">K25*M25</f>
        <v>0</v>
      </c>
      <c r="O25" s="244">
        <f aca="true" t="shared" si="4" ref="O25:O31">L25*M25</f>
        <v>0</v>
      </c>
      <c r="P25" s="245"/>
      <c r="Q25" s="246">
        <f aca="true" t="shared" si="5" ref="Q25:Q31">H25*G25*M25</f>
        <v>0</v>
      </c>
      <c r="R25" s="179"/>
    </row>
    <row r="26" spans="1:18" s="178" customFormat="1" ht="15.75">
      <c r="A26" s="170" t="s">
        <v>228</v>
      </c>
      <c r="B26" s="170" t="s">
        <v>431</v>
      </c>
      <c r="C26" s="171" t="s">
        <v>33</v>
      </c>
      <c r="D26" s="196" t="s">
        <v>184</v>
      </c>
      <c r="E26" s="172" t="s">
        <v>78</v>
      </c>
      <c r="F26" s="173">
        <v>60</v>
      </c>
      <c r="G26" s="173">
        <v>5</v>
      </c>
      <c r="H26" s="227">
        <f t="shared" si="0"/>
        <v>210</v>
      </c>
      <c r="I26" s="174">
        <v>210</v>
      </c>
      <c r="J26" s="175">
        <f t="shared" si="1"/>
        <v>1050</v>
      </c>
      <c r="K26" s="176">
        <f t="shared" si="2"/>
        <v>0.3</v>
      </c>
      <c r="L26" s="177">
        <v>0.0045</v>
      </c>
      <c r="M26" s="208"/>
      <c r="N26" s="243">
        <f t="shared" si="3"/>
        <v>0</v>
      </c>
      <c r="O26" s="244">
        <f t="shared" si="4"/>
        <v>0</v>
      </c>
      <c r="P26" s="245"/>
      <c r="Q26" s="246">
        <f t="shared" si="5"/>
        <v>0</v>
      </c>
      <c r="R26" s="179"/>
    </row>
    <row r="27" spans="1:18" s="178" customFormat="1" ht="15.75">
      <c r="A27" s="170" t="s">
        <v>229</v>
      </c>
      <c r="B27" s="170" t="s">
        <v>431</v>
      </c>
      <c r="C27" s="171" t="s">
        <v>33</v>
      </c>
      <c r="D27" s="196" t="s">
        <v>185</v>
      </c>
      <c r="E27" s="172" t="s">
        <v>78</v>
      </c>
      <c r="F27" s="173">
        <v>60</v>
      </c>
      <c r="G27" s="173">
        <v>5</v>
      </c>
      <c r="H27" s="227">
        <f t="shared" si="0"/>
        <v>210</v>
      </c>
      <c r="I27" s="174">
        <v>210</v>
      </c>
      <c r="J27" s="175">
        <f t="shared" si="1"/>
        <v>1050</v>
      </c>
      <c r="K27" s="176">
        <f t="shared" si="2"/>
        <v>0.3</v>
      </c>
      <c r="L27" s="177">
        <v>0.0045</v>
      </c>
      <c r="M27" s="208"/>
      <c r="N27" s="243">
        <f t="shared" si="3"/>
        <v>0</v>
      </c>
      <c r="O27" s="244">
        <f t="shared" si="4"/>
        <v>0</v>
      </c>
      <c r="P27" s="245"/>
      <c r="Q27" s="246">
        <f t="shared" si="5"/>
        <v>0</v>
      </c>
      <c r="R27" s="179"/>
    </row>
    <row r="28" spans="1:18" s="178" customFormat="1" ht="15.75">
      <c r="A28" s="170" t="s">
        <v>233</v>
      </c>
      <c r="B28" s="170" t="s">
        <v>431</v>
      </c>
      <c r="C28" s="171" t="s">
        <v>33</v>
      </c>
      <c r="D28" s="196" t="s">
        <v>246</v>
      </c>
      <c r="E28" s="172" t="s">
        <v>78</v>
      </c>
      <c r="F28" s="173">
        <v>60</v>
      </c>
      <c r="G28" s="173">
        <v>5</v>
      </c>
      <c r="H28" s="227">
        <f>I28*(1-R$12)</f>
        <v>210</v>
      </c>
      <c r="I28" s="174">
        <v>210</v>
      </c>
      <c r="J28" s="175">
        <f>H28*G28</f>
        <v>1050</v>
      </c>
      <c r="K28" s="176">
        <f>F28*G28/1000</f>
        <v>0.3</v>
      </c>
      <c r="L28" s="177">
        <v>0.0045</v>
      </c>
      <c r="M28" s="208"/>
      <c r="N28" s="243">
        <f>K28*M28</f>
        <v>0</v>
      </c>
      <c r="O28" s="244">
        <f>L28*M28</f>
        <v>0</v>
      </c>
      <c r="P28" s="245"/>
      <c r="Q28" s="246">
        <f>H28*G28*M28</f>
        <v>0</v>
      </c>
      <c r="R28" s="179"/>
    </row>
    <row r="29" spans="1:18" s="178" customFormat="1" ht="15.75">
      <c r="A29" s="170" t="s">
        <v>230</v>
      </c>
      <c r="B29" s="170" t="s">
        <v>431</v>
      </c>
      <c r="C29" s="171" t="s">
        <v>33</v>
      </c>
      <c r="D29" s="196" t="s">
        <v>247</v>
      </c>
      <c r="E29" s="172" t="s">
        <v>78</v>
      </c>
      <c r="F29" s="173">
        <v>60</v>
      </c>
      <c r="G29" s="173">
        <v>5</v>
      </c>
      <c r="H29" s="227">
        <f t="shared" si="0"/>
        <v>210</v>
      </c>
      <c r="I29" s="174">
        <v>210</v>
      </c>
      <c r="J29" s="175">
        <f t="shared" si="1"/>
        <v>1050</v>
      </c>
      <c r="K29" s="176">
        <f t="shared" si="2"/>
        <v>0.3</v>
      </c>
      <c r="L29" s="177">
        <v>0.0045</v>
      </c>
      <c r="M29" s="208"/>
      <c r="N29" s="243">
        <f t="shared" si="3"/>
        <v>0</v>
      </c>
      <c r="O29" s="244">
        <f t="shared" si="4"/>
        <v>0</v>
      </c>
      <c r="P29" s="245"/>
      <c r="Q29" s="246">
        <f t="shared" si="5"/>
        <v>0</v>
      </c>
      <c r="R29" s="179"/>
    </row>
    <row r="30" spans="1:18" s="178" customFormat="1" ht="15.75">
      <c r="A30" s="170" t="s">
        <v>231</v>
      </c>
      <c r="B30" s="170" t="s">
        <v>431</v>
      </c>
      <c r="C30" s="171" t="s">
        <v>33</v>
      </c>
      <c r="D30" s="196" t="s">
        <v>248</v>
      </c>
      <c r="E30" s="172" t="s">
        <v>78</v>
      </c>
      <c r="F30" s="173">
        <v>60</v>
      </c>
      <c r="G30" s="173">
        <v>5</v>
      </c>
      <c r="H30" s="227">
        <f>I30*(1-R$12)</f>
        <v>210</v>
      </c>
      <c r="I30" s="174">
        <v>210</v>
      </c>
      <c r="J30" s="175">
        <f>H30*G30</f>
        <v>1050</v>
      </c>
      <c r="K30" s="176">
        <f>F30*G30/1000</f>
        <v>0.3</v>
      </c>
      <c r="L30" s="177">
        <v>0.0045</v>
      </c>
      <c r="M30" s="208"/>
      <c r="N30" s="243">
        <f>K30*M30</f>
        <v>0</v>
      </c>
      <c r="O30" s="244">
        <f>L30*M30</f>
        <v>0</v>
      </c>
      <c r="P30" s="245"/>
      <c r="Q30" s="246">
        <f>H30*G30*M30</f>
        <v>0</v>
      </c>
      <c r="R30" s="179"/>
    </row>
    <row r="31" spans="1:18" s="178" customFormat="1" ht="15.75">
      <c r="A31" s="170" t="s">
        <v>227</v>
      </c>
      <c r="B31" s="170" t="s">
        <v>431</v>
      </c>
      <c r="C31" s="171" t="s">
        <v>33</v>
      </c>
      <c r="D31" s="196" t="s">
        <v>249</v>
      </c>
      <c r="E31" s="172" t="s">
        <v>78</v>
      </c>
      <c r="F31" s="173">
        <v>60</v>
      </c>
      <c r="G31" s="173">
        <v>5</v>
      </c>
      <c r="H31" s="227">
        <f t="shared" si="0"/>
        <v>210</v>
      </c>
      <c r="I31" s="174">
        <v>210</v>
      </c>
      <c r="J31" s="175">
        <f t="shared" si="1"/>
        <v>1050</v>
      </c>
      <c r="K31" s="176">
        <f t="shared" si="2"/>
        <v>0.3</v>
      </c>
      <c r="L31" s="177">
        <v>0.0045</v>
      </c>
      <c r="M31" s="208"/>
      <c r="N31" s="243">
        <f t="shared" si="3"/>
        <v>0</v>
      </c>
      <c r="O31" s="244">
        <f t="shared" si="4"/>
        <v>0</v>
      </c>
      <c r="P31" s="245"/>
      <c r="Q31" s="246">
        <f t="shared" si="5"/>
        <v>0</v>
      </c>
      <c r="R31" s="179"/>
    </row>
    <row r="32" spans="1:18" s="51" customFormat="1" ht="23.25" customHeight="1">
      <c r="A32" s="52" t="s">
        <v>97</v>
      </c>
      <c r="B32" s="46"/>
      <c r="C32" s="46"/>
      <c r="D32" s="47"/>
      <c r="E32" s="47"/>
      <c r="F32" s="48"/>
      <c r="G32" s="48"/>
      <c r="H32" s="224"/>
      <c r="I32" s="153"/>
      <c r="J32" s="49"/>
      <c r="K32" s="49"/>
      <c r="L32" s="48"/>
      <c r="M32" s="208"/>
      <c r="N32" s="247"/>
      <c r="O32" s="248"/>
      <c r="P32" s="245"/>
      <c r="Q32" s="246"/>
      <c r="R32" s="167"/>
    </row>
    <row r="33" spans="1:18" s="51" customFormat="1" ht="24.75" customHeight="1">
      <c r="A33" s="232" t="s">
        <v>80</v>
      </c>
      <c r="B33" s="46"/>
      <c r="C33" s="46"/>
      <c r="D33" s="47"/>
      <c r="E33" s="47"/>
      <c r="F33" s="48"/>
      <c r="G33" s="48"/>
      <c r="H33" s="224"/>
      <c r="I33" s="48"/>
      <c r="J33" s="49"/>
      <c r="K33" s="49"/>
      <c r="L33" s="48"/>
      <c r="M33" s="48"/>
      <c r="N33" s="247"/>
      <c r="O33" s="248"/>
      <c r="P33" s="245"/>
      <c r="Q33" s="246"/>
      <c r="R33" s="167"/>
    </row>
    <row r="34" spans="1:18" s="98" customFormat="1" ht="15.75">
      <c r="A34" s="99" t="s">
        <v>331</v>
      </c>
      <c r="B34" s="99" t="s">
        <v>332</v>
      </c>
      <c r="C34" s="91" t="s">
        <v>24</v>
      </c>
      <c r="D34" s="82" t="s">
        <v>613</v>
      </c>
      <c r="E34" s="100" t="s">
        <v>7</v>
      </c>
      <c r="F34" s="101">
        <v>7</v>
      </c>
      <c r="G34" s="101">
        <v>100</v>
      </c>
      <c r="H34" s="225">
        <f aca="true" t="shared" si="6" ref="H34:H42">I34*(1-R$12)</f>
        <v>6.02</v>
      </c>
      <c r="I34" s="155">
        <v>6.02</v>
      </c>
      <c r="J34" s="102">
        <f aca="true" t="shared" si="7" ref="J34:J42">H34*G34</f>
        <v>602</v>
      </c>
      <c r="K34" s="103">
        <f aca="true" t="shared" si="8" ref="K34:K42">F34*G34/1000</f>
        <v>0.7</v>
      </c>
      <c r="L34" s="104">
        <v>0.0046</v>
      </c>
      <c r="M34" s="208"/>
      <c r="N34" s="243">
        <f aca="true" t="shared" si="9" ref="N34:N42">K34*M34</f>
        <v>0</v>
      </c>
      <c r="O34" s="244">
        <f aca="true" t="shared" si="10" ref="O34:O42">L34*M34</f>
        <v>0</v>
      </c>
      <c r="P34" s="245"/>
      <c r="Q34" s="246">
        <f aca="true" t="shared" si="11" ref="Q34:Q42">H34*G34*M34</f>
        <v>0</v>
      </c>
      <c r="R34" s="168"/>
    </row>
    <row r="35" spans="1:18" s="98" customFormat="1" ht="15.75">
      <c r="A35" s="99" t="s">
        <v>333</v>
      </c>
      <c r="B35" s="99" t="s">
        <v>334</v>
      </c>
      <c r="C35" s="91" t="s">
        <v>24</v>
      </c>
      <c r="D35" s="82" t="s">
        <v>614</v>
      </c>
      <c r="E35" s="100" t="s">
        <v>7</v>
      </c>
      <c r="F35" s="101">
        <v>7</v>
      </c>
      <c r="G35" s="101">
        <v>100</v>
      </c>
      <c r="H35" s="225">
        <f t="shared" si="6"/>
        <v>8.2</v>
      </c>
      <c r="I35" s="155">
        <v>8.2</v>
      </c>
      <c r="J35" s="102">
        <f t="shared" si="7"/>
        <v>819.9999999999999</v>
      </c>
      <c r="K35" s="103">
        <f t="shared" si="8"/>
        <v>0.7</v>
      </c>
      <c r="L35" s="104">
        <v>0.0046</v>
      </c>
      <c r="M35" s="208"/>
      <c r="N35" s="243">
        <f t="shared" si="9"/>
        <v>0</v>
      </c>
      <c r="O35" s="244">
        <f t="shared" si="10"/>
        <v>0</v>
      </c>
      <c r="P35" s="245"/>
      <c r="Q35" s="246">
        <f t="shared" si="11"/>
        <v>0</v>
      </c>
      <c r="R35" s="168"/>
    </row>
    <row r="36" spans="1:18" s="98" customFormat="1" ht="18" customHeight="1">
      <c r="A36" s="99" t="s">
        <v>335</v>
      </c>
      <c r="B36" s="99" t="s">
        <v>336</v>
      </c>
      <c r="C36" s="91" t="s">
        <v>24</v>
      </c>
      <c r="D36" s="82" t="s">
        <v>615</v>
      </c>
      <c r="E36" s="100" t="s">
        <v>7</v>
      </c>
      <c r="F36" s="101">
        <v>7</v>
      </c>
      <c r="G36" s="101">
        <v>100</v>
      </c>
      <c r="H36" s="225">
        <f t="shared" si="6"/>
        <v>8.2</v>
      </c>
      <c r="I36" s="155">
        <v>8.2</v>
      </c>
      <c r="J36" s="102">
        <f t="shared" si="7"/>
        <v>819.9999999999999</v>
      </c>
      <c r="K36" s="103">
        <f t="shared" si="8"/>
        <v>0.7</v>
      </c>
      <c r="L36" s="104">
        <v>0.0046</v>
      </c>
      <c r="M36" s="208"/>
      <c r="N36" s="243">
        <f t="shared" si="9"/>
        <v>0</v>
      </c>
      <c r="O36" s="244">
        <f t="shared" si="10"/>
        <v>0</v>
      </c>
      <c r="P36" s="245"/>
      <c r="Q36" s="246">
        <f t="shared" si="11"/>
        <v>0</v>
      </c>
      <c r="R36" s="168"/>
    </row>
    <row r="37" spans="1:18" s="98" customFormat="1" ht="18" customHeight="1">
      <c r="A37" s="99" t="s">
        <v>311</v>
      </c>
      <c r="B37" s="99" t="s">
        <v>312</v>
      </c>
      <c r="C37" s="91" t="s">
        <v>223</v>
      </c>
      <c r="D37" s="82" t="s">
        <v>340</v>
      </c>
      <c r="E37" s="100" t="s">
        <v>7</v>
      </c>
      <c r="F37" s="101">
        <v>1.3</v>
      </c>
      <c r="G37" s="101">
        <v>70</v>
      </c>
      <c r="H37" s="225">
        <f t="shared" si="6"/>
        <v>3.78</v>
      </c>
      <c r="I37" s="155">
        <v>3.78</v>
      </c>
      <c r="J37" s="102">
        <f t="shared" si="7"/>
        <v>264.59999999999997</v>
      </c>
      <c r="K37" s="103">
        <f t="shared" si="8"/>
        <v>0.091</v>
      </c>
      <c r="L37" s="104">
        <v>0.0031</v>
      </c>
      <c r="M37" s="208"/>
      <c r="N37" s="243">
        <f t="shared" si="9"/>
        <v>0</v>
      </c>
      <c r="O37" s="244">
        <f t="shared" si="10"/>
        <v>0</v>
      </c>
      <c r="P37" s="245"/>
      <c r="Q37" s="246">
        <f t="shared" si="11"/>
        <v>0</v>
      </c>
      <c r="R37" s="168"/>
    </row>
    <row r="38" spans="1:18" s="98" customFormat="1" ht="18" customHeight="1">
      <c r="A38" s="99" t="s">
        <v>313</v>
      </c>
      <c r="B38" s="99" t="s">
        <v>314</v>
      </c>
      <c r="C38" s="91" t="s">
        <v>223</v>
      </c>
      <c r="D38" s="82" t="s">
        <v>339</v>
      </c>
      <c r="E38" s="100" t="s">
        <v>7</v>
      </c>
      <c r="F38" s="101">
        <v>1.3</v>
      </c>
      <c r="G38" s="101">
        <v>70</v>
      </c>
      <c r="H38" s="225">
        <f t="shared" si="6"/>
        <v>3.78</v>
      </c>
      <c r="I38" s="155">
        <v>3.78</v>
      </c>
      <c r="J38" s="102">
        <f t="shared" si="7"/>
        <v>264.59999999999997</v>
      </c>
      <c r="K38" s="103">
        <f t="shared" si="8"/>
        <v>0.091</v>
      </c>
      <c r="L38" s="104">
        <v>0.0031</v>
      </c>
      <c r="M38" s="208"/>
      <c r="N38" s="243">
        <f t="shared" si="9"/>
        <v>0</v>
      </c>
      <c r="O38" s="244">
        <f t="shared" si="10"/>
        <v>0</v>
      </c>
      <c r="P38" s="245"/>
      <c r="Q38" s="246">
        <f t="shared" si="11"/>
        <v>0</v>
      </c>
      <c r="R38" s="168"/>
    </row>
    <row r="39" spans="1:18" s="98" customFormat="1" ht="18" customHeight="1">
      <c r="A39" s="99" t="s">
        <v>315</v>
      </c>
      <c r="B39" s="99" t="s">
        <v>316</v>
      </c>
      <c r="C39" s="91" t="s">
        <v>223</v>
      </c>
      <c r="D39" s="82" t="s">
        <v>341</v>
      </c>
      <c r="E39" s="100" t="s">
        <v>7</v>
      </c>
      <c r="F39" s="101">
        <v>1.3</v>
      </c>
      <c r="G39" s="101">
        <v>70</v>
      </c>
      <c r="H39" s="225">
        <f t="shared" si="6"/>
        <v>3.78</v>
      </c>
      <c r="I39" s="155">
        <v>3.78</v>
      </c>
      <c r="J39" s="102">
        <f t="shared" si="7"/>
        <v>264.59999999999997</v>
      </c>
      <c r="K39" s="103">
        <f t="shared" si="8"/>
        <v>0.091</v>
      </c>
      <c r="L39" s="104">
        <v>0.0031</v>
      </c>
      <c r="M39" s="208"/>
      <c r="N39" s="243">
        <f t="shared" si="9"/>
        <v>0</v>
      </c>
      <c r="O39" s="244">
        <f t="shared" si="10"/>
        <v>0</v>
      </c>
      <c r="P39" s="245"/>
      <c r="Q39" s="246">
        <f t="shared" si="11"/>
        <v>0</v>
      </c>
      <c r="R39" s="168"/>
    </row>
    <row r="40" spans="1:18" s="98" customFormat="1" ht="18" customHeight="1">
      <c r="A40" s="99" t="s">
        <v>317</v>
      </c>
      <c r="B40" s="99" t="s">
        <v>318</v>
      </c>
      <c r="C40" s="91" t="s">
        <v>223</v>
      </c>
      <c r="D40" s="82" t="s">
        <v>342</v>
      </c>
      <c r="E40" s="100" t="s">
        <v>7</v>
      </c>
      <c r="F40" s="101">
        <v>1.3</v>
      </c>
      <c r="G40" s="101">
        <v>70</v>
      </c>
      <c r="H40" s="225">
        <f t="shared" si="6"/>
        <v>3.78</v>
      </c>
      <c r="I40" s="155">
        <v>3.78</v>
      </c>
      <c r="J40" s="102">
        <f t="shared" si="7"/>
        <v>264.59999999999997</v>
      </c>
      <c r="K40" s="103">
        <f t="shared" si="8"/>
        <v>0.091</v>
      </c>
      <c r="L40" s="104">
        <v>0.0031</v>
      </c>
      <c r="M40" s="208"/>
      <c r="N40" s="243">
        <f t="shared" si="9"/>
        <v>0</v>
      </c>
      <c r="O40" s="244">
        <f t="shared" si="10"/>
        <v>0</v>
      </c>
      <c r="P40" s="245"/>
      <c r="Q40" s="246">
        <f t="shared" si="11"/>
        <v>0</v>
      </c>
      <c r="R40" s="168"/>
    </row>
    <row r="41" spans="1:18" s="98" customFormat="1" ht="18" customHeight="1">
      <c r="A41" s="99" t="s">
        <v>319</v>
      </c>
      <c r="B41" s="99" t="s">
        <v>320</v>
      </c>
      <c r="C41" s="91" t="s">
        <v>223</v>
      </c>
      <c r="D41" s="82" t="s">
        <v>343</v>
      </c>
      <c r="E41" s="100" t="s">
        <v>7</v>
      </c>
      <c r="F41" s="101">
        <v>1.3</v>
      </c>
      <c r="G41" s="101">
        <v>70</v>
      </c>
      <c r="H41" s="225">
        <f t="shared" si="6"/>
        <v>5.98</v>
      </c>
      <c r="I41" s="155">
        <v>5.98</v>
      </c>
      <c r="J41" s="102">
        <f t="shared" si="7"/>
        <v>418.6</v>
      </c>
      <c r="K41" s="103">
        <f t="shared" si="8"/>
        <v>0.091</v>
      </c>
      <c r="L41" s="104">
        <v>0.0031</v>
      </c>
      <c r="M41" s="208"/>
      <c r="N41" s="243">
        <f t="shared" si="9"/>
        <v>0</v>
      </c>
      <c r="O41" s="244">
        <f t="shared" si="10"/>
        <v>0</v>
      </c>
      <c r="P41" s="245"/>
      <c r="Q41" s="246">
        <f t="shared" si="11"/>
        <v>0</v>
      </c>
      <c r="R41" s="168"/>
    </row>
    <row r="42" spans="1:18" s="98" customFormat="1" ht="18" customHeight="1">
      <c r="A42" s="99" t="s">
        <v>321</v>
      </c>
      <c r="B42" s="99" t="s">
        <v>322</v>
      </c>
      <c r="C42" s="91" t="s">
        <v>223</v>
      </c>
      <c r="D42" s="82" t="s">
        <v>344</v>
      </c>
      <c r="E42" s="100" t="s">
        <v>7</v>
      </c>
      <c r="F42" s="101">
        <v>1.3</v>
      </c>
      <c r="G42" s="101">
        <v>70</v>
      </c>
      <c r="H42" s="225">
        <f t="shared" si="6"/>
        <v>5.98</v>
      </c>
      <c r="I42" s="155">
        <v>5.98</v>
      </c>
      <c r="J42" s="102">
        <f t="shared" si="7"/>
        <v>418.6</v>
      </c>
      <c r="K42" s="103">
        <f t="shared" si="8"/>
        <v>0.091</v>
      </c>
      <c r="L42" s="104">
        <v>0.0031</v>
      </c>
      <c r="M42" s="208"/>
      <c r="N42" s="243">
        <f t="shared" si="9"/>
        <v>0</v>
      </c>
      <c r="O42" s="244">
        <f t="shared" si="10"/>
        <v>0</v>
      </c>
      <c r="P42" s="245"/>
      <c r="Q42" s="246">
        <f t="shared" si="11"/>
        <v>0</v>
      </c>
      <c r="R42" s="168"/>
    </row>
    <row r="43" spans="1:18" s="51" customFormat="1" ht="18" customHeight="1">
      <c r="A43" s="232" t="s">
        <v>345</v>
      </c>
      <c r="B43" s="46"/>
      <c r="C43" s="46"/>
      <c r="D43" s="47"/>
      <c r="E43" s="47"/>
      <c r="F43" s="48"/>
      <c r="G43" s="48"/>
      <c r="H43" s="224"/>
      <c r="I43" s="48"/>
      <c r="J43" s="49"/>
      <c r="K43" s="49"/>
      <c r="L43" s="48"/>
      <c r="M43" s="48"/>
      <c r="N43" s="247"/>
      <c r="O43" s="248"/>
      <c r="P43" s="245"/>
      <c r="Q43" s="246"/>
      <c r="R43" s="167"/>
    </row>
    <row r="44" spans="1:18" s="89" customFormat="1" ht="15.75" customHeight="1">
      <c r="A44" s="79" t="s">
        <v>337</v>
      </c>
      <c r="B44" s="99" t="s">
        <v>338</v>
      </c>
      <c r="C44" s="91" t="s">
        <v>24</v>
      </c>
      <c r="D44" s="138" t="s">
        <v>356</v>
      </c>
      <c r="E44" s="82" t="s">
        <v>14</v>
      </c>
      <c r="F44" s="83">
        <v>27</v>
      </c>
      <c r="G44" s="83">
        <v>50</v>
      </c>
      <c r="H44" s="228">
        <f aca="true" t="shared" si="12" ref="H44:H52">I44*(1-R$12)</f>
        <v>49.4</v>
      </c>
      <c r="I44" s="155">
        <v>49.4</v>
      </c>
      <c r="J44" s="84">
        <f aca="true" t="shared" si="13" ref="J44:J52">H44*G44</f>
        <v>2470</v>
      </c>
      <c r="K44" s="85">
        <f aca="true" t="shared" si="14" ref="K44:K52">F44*G44/1000</f>
        <v>1.35</v>
      </c>
      <c r="L44" s="86">
        <v>0.0076</v>
      </c>
      <c r="M44" s="208"/>
      <c r="N44" s="243">
        <f>K44*M44</f>
        <v>0</v>
      </c>
      <c r="O44" s="244">
        <f>L44*M44</f>
        <v>0</v>
      </c>
      <c r="P44" s="249"/>
      <c r="Q44" s="246">
        <f aca="true" t="shared" si="15" ref="Q44:Q52">H44*G44*M44</f>
        <v>0</v>
      </c>
      <c r="R44" s="168"/>
    </row>
    <row r="45" spans="1:18" s="89" customFormat="1" ht="15.75" customHeight="1">
      <c r="A45" s="79" t="s">
        <v>347</v>
      </c>
      <c r="B45" s="99" t="s">
        <v>348</v>
      </c>
      <c r="C45" s="91" t="s">
        <v>24</v>
      </c>
      <c r="D45" s="138" t="s">
        <v>357</v>
      </c>
      <c r="E45" s="82" t="s">
        <v>14</v>
      </c>
      <c r="F45" s="83">
        <v>27</v>
      </c>
      <c r="G45" s="83">
        <v>50</v>
      </c>
      <c r="H45" s="228">
        <f t="shared" si="12"/>
        <v>49.4</v>
      </c>
      <c r="I45" s="155">
        <v>49.4</v>
      </c>
      <c r="J45" s="84">
        <f t="shared" si="13"/>
        <v>2470</v>
      </c>
      <c r="K45" s="85">
        <f t="shared" si="14"/>
        <v>1.35</v>
      </c>
      <c r="L45" s="86">
        <v>0.0076</v>
      </c>
      <c r="M45" s="208"/>
      <c r="N45" s="243">
        <f>K45*M45</f>
        <v>0</v>
      </c>
      <c r="O45" s="244">
        <f>L45*M45</f>
        <v>0</v>
      </c>
      <c r="P45" s="249"/>
      <c r="Q45" s="246">
        <f t="shared" si="15"/>
        <v>0</v>
      </c>
      <c r="R45" s="168"/>
    </row>
    <row r="46" spans="1:18" s="89" customFormat="1" ht="15.75" customHeight="1">
      <c r="A46" s="79" t="s">
        <v>346</v>
      </c>
      <c r="B46" s="99" t="s">
        <v>349</v>
      </c>
      <c r="C46" s="91" t="s">
        <v>24</v>
      </c>
      <c r="D46" s="138" t="s">
        <v>358</v>
      </c>
      <c r="E46" s="82" t="s">
        <v>14</v>
      </c>
      <c r="F46" s="83">
        <v>27</v>
      </c>
      <c r="G46" s="83">
        <v>50</v>
      </c>
      <c r="H46" s="228">
        <f t="shared" si="12"/>
        <v>49.4</v>
      </c>
      <c r="I46" s="155">
        <v>49.4</v>
      </c>
      <c r="J46" s="84">
        <f t="shared" si="13"/>
        <v>2470</v>
      </c>
      <c r="K46" s="85">
        <f t="shared" si="14"/>
        <v>1.35</v>
      </c>
      <c r="L46" s="86">
        <v>0.0076</v>
      </c>
      <c r="M46" s="208"/>
      <c r="N46" s="243">
        <f>K46*M46</f>
        <v>0</v>
      </c>
      <c r="O46" s="244">
        <f>L46*M46</f>
        <v>0</v>
      </c>
      <c r="P46" s="249"/>
      <c r="Q46" s="246">
        <f t="shared" si="15"/>
        <v>0</v>
      </c>
      <c r="R46" s="168"/>
    </row>
    <row r="47" spans="1:18" s="89" customFormat="1" ht="15.75" customHeight="1">
      <c r="A47" s="79">
        <v>12013</v>
      </c>
      <c r="B47" s="80" t="s">
        <v>328</v>
      </c>
      <c r="C47" s="91" t="s">
        <v>24</v>
      </c>
      <c r="D47" s="138" t="s">
        <v>359</v>
      </c>
      <c r="E47" s="82" t="s">
        <v>14</v>
      </c>
      <c r="F47" s="83">
        <v>72</v>
      </c>
      <c r="G47" s="83">
        <v>50</v>
      </c>
      <c r="H47" s="228">
        <f t="shared" si="12"/>
        <v>49.4</v>
      </c>
      <c r="I47" s="155">
        <v>49.4</v>
      </c>
      <c r="J47" s="84">
        <f t="shared" si="13"/>
        <v>2470</v>
      </c>
      <c r="K47" s="85">
        <f t="shared" si="14"/>
        <v>3.6</v>
      </c>
      <c r="L47" s="86">
        <v>0.0147</v>
      </c>
      <c r="M47" s="208"/>
      <c r="N47" s="243">
        <f aca="true" t="shared" si="16" ref="N47:N52">K47*M47</f>
        <v>0</v>
      </c>
      <c r="O47" s="244">
        <f aca="true" t="shared" si="17" ref="O47:O52">L47*M47</f>
        <v>0</v>
      </c>
      <c r="P47" s="249"/>
      <c r="Q47" s="246">
        <f t="shared" si="15"/>
        <v>0</v>
      </c>
      <c r="R47" s="168"/>
    </row>
    <row r="48" spans="1:18" s="89" customFormat="1" ht="15.75" customHeight="1">
      <c r="A48" s="79" t="s">
        <v>350</v>
      </c>
      <c r="B48" s="99" t="s">
        <v>351</v>
      </c>
      <c r="C48" s="91" t="s">
        <v>24</v>
      </c>
      <c r="D48" s="138" t="s">
        <v>360</v>
      </c>
      <c r="E48" s="82" t="s">
        <v>14</v>
      </c>
      <c r="F48" s="83">
        <v>32</v>
      </c>
      <c r="G48" s="83">
        <v>50</v>
      </c>
      <c r="H48" s="228">
        <f t="shared" si="12"/>
        <v>79.1</v>
      </c>
      <c r="I48" s="155">
        <v>79.1</v>
      </c>
      <c r="J48" s="84">
        <f t="shared" si="13"/>
        <v>3954.9999999999995</v>
      </c>
      <c r="K48" s="85">
        <f t="shared" si="14"/>
        <v>1.6</v>
      </c>
      <c r="L48" s="86">
        <v>0.0076</v>
      </c>
      <c r="M48" s="208"/>
      <c r="N48" s="243">
        <f t="shared" si="16"/>
        <v>0</v>
      </c>
      <c r="O48" s="244">
        <f t="shared" si="17"/>
        <v>0</v>
      </c>
      <c r="P48" s="249"/>
      <c r="Q48" s="246">
        <f t="shared" si="15"/>
        <v>0</v>
      </c>
      <c r="R48" s="168"/>
    </row>
    <row r="49" spans="1:18" s="89" customFormat="1" ht="15.75" customHeight="1">
      <c r="A49" s="79" t="s">
        <v>352</v>
      </c>
      <c r="B49" s="99" t="s">
        <v>353</v>
      </c>
      <c r="C49" s="91" t="s">
        <v>24</v>
      </c>
      <c r="D49" s="138" t="s">
        <v>361</v>
      </c>
      <c r="E49" s="82" t="s">
        <v>14</v>
      </c>
      <c r="F49" s="83">
        <v>34</v>
      </c>
      <c r="G49" s="83">
        <v>50</v>
      </c>
      <c r="H49" s="228">
        <f t="shared" si="12"/>
        <v>74.34</v>
      </c>
      <c r="I49" s="155">
        <v>74.34</v>
      </c>
      <c r="J49" s="84">
        <f t="shared" si="13"/>
        <v>3717</v>
      </c>
      <c r="K49" s="85">
        <f t="shared" si="14"/>
        <v>1.7</v>
      </c>
      <c r="L49" s="86">
        <v>0.0076</v>
      </c>
      <c r="M49" s="208"/>
      <c r="N49" s="243">
        <f t="shared" si="16"/>
        <v>0</v>
      </c>
      <c r="O49" s="244">
        <f t="shared" si="17"/>
        <v>0</v>
      </c>
      <c r="P49" s="249"/>
      <c r="Q49" s="246">
        <f t="shared" si="15"/>
        <v>0</v>
      </c>
      <c r="R49" s="168"/>
    </row>
    <row r="50" spans="1:18" s="89" customFormat="1" ht="15.75" customHeight="1">
      <c r="A50" s="79" t="s">
        <v>354</v>
      </c>
      <c r="B50" s="99" t="s">
        <v>355</v>
      </c>
      <c r="C50" s="91" t="s">
        <v>24</v>
      </c>
      <c r="D50" s="138" t="s">
        <v>362</v>
      </c>
      <c r="E50" s="82" t="s">
        <v>14</v>
      </c>
      <c r="F50" s="83">
        <v>74</v>
      </c>
      <c r="G50" s="83">
        <v>12</v>
      </c>
      <c r="H50" s="228">
        <f t="shared" si="12"/>
        <v>76.97</v>
      </c>
      <c r="I50" s="155">
        <v>76.97</v>
      </c>
      <c r="J50" s="84">
        <f t="shared" si="13"/>
        <v>923.64</v>
      </c>
      <c r="K50" s="85">
        <f t="shared" si="14"/>
        <v>0.888</v>
      </c>
      <c r="L50" s="86">
        <v>0.0076</v>
      </c>
      <c r="M50" s="208"/>
      <c r="N50" s="243">
        <f t="shared" si="16"/>
        <v>0</v>
      </c>
      <c r="O50" s="244">
        <f t="shared" si="17"/>
        <v>0</v>
      </c>
      <c r="P50" s="249"/>
      <c r="Q50" s="246">
        <f t="shared" si="15"/>
        <v>0</v>
      </c>
      <c r="R50" s="168"/>
    </row>
    <row r="51" spans="1:18" s="89" customFormat="1" ht="15.75" customHeight="1">
      <c r="A51" s="79" t="s">
        <v>363</v>
      </c>
      <c r="B51" s="99" t="s">
        <v>364</v>
      </c>
      <c r="C51" s="91" t="s">
        <v>24</v>
      </c>
      <c r="D51" s="138" t="s">
        <v>365</v>
      </c>
      <c r="E51" s="82" t="s">
        <v>14</v>
      </c>
      <c r="F51" s="83">
        <v>74</v>
      </c>
      <c r="G51" s="83">
        <v>12</v>
      </c>
      <c r="H51" s="228">
        <f t="shared" si="12"/>
        <v>76.97</v>
      </c>
      <c r="I51" s="155">
        <v>76.97</v>
      </c>
      <c r="J51" s="84">
        <f t="shared" si="13"/>
        <v>923.64</v>
      </c>
      <c r="K51" s="85">
        <f t="shared" si="14"/>
        <v>0.888</v>
      </c>
      <c r="L51" s="86">
        <v>0.0076</v>
      </c>
      <c r="M51" s="208"/>
      <c r="N51" s="243">
        <f t="shared" si="16"/>
        <v>0</v>
      </c>
      <c r="O51" s="244">
        <f t="shared" si="17"/>
        <v>0</v>
      </c>
      <c r="P51" s="249"/>
      <c r="Q51" s="246">
        <f t="shared" si="15"/>
        <v>0</v>
      </c>
      <c r="R51" s="168"/>
    </row>
    <row r="52" spans="1:18" s="89" customFormat="1" ht="15.75" customHeight="1">
      <c r="A52" s="79" t="s">
        <v>366</v>
      </c>
      <c r="B52" s="99" t="s">
        <v>367</v>
      </c>
      <c r="C52" s="91" t="s">
        <v>24</v>
      </c>
      <c r="D52" s="138" t="s">
        <v>368</v>
      </c>
      <c r="E52" s="82" t="s">
        <v>14</v>
      </c>
      <c r="F52" s="83">
        <v>74</v>
      </c>
      <c r="G52" s="83">
        <v>12</v>
      </c>
      <c r="H52" s="228">
        <f t="shared" si="12"/>
        <v>76.97</v>
      </c>
      <c r="I52" s="155">
        <v>76.97</v>
      </c>
      <c r="J52" s="84">
        <f t="shared" si="13"/>
        <v>923.64</v>
      </c>
      <c r="K52" s="85">
        <f t="shared" si="14"/>
        <v>0.888</v>
      </c>
      <c r="L52" s="86">
        <v>0.0076</v>
      </c>
      <c r="M52" s="208"/>
      <c r="N52" s="243">
        <f t="shared" si="16"/>
        <v>0</v>
      </c>
      <c r="O52" s="244">
        <f t="shared" si="17"/>
        <v>0</v>
      </c>
      <c r="P52" s="249"/>
      <c r="Q52" s="246">
        <f t="shared" si="15"/>
        <v>0</v>
      </c>
      <c r="R52" s="168"/>
    </row>
    <row r="53" spans="1:18" s="51" customFormat="1" ht="24.75" customHeight="1">
      <c r="A53" s="232" t="s">
        <v>81</v>
      </c>
      <c r="B53" s="46"/>
      <c r="C53" s="46"/>
      <c r="D53" s="47"/>
      <c r="E53" s="47"/>
      <c r="F53" s="48"/>
      <c r="G53" s="48"/>
      <c r="H53" s="224"/>
      <c r="I53" s="48"/>
      <c r="J53" s="49"/>
      <c r="K53" s="49"/>
      <c r="L53" s="48"/>
      <c r="M53" s="48"/>
      <c r="N53" s="247"/>
      <c r="O53" s="248"/>
      <c r="P53" s="245"/>
      <c r="Q53" s="246"/>
      <c r="R53" s="167"/>
    </row>
    <row r="54" spans="1:18" s="98" customFormat="1" ht="15.75" customHeight="1">
      <c r="A54" s="99" t="s">
        <v>369</v>
      </c>
      <c r="B54" s="99" t="s">
        <v>370</v>
      </c>
      <c r="C54" s="99" t="s">
        <v>25</v>
      </c>
      <c r="D54" s="82" t="s">
        <v>371</v>
      </c>
      <c r="E54" s="82" t="s">
        <v>6</v>
      </c>
      <c r="F54" s="83">
        <v>207</v>
      </c>
      <c r="G54" s="83">
        <v>6</v>
      </c>
      <c r="H54" s="228">
        <f>I54*(1-R$12)</f>
        <v>98.34</v>
      </c>
      <c r="I54" s="155">
        <v>98.34</v>
      </c>
      <c r="J54" s="102">
        <f>H54*G54</f>
        <v>590.04</v>
      </c>
      <c r="K54" s="103">
        <f>F54*G54/1000</f>
        <v>1.242</v>
      </c>
      <c r="L54" s="86">
        <v>0.76</v>
      </c>
      <c r="M54" s="208"/>
      <c r="N54" s="243">
        <f>K54*M54</f>
        <v>0</v>
      </c>
      <c r="O54" s="244">
        <f>L54*M54</f>
        <v>0</v>
      </c>
      <c r="P54" s="245"/>
      <c r="Q54" s="246">
        <f>H54*G54*M54</f>
        <v>0</v>
      </c>
      <c r="R54" s="168"/>
    </row>
    <row r="55" spans="1:18" s="98" customFormat="1" ht="15.75" customHeight="1">
      <c r="A55" s="99" t="s">
        <v>372</v>
      </c>
      <c r="B55" s="99" t="s">
        <v>373</v>
      </c>
      <c r="C55" s="99" t="s">
        <v>25</v>
      </c>
      <c r="D55" s="82" t="s">
        <v>383</v>
      </c>
      <c r="E55" s="82" t="s">
        <v>14</v>
      </c>
      <c r="F55" s="83">
        <v>381</v>
      </c>
      <c r="G55" s="83">
        <v>10</v>
      </c>
      <c r="H55" s="228">
        <f>I55*(1-R$12)</f>
        <v>115.65</v>
      </c>
      <c r="I55" s="155">
        <v>115.65</v>
      </c>
      <c r="J55" s="102">
        <f>H55*G55</f>
        <v>1156.5</v>
      </c>
      <c r="K55" s="103">
        <f>F55*G55/1000</f>
        <v>3.81</v>
      </c>
      <c r="L55" s="86">
        <v>0.022</v>
      </c>
      <c r="M55" s="208"/>
      <c r="N55" s="243">
        <f>K55*M55</f>
        <v>0</v>
      </c>
      <c r="O55" s="244">
        <f>L55*M55</f>
        <v>0</v>
      </c>
      <c r="P55" s="245"/>
      <c r="Q55" s="246">
        <f>H55*G55*M55</f>
        <v>0</v>
      </c>
      <c r="R55" s="168"/>
    </row>
    <row r="56" spans="1:18" s="51" customFormat="1" ht="25.5" customHeight="1">
      <c r="A56" s="232" t="s">
        <v>82</v>
      </c>
      <c r="B56" s="46"/>
      <c r="C56" s="46"/>
      <c r="D56" s="47"/>
      <c r="E56" s="47"/>
      <c r="F56" s="48"/>
      <c r="G56" s="48"/>
      <c r="H56" s="224"/>
      <c r="I56" s="48"/>
      <c r="J56" s="49"/>
      <c r="K56" s="49"/>
      <c r="L56" s="48"/>
      <c r="M56" s="48"/>
      <c r="N56" s="247"/>
      <c r="O56" s="248"/>
      <c r="P56" s="245"/>
      <c r="Q56" s="246"/>
      <c r="R56" s="167"/>
    </row>
    <row r="57" spans="1:18" s="98" customFormat="1" ht="15.75">
      <c r="A57" s="99" t="s">
        <v>375</v>
      </c>
      <c r="B57" s="99" t="s">
        <v>376</v>
      </c>
      <c r="C57" s="91" t="s">
        <v>223</v>
      </c>
      <c r="D57" s="138" t="s">
        <v>384</v>
      </c>
      <c r="E57" s="82" t="s">
        <v>6</v>
      </c>
      <c r="F57" s="83">
        <v>45</v>
      </c>
      <c r="G57" s="83">
        <v>16</v>
      </c>
      <c r="H57" s="228">
        <f>I57*(1-R$12)</f>
        <v>34.78</v>
      </c>
      <c r="I57" s="155">
        <v>34.78</v>
      </c>
      <c r="J57" s="102">
        <f>H57*G57</f>
        <v>556.48</v>
      </c>
      <c r="K57" s="103">
        <f>F57*G57/1000</f>
        <v>0.72</v>
      </c>
      <c r="L57" s="86">
        <v>0.0046</v>
      </c>
      <c r="M57" s="208"/>
      <c r="N57" s="243">
        <f>K57*M57</f>
        <v>0</v>
      </c>
      <c r="O57" s="244">
        <f>L57*M57</f>
        <v>0</v>
      </c>
      <c r="P57" s="245"/>
      <c r="Q57" s="246">
        <f>H57*G57*M57</f>
        <v>0</v>
      </c>
      <c r="R57" s="168"/>
    </row>
    <row r="58" spans="1:18" s="98" customFormat="1" ht="15.75">
      <c r="A58" s="99" t="s">
        <v>377</v>
      </c>
      <c r="B58" s="99" t="s">
        <v>378</v>
      </c>
      <c r="C58" s="91" t="s">
        <v>223</v>
      </c>
      <c r="D58" s="82" t="s">
        <v>385</v>
      </c>
      <c r="E58" s="82" t="s">
        <v>6</v>
      </c>
      <c r="F58" s="83">
        <v>35</v>
      </c>
      <c r="G58" s="83">
        <v>16</v>
      </c>
      <c r="H58" s="228">
        <f>I58*(1-R$12)</f>
        <v>48.67</v>
      </c>
      <c r="I58" s="155">
        <v>48.67</v>
      </c>
      <c r="J58" s="102">
        <f>H58*G58</f>
        <v>778.72</v>
      </c>
      <c r="K58" s="103">
        <f>F58*G58/1000</f>
        <v>0.56</v>
      </c>
      <c r="L58" s="86">
        <v>0.0046</v>
      </c>
      <c r="M58" s="208"/>
      <c r="N58" s="243">
        <f>K58*M58</f>
        <v>0</v>
      </c>
      <c r="O58" s="244">
        <f aca="true" t="shared" si="18" ref="O58:O76">L58*M58</f>
        <v>0</v>
      </c>
      <c r="P58" s="245"/>
      <c r="Q58" s="246">
        <f>H58*G58*M58</f>
        <v>0</v>
      </c>
      <c r="R58" s="168"/>
    </row>
    <row r="59" spans="1:18" s="98" customFormat="1" ht="15.75">
      <c r="A59" s="90" t="s">
        <v>374</v>
      </c>
      <c r="B59" s="99" t="s">
        <v>379</v>
      </c>
      <c r="C59" s="91" t="s">
        <v>223</v>
      </c>
      <c r="D59" s="93" t="s">
        <v>386</v>
      </c>
      <c r="E59" s="93" t="s">
        <v>6</v>
      </c>
      <c r="F59" s="94">
        <v>50</v>
      </c>
      <c r="G59" s="94">
        <v>16</v>
      </c>
      <c r="H59" s="225">
        <f>I59*(1-R$12)</f>
        <v>46.15</v>
      </c>
      <c r="I59" s="154">
        <v>46.15</v>
      </c>
      <c r="J59" s="95">
        <f>H59*G59</f>
        <v>738.4</v>
      </c>
      <c r="K59" s="96">
        <f>F59*G59/1000</f>
        <v>0.8</v>
      </c>
      <c r="L59" s="97">
        <v>0.0046</v>
      </c>
      <c r="M59" s="208"/>
      <c r="N59" s="243">
        <f>K59*M59</f>
        <v>0</v>
      </c>
      <c r="O59" s="244">
        <f t="shared" si="18"/>
        <v>0</v>
      </c>
      <c r="P59" s="245"/>
      <c r="Q59" s="246">
        <f>H59*G59*M59</f>
        <v>0</v>
      </c>
      <c r="R59" s="168"/>
    </row>
    <row r="60" spans="1:18" s="98" customFormat="1" ht="15.75">
      <c r="A60" s="99" t="s">
        <v>380</v>
      </c>
      <c r="B60" s="99" t="s">
        <v>381</v>
      </c>
      <c r="C60" s="91" t="s">
        <v>223</v>
      </c>
      <c r="D60" s="82" t="s">
        <v>387</v>
      </c>
      <c r="E60" s="82" t="s">
        <v>6</v>
      </c>
      <c r="F60" s="83">
        <v>35</v>
      </c>
      <c r="G60" s="83">
        <v>16</v>
      </c>
      <c r="H60" s="225">
        <f>I60*(1-R$12)</f>
        <v>46.15</v>
      </c>
      <c r="I60" s="154">
        <v>46.15</v>
      </c>
      <c r="J60" s="102">
        <f>H60*G60</f>
        <v>738.4</v>
      </c>
      <c r="K60" s="103">
        <f>F60*G60/1000</f>
        <v>0.56</v>
      </c>
      <c r="L60" s="86">
        <v>0.0046</v>
      </c>
      <c r="M60" s="208"/>
      <c r="N60" s="243">
        <f>K60*M60</f>
        <v>0</v>
      </c>
      <c r="O60" s="244">
        <f t="shared" si="18"/>
        <v>0</v>
      </c>
      <c r="P60" s="245"/>
      <c r="Q60" s="246">
        <f>H60*G60*M60</f>
        <v>0</v>
      </c>
      <c r="R60" s="168"/>
    </row>
    <row r="61" spans="1:18" s="51" customFormat="1" ht="30" customHeight="1">
      <c r="A61" s="232" t="s">
        <v>110</v>
      </c>
      <c r="B61" s="46"/>
      <c r="C61" s="46"/>
      <c r="D61" s="47"/>
      <c r="E61" s="47"/>
      <c r="F61" s="48"/>
      <c r="G61" s="48"/>
      <c r="H61" s="224"/>
      <c r="I61" s="48"/>
      <c r="J61" s="49"/>
      <c r="K61" s="49"/>
      <c r="L61" s="48"/>
      <c r="M61" s="48"/>
      <c r="N61" s="247"/>
      <c r="O61" s="248"/>
      <c r="P61" s="245"/>
      <c r="Q61" s="246"/>
      <c r="R61" s="167"/>
    </row>
    <row r="62" spans="1:18" s="98" customFormat="1" ht="15.75">
      <c r="A62" s="99" t="s">
        <v>382</v>
      </c>
      <c r="B62" s="99" t="s">
        <v>84</v>
      </c>
      <c r="C62" s="91" t="s">
        <v>24</v>
      </c>
      <c r="D62" s="82" t="s">
        <v>388</v>
      </c>
      <c r="E62" s="82" t="s">
        <v>6</v>
      </c>
      <c r="F62" s="210">
        <v>40</v>
      </c>
      <c r="G62" s="83">
        <v>16</v>
      </c>
      <c r="H62" s="228">
        <f aca="true" t="shared" si="19" ref="H62:H76">I62*(1-R$12)</f>
        <v>60.53</v>
      </c>
      <c r="I62" s="201">
        <v>60.53</v>
      </c>
      <c r="J62" s="102">
        <f aca="true" t="shared" si="20" ref="J62:J76">H62*G62</f>
        <v>968.48</v>
      </c>
      <c r="K62" s="103">
        <f aca="true" t="shared" si="21" ref="K62:K76">F62*G62/1000</f>
        <v>0.64</v>
      </c>
      <c r="L62" s="86">
        <v>0.005</v>
      </c>
      <c r="M62" s="208"/>
      <c r="N62" s="243">
        <f aca="true" t="shared" si="22" ref="N62:N76">K62*M62</f>
        <v>0</v>
      </c>
      <c r="O62" s="244">
        <f>L62*M62</f>
        <v>0</v>
      </c>
      <c r="P62" s="245"/>
      <c r="Q62" s="246">
        <f aca="true" t="shared" si="23" ref="Q62:Q76">H62*G62*M62</f>
        <v>0</v>
      </c>
      <c r="R62" s="168"/>
    </row>
    <row r="63" spans="1:18" s="98" customFormat="1" ht="15.75">
      <c r="A63" s="99" t="s">
        <v>403</v>
      </c>
      <c r="B63" s="99" t="s">
        <v>417</v>
      </c>
      <c r="C63" s="91"/>
      <c r="D63" s="82" t="s">
        <v>389</v>
      </c>
      <c r="E63" s="82" t="s">
        <v>6</v>
      </c>
      <c r="F63" s="210">
        <v>31</v>
      </c>
      <c r="G63" s="83">
        <v>16</v>
      </c>
      <c r="H63" s="228">
        <f>I63*(1-R$12)</f>
        <v>67.57</v>
      </c>
      <c r="I63" s="201">
        <v>67.57</v>
      </c>
      <c r="J63" s="102">
        <f>H63*G63</f>
        <v>1081.12</v>
      </c>
      <c r="K63" s="103">
        <f>F63*G63/1000</f>
        <v>0.496</v>
      </c>
      <c r="L63" s="86">
        <v>0.005</v>
      </c>
      <c r="M63" s="208"/>
      <c r="N63" s="243">
        <f t="shared" si="22"/>
        <v>0</v>
      </c>
      <c r="O63" s="244">
        <f>L63*M63</f>
        <v>0</v>
      </c>
      <c r="P63" s="245"/>
      <c r="Q63" s="246">
        <f>H63*G63*M63</f>
        <v>0</v>
      </c>
      <c r="R63" s="168"/>
    </row>
    <row r="64" spans="1:18" s="98" customFormat="1" ht="15.75">
      <c r="A64" s="99" t="s">
        <v>404</v>
      </c>
      <c r="B64" s="99" t="s">
        <v>418</v>
      </c>
      <c r="C64" s="91"/>
      <c r="D64" s="82" t="s">
        <v>390</v>
      </c>
      <c r="E64" s="82" t="s">
        <v>6</v>
      </c>
      <c r="F64" s="83">
        <v>31</v>
      </c>
      <c r="G64" s="83">
        <v>16</v>
      </c>
      <c r="H64" s="228">
        <f t="shared" si="19"/>
        <v>54.97</v>
      </c>
      <c r="I64" s="155">
        <v>54.97</v>
      </c>
      <c r="J64" s="102">
        <f t="shared" si="20"/>
        <v>879.52</v>
      </c>
      <c r="K64" s="103">
        <f t="shared" si="21"/>
        <v>0.496</v>
      </c>
      <c r="L64" s="86">
        <v>0.005</v>
      </c>
      <c r="M64" s="208"/>
      <c r="N64" s="243">
        <f t="shared" si="22"/>
        <v>0</v>
      </c>
      <c r="O64" s="244">
        <f>L64*M64</f>
        <v>0</v>
      </c>
      <c r="P64" s="245"/>
      <c r="Q64" s="246">
        <f t="shared" si="23"/>
        <v>0</v>
      </c>
      <c r="R64" s="168"/>
    </row>
    <row r="65" spans="1:18" s="98" customFormat="1" ht="15.75">
      <c r="A65" s="90" t="s">
        <v>405</v>
      </c>
      <c r="B65" s="99" t="s">
        <v>419</v>
      </c>
      <c r="C65" s="91"/>
      <c r="D65" s="93" t="s">
        <v>391</v>
      </c>
      <c r="E65" s="93" t="s">
        <v>6</v>
      </c>
      <c r="F65" s="94">
        <v>31</v>
      </c>
      <c r="G65" s="94">
        <v>16</v>
      </c>
      <c r="H65" s="228">
        <f t="shared" si="19"/>
        <v>54.97</v>
      </c>
      <c r="I65" s="155">
        <v>54.97</v>
      </c>
      <c r="J65" s="95">
        <f t="shared" si="20"/>
        <v>879.52</v>
      </c>
      <c r="K65" s="96">
        <f t="shared" si="21"/>
        <v>0.496</v>
      </c>
      <c r="L65" s="97">
        <v>0.005</v>
      </c>
      <c r="M65" s="208"/>
      <c r="N65" s="243">
        <f t="shared" si="22"/>
        <v>0</v>
      </c>
      <c r="O65" s="244">
        <f t="shared" si="18"/>
        <v>0</v>
      </c>
      <c r="P65" s="245"/>
      <c r="Q65" s="246">
        <f t="shared" si="23"/>
        <v>0</v>
      </c>
      <c r="R65" s="168"/>
    </row>
    <row r="66" spans="1:18" s="98" customFormat="1" ht="15.75" customHeight="1">
      <c r="A66" s="90" t="s">
        <v>406</v>
      </c>
      <c r="B66" s="99" t="s">
        <v>420</v>
      </c>
      <c r="C66" s="91"/>
      <c r="D66" s="93" t="s">
        <v>392</v>
      </c>
      <c r="E66" s="93" t="s">
        <v>6</v>
      </c>
      <c r="F66" s="94">
        <v>45</v>
      </c>
      <c r="G66" s="94">
        <v>9</v>
      </c>
      <c r="H66" s="228">
        <f t="shared" si="19"/>
        <v>54.97</v>
      </c>
      <c r="I66" s="155">
        <v>54.97</v>
      </c>
      <c r="J66" s="95">
        <f t="shared" si="20"/>
        <v>494.73</v>
      </c>
      <c r="K66" s="96">
        <f t="shared" si="21"/>
        <v>0.405</v>
      </c>
      <c r="L66" s="86">
        <v>0.0076</v>
      </c>
      <c r="M66" s="208"/>
      <c r="N66" s="243">
        <f t="shared" si="22"/>
        <v>0</v>
      </c>
      <c r="O66" s="244">
        <f>L66*M66</f>
        <v>0</v>
      </c>
      <c r="P66" s="245"/>
      <c r="Q66" s="246">
        <f>H66*G66*M66</f>
        <v>0</v>
      </c>
      <c r="R66" s="168"/>
    </row>
    <row r="67" spans="1:18" s="98" customFormat="1" ht="15.75">
      <c r="A67" s="90" t="s">
        <v>407</v>
      </c>
      <c r="B67" s="99" t="s">
        <v>421</v>
      </c>
      <c r="C67" s="91"/>
      <c r="D67" s="82" t="s">
        <v>393</v>
      </c>
      <c r="E67" s="82" t="s">
        <v>6</v>
      </c>
      <c r="F67" s="83">
        <v>31</v>
      </c>
      <c r="G67" s="83">
        <v>16</v>
      </c>
      <c r="H67" s="228">
        <f t="shared" si="19"/>
        <v>83.43</v>
      </c>
      <c r="I67" s="155">
        <v>83.43</v>
      </c>
      <c r="J67" s="102">
        <f t="shared" si="20"/>
        <v>1334.88</v>
      </c>
      <c r="K67" s="103">
        <f t="shared" si="21"/>
        <v>0.496</v>
      </c>
      <c r="L67" s="86">
        <v>0.005</v>
      </c>
      <c r="M67" s="208"/>
      <c r="N67" s="243">
        <f t="shared" si="22"/>
        <v>0</v>
      </c>
      <c r="O67" s="244">
        <f t="shared" si="18"/>
        <v>0</v>
      </c>
      <c r="P67" s="245"/>
      <c r="Q67" s="246">
        <f t="shared" si="23"/>
        <v>0</v>
      </c>
      <c r="R67" s="168"/>
    </row>
    <row r="68" spans="1:18" s="98" customFormat="1" ht="15.75">
      <c r="A68" s="90" t="s">
        <v>408</v>
      </c>
      <c r="B68" s="99" t="s">
        <v>422</v>
      </c>
      <c r="C68" s="91"/>
      <c r="D68" s="82" t="s">
        <v>394</v>
      </c>
      <c r="E68" s="82" t="s">
        <v>6</v>
      </c>
      <c r="F68" s="83">
        <v>45</v>
      </c>
      <c r="G68" s="83">
        <v>9</v>
      </c>
      <c r="H68" s="228">
        <f t="shared" si="19"/>
        <v>67.57</v>
      </c>
      <c r="I68" s="155">
        <v>67.57</v>
      </c>
      <c r="J68" s="102">
        <f t="shared" si="20"/>
        <v>608.1299999999999</v>
      </c>
      <c r="K68" s="103">
        <f t="shared" si="21"/>
        <v>0.405</v>
      </c>
      <c r="L68" s="86">
        <v>0.0076</v>
      </c>
      <c r="M68" s="208"/>
      <c r="N68" s="243">
        <f t="shared" si="22"/>
        <v>0</v>
      </c>
      <c r="O68" s="244">
        <f t="shared" si="18"/>
        <v>0</v>
      </c>
      <c r="P68" s="245"/>
      <c r="Q68" s="246">
        <f t="shared" si="23"/>
        <v>0</v>
      </c>
      <c r="R68" s="168"/>
    </row>
    <row r="69" spans="1:18" s="98" customFormat="1" ht="15.75">
      <c r="A69" s="90" t="s">
        <v>409</v>
      </c>
      <c r="B69" s="99" t="s">
        <v>423</v>
      </c>
      <c r="C69" s="91"/>
      <c r="D69" s="82" t="s">
        <v>395</v>
      </c>
      <c r="E69" s="82" t="s">
        <v>6</v>
      </c>
      <c r="F69" s="83">
        <v>31</v>
      </c>
      <c r="G69" s="83">
        <v>16</v>
      </c>
      <c r="H69" s="228">
        <f t="shared" si="19"/>
        <v>83.43</v>
      </c>
      <c r="I69" s="155">
        <v>83.43</v>
      </c>
      <c r="J69" s="102">
        <f t="shared" si="20"/>
        <v>1334.88</v>
      </c>
      <c r="K69" s="103">
        <f t="shared" si="21"/>
        <v>0.496</v>
      </c>
      <c r="L69" s="86">
        <v>0.005</v>
      </c>
      <c r="M69" s="208"/>
      <c r="N69" s="243">
        <f t="shared" si="22"/>
        <v>0</v>
      </c>
      <c r="O69" s="244">
        <f t="shared" si="18"/>
        <v>0</v>
      </c>
      <c r="P69" s="245"/>
      <c r="Q69" s="246">
        <f t="shared" si="23"/>
        <v>0</v>
      </c>
      <c r="R69" s="168"/>
    </row>
    <row r="70" spans="1:18" s="98" customFormat="1" ht="16.5" customHeight="1">
      <c r="A70" s="90" t="s">
        <v>410</v>
      </c>
      <c r="B70" s="99" t="s">
        <v>424</v>
      </c>
      <c r="C70" s="91"/>
      <c r="D70" s="82" t="s">
        <v>396</v>
      </c>
      <c r="E70" s="82" t="s">
        <v>6</v>
      </c>
      <c r="F70" s="83">
        <v>64</v>
      </c>
      <c r="G70" s="83">
        <v>10</v>
      </c>
      <c r="H70" s="228">
        <f>I70*(1-R$12)</f>
        <v>83.43</v>
      </c>
      <c r="I70" s="155">
        <v>83.43</v>
      </c>
      <c r="J70" s="102">
        <f>H70*G70</f>
        <v>834.3000000000001</v>
      </c>
      <c r="K70" s="103">
        <f>F70*G70/1000</f>
        <v>0.64</v>
      </c>
      <c r="L70" s="86">
        <v>0.005</v>
      </c>
      <c r="M70" s="208"/>
      <c r="N70" s="243">
        <f t="shared" si="22"/>
        <v>0</v>
      </c>
      <c r="O70" s="244">
        <f>L70*M70</f>
        <v>0</v>
      </c>
      <c r="P70" s="245"/>
      <c r="Q70" s="246">
        <f>H70*G70*M70</f>
        <v>0</v>
      </c>
      <c r="R70" s="168"/>
    </row>
    <row r="71" spans="1:18" s="98" customFormat="1" ht="16.5" customHeight="1">
      <c r="A71" s="90" t="s">
        <v>411</v>
      </c>
      <c r="B71" s="99" t="s">
        <v>425</v>
      </c>
      <c r="C71" s="91"/>
      <c r="D71" s="82" t="s">
        <v>397</v>
      </c>
      <c r="E71" s="82" t="s">
        <v>6</v>
      </c>
      <c r="F71" s="83">
        <v>95</v>
      </c>
      <c r="G71" s="83">
        <v>6</v>
      </c>
      <c r="H71" s="228">
        <f t="shared" si="19"/>
        <v>83.43</v>
      </c>
      <c r="I71" s="155">
        <v>83.43</v>
      </c>
      <c r="J71" s="102">
        <f t="shared" si="20"/>
        <v>500.58000000000004</v>
      </c>
      <c r="K71" s="103">
        <f t="shared" si="21"/>
        <v>0.57</v>
      </c>
      <c r="L71" s="86">
        <v>0.0076</v>
      </c>
      <c r="M71" s="208"/>
      <c r="N71" s="243">
        <f t="shared" si="22"/>
        <v>0</v>
      </c>
      <c r="O71" s="244">
        <f>L71*M71</f>
        <v>0</v>
      </c>
      <c r="P71" s="245"/>
      <c r="Q71" s="246">
        <f>H71*G71*M71</f>
        <v>0</v>
      </c>
      <c r="R71" s="168"/>
    </row>
    <row r="72" spans="1:18" s="98" customFormat="1" ht="16.5" customHeight="1">
      <c r="A72" s="90" t="s">
        <v>412</v>
      </c>
      <c r="B72" s="99" t="s">
        <v>426</v>
      </c>
      <c r="C72" s="91"/>
      <c r="D72" s="82" t="s">
        <v>398</v>
      </c>
      <c r="E72" s="82" t="s">
        <v>6</v>
      </c>
      <c r="F72" s="83">
        <v>64</v>
      </c>
      <c r="G72" s="83">
        <v>9</v>
      </c>
      <c r="H72" s="228">
        <f>I72*(1-R$12)</f>
        <v>83.43</v>
      </c>
      <c r="I72" s="155">
        <v>83.43</v>
      </c>
      <c r="J72" s="102">
        <f>H72*G72</f>
        <v>750.8700000000001</v>
      </c>
      <c r="K72" s="103">
        <f>F72*G72/1000</f>
        <v>0.576</v>
      </c>
      <c r="L72" s="86">
        <v>0.0076</v>
      </c>
      <c r="M72" s="208"/>
      <c r="N72" s="243">
        <f t="shared" si="22"/>
        <v>0</v>
      </c>
      <c r="O72" s="244">
        <f>L72*M72</f>
        <v>0</v>
      </c>
      <c r="P72" s="245"/>
      <c r="Q72" s="246">
        <f>H72*G72*M72</f>
        <v>0</v>
      </c>
      <c r="R72" s="168"/>
    </row>
    <row r="73" spans="1:18" s="98" customFormat="1" ht="34.5" customHeight="1">
      <c r="A73" s="90" t="s">
        <v>413</v>
      </c>
      <c r="B73" s="99" t="s">
        <v>427</v>
      </c>
      <c r="C73" s="91"/>
      <c r="D73" s="82" t="s">
        <v>399</v>
      </c>
      <c r="E73" s="82" t="s">
        <v>6</v>
      </c>
      <c r="F73" s="83">
        <v>95</v>
      </c>
      <c r="G73" s="83">
        <v>6</v>
      </c>
      <c r="H73" s="228">
        <f>I73*(1-R$12)</f>
        <v>83.43</v>
      </c>
      <c r="I73" s="155">
        <v>83.43</v>
      </c>
      <c r="J73" s="102">
        <f>H73*G73</f>
        <v>500.58000000000004</v>
      </c>
      <c r="K73" s="103">
        <f>F73*G73/1000</f>
        <v>0.57</v>
      </c>
      <c r="L73" s="86">
        <v>0.0076</v>
      </c>
      <c r="M73" s="208"/>
      <c r="N73" s="243">
        <f t="shared" si="22"/>
        <v>0</v>
      </c>
      <c r="O73" s="244">
        <f>L73*M73</f>
        <v>0</v>
      </c>
      <c r="P73" s="245"/>
      <c r="Q73" s="246">
        <f>H73*G73*M73</f>
        <v>0</v>
      </c>
      <c r="R73" s="168"/>
    </row>
    <row r="74" spans="1:18" s="98" customFormat="1" ht="16.5" customHeight="1">
      <c r="A74" s="90" t="s">
        <v>414</v>
      </c>
      <c r="B74" s="99" t="s">
        <v>428</v>
      </c>
      <c r="C74" s="91"/>
      <c r="D74" s="82" t="s">
        <v>400</v>
      </c>
      <c r="E74" s="82" t="s">
        <v>6</v>
      </c>
      <c r="F74" s="83">
        <v>31</v>
      </c>
      <c r="G74" s="83">
        <v>16</v>
      </c>
      <c r="H74" s="228">
        <f>I74*(1-R$12)</f>
        <v>83.43</v>
      </c>
      <c r="I74" s="155">
        <v>83.43</v>
      </c>
      <c r="J74" s="102">
        <f>H74*G74</f>
        <v>1334.88</v>
      </c>
      <c r="K74" s="103">
        <f>F74*G74/1000</f>
        <v>0.496</v>
      </c>
      <c r="L74" s="86">
        <v>0.005</v>
      </c>
      <c r="M74" s="208"/>
      <c r="N74" s="243">
        <f t="shared" si="22"/>
        <v>0</v>
      </c>
      <c r="O74" s="244">
        <f>L74*M74</f>
        <v>0</v>
      </c>
      <c r="P74" s="245"/>
      <c r="Q74" s="246">
        <f>H74*G74*M74</f>
        <v>0</v>
      </c>
      <c r="R74" s="168"/>
    </row>
    <row r="75" spans="1:18" s="98" customFormat="1" ht="15.75">
      <c r="A75" s="90" t="s">
        <v>415</v>
      </c>
      <c r="B75" s="99" t="s">
        <v>429</v>
      </c>
      <c r="C75" s="91"/>
      <c r="D75" s="82" t="s">
        <v>401</v>
      </c>
      <c r="E75" s="82" t="s">
        <v>6</v>
      </c>
      <c r="F75" s="83">
        <v>31</v>
      </c>
      <c r="G75" s="83">
        <v>16</v>
      </c>
      <c r="H75" s="228">
        <f t="shared" si="19"/>
        <v>83.43</v>
      </c>
      <c r="I75" s="155">
        <v>83.43</v>
      </c>
      <c r="J75" s="102">
        <f t="shared" si="20"/>
        <v>1334.88</v>
      </c>
      <c r="K75" s="103">
        <f t="shared" si="21"/>
        <v>0.496</v>
      </c>
      <c r="L75" s="86">
        <v>0.005</v>
      </c>
      <c r="M75" s="208"/>
      <c r="N75" s="243">
        <f t="shared" si="22"/>
        <v>0</v>
      </c>
      <c r="O75" s="244">
        <f t="shared" si="18"/>
        <v>0</v>
      </c>
      <c r="P75" s="245"/>
      <c r="Q75" s="246">
        <f t="shared" si="23"/>
        <v>0</v>
      </c>
      <c r="R75" s="168"/>
    </row>
    <row r="76" spans="1:18" s="98" customFormat="1" ht="15.75">
      <c r="A76" s="90" t="s">
        <v>416</v>
      </c>
      <c r="B76" s="99" t="s">
        <v>430</v>
      </c>
      <c r="C76" s="91"/>
      <c r="D76" s="82" t="s">
        <v>402</v>
      </c>
      <c r="E76" s="82" t="s">
        <v>6</v>
      </c>
      <c r="F76" s="83">
        <v>47</v>
      </c>
      <c r="G76" s="83">
        <v>9</v>
      </c>
      <c r="H76" s="228">
        <f t="shared" si="19"/>
        <v>83.43</v>
      </c>
      <c r="I76" s="155">
        <v>83.43</v>
      </c>
      <c r="J76" s="102">
        <f t="shared" si="20"/>
        <v>750.8700000000001</v>
      </c>
      <c r="K76" s="103">
        <f t="shared" si="21"/>
        <v>0.423</v>
      </c>
      <c r="L76" s="86">
        <v>0.0076</v>
      </c>
      <c r="M76" s="208"/>
      <c r="N76" s="243">
        <f t="shared" si="22"/>
        <v>0</v>
      </c>
      <c r="O76" s="244">
        <f t="shared" si="18"/>
        <v>0</v>
      </c>
      <c r="P76" s="245"/>
      <c r="Q76" s="246">
        <f t="shared" si="23"/>
        <v>0</v>
      </c>
      <c r="R76" s="168"/>
    </row>
    <row r="77" spans="1:18" s="51" customFormat="1" ht="30" customHeight="1">
      <c r="A77" s="232" t="s">
        <v>189</v>
      </c>
      <c r="B77" s="46"/>
      <c r="C77" s="46"/>
      <c r="D77" s="47"/>
      <c r="E77" s="47"/>
      <c r="F77" s="48"/>
      <c r="G77" s="48"/>
      <c r="H77" s="224"/>
      <c r="I77" s="48"/>
      <c r="J77" s="49"/>
      <c r="K77" s="49"/>
      <c r="L77" s="48"/>
      <c r="M77" s="48"/>
      <c r="N77" s="247"/>
      <c r="O77" s="248"/>
      <c r="P77" s="245"/>
      <c r="Q77" s="246"/>
      <c r="R77" s="167"/>
    </row>
    <row r="78" spans="1:18" s="98" customFormat="1" ht="15.75">
      <c r="A78" s="99" t="s">
        <v>190</v>
      </c>
      <c r="B78" s="99" t="s">
        <v>191</v>
      </c>
      <c r="C78" s="91" t="s">
        <v>24</v>
      </c>
      <c r="D78" s="82" t="s">
        <v>454</v>
      </c>
      <c r="E78" s="82" t="s">
        <v>6</v>
      </c>
      <c r="F78" s="83">
        <v>39</v>
      </c>
      <c r="G78" s="83">
        <v>17</v>
      </c>
      <c r="H78" s="228">
        <f>I78*(1-R$12)</f>
        <v>57.59</v>
      </c>
      <c r="I78" s="155">
        <v>57.59</v>
      </c>
      <c r="J78" s="102">
        <f>H78*G78</f>
        <v>979.0300000000001</v>
      </c>
      <c r="K78" s="103">
        <f>F78*G78/1000</f>
        <v>0.663</v>
      </c>
      <c r="L78" s="86">
        <v>0.0076</v>
      </c>
      <c r="M78" s="208"/>
      <c r="N78" s="243">
        <f>K78*M78</f>
        <v>0</v>
      </c>
      <c r="O78" s="244">
        <f>L78*M78</f>
        <v>0</v>
      </c>
      <c r="P78" s="245"/>
      <c r="Q78" s="246">
        <f>H78*G78*M78</f>
        <v>0</v>
      </c>
      <c r="R78" s="168"/>
    </row>
    <row r="79" spans="1:18" s="98" customFormat="1" ht="15.75" customHeight="1">
      <c r="A79" s="99" t="s">
        <v>192</v>
      </c>
      <c r="B79" s="99" t="s">
        <v>199</v>
      </c>
      <c r="C79" s="91" t="s">
        <v>24</v>
      </c>
      <c r="D79" s="82" t="s">
        <v>455</v>
      </c>
      <c r="E79" s="82" t="s">
        <v>6</v>
      </c>
      <c r="F79" s="83">
        <v>44</v>
      </c>
      <c r="G79" s="83">
        <v>17</v>
      </c>
      <c r="H79" s="228">
        <f aca="true" t="shared" si="24" ref="H79:H86">I79*(1-R$12)</f>
        <v>57.59</v>
      </c>
      <c r="I79" s="155">
        <v>57.59</v>
      </c>
      <c r="J79" s="102">
        <f aca="true" t="shared" si="25" ref="J79:J86">H79*G79</f>
        <v>979.0300000000001</v>
      </c>
      <c r="K79" s="103">
        <f aca="true" t="shared" si="26" ref="K79:K86">F79*G79/1000</f>
        <v>0.748</v>
      </c>
      <c r="L79" s="86">
        <v>0.0076</v>
      </c>
      <c r="M79" s="208"/>
      <c r="N79" s="243">
        <f aca="true" t="shared" si="27" ref="N79:N86">K79*M79</f>
        <v>0</v>
      </c>
      <c r="O79" s="244">
        <f aca="true" t="shared" si="28" ref="O79:O86">L79*M79</f>
        <v>0</v>
      </c>
      <c r="P79" s="245"/>
      <c r="Q79" s="246">
        <f aca="true" t="shared" si="29" ref="Q79:Q86">H79*G79*M79</f>
        <v>0</v>
      </c>
      <c r="R79" s="168"/>
    </row>
    <row r="80" spans="1:18" s="98" customFormat="1" ht="15.75">
      <c r="A80" s="99" t="s">
        <v>193</v>
      </c>
      <c r="B80" s="99" t="s">
        <v>200</v>
      </c>
      <c r="C80" s="91" t="s">
        <v>24</v>
      </c>
      <c r="D80" s="82" t="s">
        <v>456</v>
      </c>
      <c r="E80" s="82" t="s">
        <v>6</v>
      </c>
      <c r="F80" s="83">
        <v>34</v>
      </c>
      <c r="G80" s="83">
        <v>17</v>
      </c>
      <c r="H80" s="228">
        <f t="shared" si="24"/>
        <v>50.12</v>
      </c>
      <c r="I80" s="155">
        <v>50.12</v>
      </c>
      <c r="J80" s="102">
        <f t="shared" si="25"/>
        <v>852.04</v>
      </c>
      <c r="K80" s="103">
        <f t="shared" si="26"/>
        <v>0.578</v>
      </c>
      <c r="L80" s="86">
        <v>0.0076</v>
      </c>
      <c r="M80" s="208"/>
      <c r="N80" s="243">
        <f t="shared" si="27"/>
        <v>0</v>
      </c>
      <c r="O80" s="244">
        <f t="shared" si="28"/>
        <v>0</v>
      </c>
      <c r="P80" s="245"/>
      <c r="Q80" s="246">
        <f t="shared" si="29"/>
        <v>0</v>
      </c>
      <c r="R80" s="168"/>
    </row>
    <row r="81" spans="1:18" s="98" customFormat="1" ht="15.75">
      <c r="A81" s="99" t="s">
        <v>194</v>
      </c>
      <c r="B81" s="99" t="s">
        <v>201</v>
      </c>
      <c r="C81" s="91" t="s">
        <v>24</v>
      </c>
      <c r="D81" s="82" t="s">
        <v>457</v>
      </c>
      <c r="E81" s="82" t="s">
        <v>6</v>
      </c>
      <c r="F81" s="83">
        <v>40</v>
      </c>
      <c r="G81" s="83">
        <v>17</v>
      </c>
      <c r="H81" s="228">
        <f t="shared" si="24"/>
        <v>50.12</v>
      </c>
      <c r="I81" s="155">
        <v>50.12</v>
      </c>
      <c r="J81" s="102">
        <f t="shared" si="25"/>
        <v>852.04</v>
      </c>
      <c r="K81" s="103">
        <f t="shared" si="26"/>
        <v>0.68</v>
      </c>
      <c r="L81" s="86">
        <v>0.0076</v>
      </c>
      <c r="M81" s="208"/>
      <c r="N81" s="243">
        <f t="shared" si="27"/>
        <v>0</v>
      </c>
      <c r="O81" s="244">
        <f t="shared" si="28"/>
        <v>0</v>
      </c>
      <c r="P81" s="245"/>
      <c r="Q81" s="246">
        <f t="shared" si="29"/>
        <v>0</v>
      </c>
      <c r="R81" s="168"/>
    </row>
    <row r="82" spans="1:18" s="98" customFormat="1" ht="15.75">
      <c r="A82" s="99" t="s">
        <v>195</v>
      </c>
      <c r="B82" s="99" t="s">
        <v>202</v>
      </c>
      <c r="C82" s="91" t="s">
        <v>24</v>
      </c>
      <c r="D82" s="82" t="s">
        <v>458</v>
      </c>
      <c r="E82" s="82" t="s">
        <v>6</v>
      </c>
      <c r="F82" s="83">
        <v>77</v>
      </c>
      <c r="G82" s="83">
        <v>11</v>
      </c>
      <c r="H82" s="228">
        <f t="shared" si="24"/>
        <v>84.74</v>
      </c>
      <c r="I82" s="155">
        <v>84.74</v>
      </c>
      <c r="J82" s="102">
        <f t="shared" si="25"/>
        <v>932.14</v>
      </c>
      <c r="K82" s="103">
        <f t="shared" si="26"/>
        <v>0.847</v>
      </c>
      <c r="L82" s="86">
        <v>0.0076</v>
      </c>
      <c r="M82" s="208"/>
      <c r="N82" s="243">
        <f t="shared" si="27"/>
        <v>0</v>
      </c>
      <c r="O82" s="244">
        <f t="shared" si="28"/>
        <v>0</v>
      </c>
      <c r="P82" s="245"/>
      <c r="Q82" s="246">
        <f t="shared" si="29"/>
        <v>0</v>
      </c>
      <c r="R82" s="168"/>
    </row>
    <row r="83" spans="1:18" s="98" customFormat="1" ht="15.75">
      <c r="A83" s="99" t="s">
        <v>196</v>
      </c>
      <c r="B83" s="99" t="s">
        <v>203</v>
      </c>
      <c r="C83" s="91" t="s">
        <v>24</v>
      </c>
      <c r="D83" s="82" t="s">
        <v>459</v>
      </c>
      <c r="E83" s="82" t="s">
        <v>6</v>
      </c>
      <c r="F83" s="83">
        <v>86</v>
      </c>
      <c r="G83" s="83">
        <v>17</v>
      </c>
      <c r="H83" s="228">
        <f t="shared" si="24"/>
        <v>84.74</v>
      </c>
      <c r="I83" s="155">
        <v>84.74</v>
      </c>
      <c r="J83" s="102">
        <f t="shared" si="25"/>
        <v>1440.58</v>
      </c>
      <c r="K83" s="103">
        <f t="shared" si="26"/>
        <v>1.462</v>
      </c>
      <c r="L83" s="86">
        <v>0.0076</v>
      </c>
      <c r="M83" s="208"/>
      <c r="N83" s="243">
        <f t="shared" si="27"/>
        <v>0</v>
      </c>
      <c r="O83" s="244">
        <f t="shared" si="28"/>
        <v>0</v>
      </c>
      <c r="P83" s="245"/>
      <c r="Q83" s="246">
        <f t="shared" si="29"/>
        <v>0</v>
      </c>
      <c r="R83" s="168"/>
    </row>
    <row r="84" spans="1:18" s="98" customFormat="1" ht="15.75">
      <c r="A84" s="99" t="s">
        <v>197</v>
      </c>
      <c r="B84" s="99" t="s">
        <v>204</v>
      </c>
      <c r="C84" s="91" t="s">
        <v>24</v>
      </c>
      <c r="D84" s="82" t="s">
        <v>460</v>
      </c>
      <c r="E84" s="82" t="s">
        <v>6</v>
      </c>
      <c r="F84" s="83">
        <v>71</v>
      </c>
      <c r="G84" s="83">
        <v>11</v>
      </c>
      <c r="H84" s="228">
        <f t="shared" si="24"/>
        <v>65.54</v>
      </c>
      <c r="I84" s="155">
        <v>65.54</v>
      </c>
      <c r="J84" s="102">
        <f t="shared" si="25"/>
        <v>720.94</v>
      </c>
      <c r="K84" s="103">
        <f t="shared" si="26"/>
        <v>0.781</v>
      </c>
      <c r="L84" s="86">
        <v>0.0076</v>
      </c>
      <c r="M84" s="208"/>
      <c r="N84" s="243">
        <f t="shared" si="27"/>
        <v>0</v>
      </c>
      <c r="O84" s="244">
        <f t="shared" si="28"/>
        <v>0</v>
      </c>
      <c r="P84" s="245"/>
      <c r="Q84" s="246">
        <f t="shared" si="29"/>
        <v>0</v>
      </c>
      <c r="R84" s="168"/>
    </row>
    <row r="85" spans="1:18" s="98" customFormat="1" ht="15.75">
      <c r="A85" s="99" t="s">
        <v>198</v>
      </c>
      <c r="B85" s="99" t="s">
        <v>205</v>
      </c>
      <c r="C85" s="91" t="s">
        <v>24</v>
      </c>
      <c r="D85" s="82" t="s">
        <v>461</v>
      </c>
      <c r="E85" s="82" t="s">
        <v>6</v>
      </c>
      <c r="F85" s="83">
        <v>66</v>
      </c>
      <c r="G85" s="83">
        <v>11</v>
      </c>
      <c r="H85" s="228">
        <f>I85*(1-R$12)</f>
        <v>65.54</v>
      </c>
      <c r="I85" s="155">
        <v>65.54</v>
      </c>
      <c r="J85" s="102">
        <f>H85*G85</f>
        <v>720.94</v>
      </c>
      <c r="K85" s="103">
        <f>F85*G85/1000</f>
        <v>0.726</v>
      </c>
      <c r="L85" s="86">
        <v>0.0076</v>
      </c>
      <c r="M85" s="208"/>
      <c r="N85" s="243">
        <f>K85*M85</f>
        <v>0</v>
      </c>
      <c r="O85" s="244">
        <f>L85*M85</f>
        <v>0</v>
      </c>
      <c r="P85" s="245"/>
      <c r="Q85" s="246">
        <f>H85*G85*M85</f>
        <v>0</v>
      </c>
      <c r="R85" s="168"/>
    </row>
    <row r="86" spans="1:18" s="98" customFormat="1" ht="15.75">
      <c r="A86" s="99" t="s">
        <v>326</v>
      </c>
      <c r="B86" s="99" t="s">
        <v>327</v>
      </c>
      <c r="C86" s="91" t="s">
        <v>24</v>
      </c>
      <c r="D86" s="82" t="s">
        <v>462</v>
      </c>
      <c r="E86" s="82" t="s">
        <v>6</v>
      </c>
      <c r="F86" s="83">
        <v>34</v>
      </c>
      <c r="G86" s="83">
        <v>17</v>
      </c>
      <c r="H86" s="228">
        <f t="shared" si="24"/>
        <v>50.12</v>
      </c>
      <c r="I86" s="155">
        <v>50.12</v>
      </c>
      <c r="J86" s="102">
        <f t="shared" si="25"/>
        <v>852.04</v>
      </c>
      <c r="K86" s="103">
        <f t="shared" si="26"/>
        <v>0.578</v>
      </c>
      <c r="L86" s="86">
        <v>0.0076</v>
      </c>
      <c r="M86" s="208"/>
      <c r="N86" s="243">
        <f t="shared" si="27"/>
        <v>0</v>
      </c>
      <c r="O86" s="244">
        <f t="shared" si="28"/>
        <v>0</v>
      </c>
      <c r="P86" s="245"/>
      <c r="Q86" s="246">
        <f t="shared" si="29"/>
        <v>0</v>
      </c>
      <c r="R86" s="168"/>
    </row>
    <row r="87" spans="1:18" s="51" customFormat="1" ht="30" customHeight="1">
      <c r="A87" s="232" t="s">
        <v>206</v>
      </c>
      <c r="B87" s="46"/>
      <c r="C87" s="46"/>
      <c r="D87" s="47"/>
      <c r="E87" s="47"/>
      <c r="F87" s="48"/>
      <c r="G87" s="48"/>
      <c r="H87" s="224"/>
      <c r="I87" s="48"/>
      <c r="J87" s="49"/>
      <c r="K87" s="49"/>
      <c r="L87" s="48"/>
      <c r="M87" s="48"/>
      <c r="N87" s="247"/>
      <c r="O87" s="248"/>
      <c r="P87" s="245"/>
      <c r="Q87" s="246"/>
      <c r="R87" s="167"/>
    </row>
    <row r="88" spans="1:18" s="98" customFormat="1" ht="15.75">
      <c r="A88" s="99" t="s">
        <v>207</v>
      </c>
      <c r="B88" s="99" t="s">
        <v>215</v>
      </c>
      <c r="C88" s="91" t="s">
        <v>24</v>
      </c>
      <c r="D88" s="82" t="s">
        <v>463</v>
      </c>
      <c r="E88" s="82" t="s">
        <v>6</v>
      </c>
      <c r="F88" s="83">
        <v>13</v>
      </c>
      <c r="G88" s="83">
        <v>15</v>
      </c>
      <c r="H88" s="228">
        <f>I88*(1-R$12)</f>
        <v>24.94</v>
      </c>
      <c r="I88" s="155">
        <v>24.94</v>
      </c>
      <c r="J88" s="102">
        <f>H88*G88</f>
        <v>374.1</v>
      </c>
      <c r="K88" s="103">
        <f>F88*G88/1000</f>
        <v>0.195</v>
      </c>
      <c r="L88" s="86">
        <v>0.0031</v>
      </c>
      <c r="M88" s="208"/>
      <c r="N88" s="243">
        <f>K88*M88</f>
        <v>0</v>
      </c>
      <c r="O88" s="244">
        <f>L88*M88</f>
        <v>0</v>
      </c>
      <c r="P88" s="245"/>
      <c r="Q88" s="246">
        <f>H88*G88*M88</f>
        <v>0</v>
      </c>
      <c r="R88" s="168"/>
    </row>
    <row r="89" spans="1:18" s="98" customFormat="1" ht="30.75">
      <c r="A89" s="99" t="s">
        <v>208</v>
      </c>
      <c r="B89" s="99" t="s">
        <v>216</v>
      </c>
      <c r="C89" s="91" t="s">
        <v>223</v>
      </c>
      <c r="D89" s="82" t="s">
        <v>464</v>
      </c>
      <c r="E89" s="82" t="s">
        <v>6</v>
      </c>
      <c r="F89" s="83">
        <v>15</v>
      </c>
      <c r="G89" s="83">
        <v>15</v>
      </c>
      <c r="H89" s="228">
        <f aca="true" t="shared" si="30" ref="H89:H97">I89*(1-R$12)</f>
        <v>24.94</v>
      </c>
      <c r="I89" s="155">
        <v>24.94</v>
      </c>
      <c r="J89" s="102">
        <f aca="true" t="shared" si="31" ref="J89:J97">H89*G89</f>
        <v>374.1</v>
      </c>
      <c r="K89" s="103">
        <f aca="true" t="shared" si="32" ref="K89:K97">F89*G89/1000</f>
        <v>0.225</v>
      </c>
      <c r="L89" s="86">
        <v>0.0031</v>
      </c>
      <c r="M89" s="208"/>
      <c r="N89" s="243">
        <f aca="true" t="shared" si="33" ref="N89:N97">K89*M89</f>
        <v>0</v>
      </c>
      <c r="O89" s="244">
        <f aca="true" t="shared" si="34" ref="O89:O97">L89*M89</f>
        <v>0</v>
      </c>
      <c r="P89" s="245"/>
      <c r="Q89" s="246">
        <f aca="true" t="shared" si="35" ref="Q89:Q97">H89*G89*M89</f>
        <v>0</v>
      </c>
      <c r="R89" s="168"/>
    </row>
    <row r="90" spans="1:18" s="98" customFormat="1" ht="15.75" customHeight="1">
      <c r="A90" s="99" t="s">
        <v>209</v>
      </c>
      <c r="B90" s="99" t="s">
        <v>217</v>
      </c>
      <c r="C90" s="91" t="s">
        <v>223</v>
      </c>
      <c r="D90" s="82" t="s">
        <v>465</v>
      </c>
      <c r="E90" s="82" t="s">
        <v>6</v>
      </c>
      <c r="F90" s="83">
        <v>15</v>
      </c>
      <c r="G90" s="83">
        <v>15</v>
      </c>
      <c r="H90" s="228">
        <f t="shared" si="30"/>
        <v>24.94</v>
      </c>
      <c r="I90" s="155">
        <v>24.94</v>
      </c>
      <c r="J90" s="102">
        <f t="shared" si="31"/>
        <v>374.1</v>
      </c>
      <c r="K90" s="103">
        <f t="shared" si="32"/>
        <v>0.225</v>
      </c>
      <c r="L90" s="86">
        <v>0.0031</v>
      </c>
      <c r="M90" s="208"/>
      <c r="N90" s="243">
        <f t="shared" si="33"/>
        <v>0</v>
      </c>
      <c r="O90" s="244">
        <f t="shared" si="34"/>
        <v>0</v>
      </c>
      <c r="P90" s="245"/>
      <c r="Q90" s="246">
        <f t="shared" si="35"/>
        <v>0</v>
      </c>
      <c r="R90" s="168"/>
    </row>
    <row r="91" spans="1:18" s="98" customFormat="1" ht="15.75">
      <c r="A91" s="99" t="s">
        <v>210</v>
      </c>
      <c r="B91" s="99" t="s">
        <v>218</v>
      </c>
      <c r="C91" s="91" t="s">
        <v>223</v>
      </c>
      <c r="D91" s="82" t="s">
        <v>466</v>
      </c>
      <c r="E91" s="82" t="s">
        <v>6</v>
      </c>
      <c r="F91" s="83">
        <v>15</v>
      </c>
      <c r="G91" s="83">
        <v>15</v>
      </c>
      <c r="H91" s="228">
        <f t="shared" si="30"/>
        <v>22.29</v>
      </c>
      <c r="I91" s="155">
        <v>22.29</v>
      </c>
      <c r="J91" s="102">
        <f t="shared" si="31"/>
        <v>334.34999999999997</v>
      </c>
      <c r="K91" s="103">
        <f t="shared" si="32"/>
        <v>0.225</v>
      </c>
      <c r="L91" s="86">
        <v>0.0031</v>
      </c>
      <c r="M91" s="208"/>
      <c r="N91" s="243">
        <f t="shared" si="33"/>
        <v>0</v>
      </c>
      <c r="O91" s="244">
        <f t="shared" si="34"/>
        <v>0</v>
      </c>
      <c r="P91" s="245"/>
      <c r="Q91" s="246">
        <f t="shared" si="35"/>
        <v>0</v>
      </c>
      <c r="R91" s="168"/>
    </row>
    <row r="92" spans="1:18" s="51" customFormat="1" ht="30" customHeight="1">
      <c r="A92" s="232" t="s">
        <v>323</v>
      </c>
      <c r="B92" s="46"/>
      <c r="C92" s="46"/>
      <c r="D92" s="47"/>
      <c r="E92" s="47"/>
      <c r="F92" s="48"/>
      <c r="G92" s="48"/>
      <c r="H92" s="224"/>
      <c r="I92" s="48"/>
      <c r="J92" s="49"/>
      <c r="K92" s="49"/>
      <c r="L92" s="48"/>
      <c r="M92" s="48"/>
      <c r="N92" s="247"/>
      <c r="O92" s="248"/>
      <c r="P92" s="245"/>
      <c r="Q92" s="246"/>
      <c r="R92" s="167"/>
    </row>
    <row r="93" spans="1:18" s="98" customFormat="1" ht="15.75">
      <c r="A93" s="99" t="s">
        <v>211</v>
      </c>
      <c r="B93" s="99" t="s">
        <v>219</v>
      </c>
      <c r="C93" s="91" t="s">
        <v>223</v>
      </c>
      <c r="D93" s="82" t="s">
        <v>467</v>
      </c>
      <c r="E93" s="82" t="s">
        <v>6</v>
      </c>
      <c r="F93" s="83">
        <v>25</v>
      </c>
      <c r="G93" s="83">
        <v>17</v>
      </c>
      <c r="H93" s="228">
        <f t="shared" si="30"/>
        <v>40.91</v>
      </c>
      <c r="I93" s="155">
        <v>40.91</v>
      </c>
      <c r="J93" s="102">
        <f t="shared" si="31"/>
        <v>695.4699999999999</v>
      </c>
      <c r="K93" s="103">
        <f t="shared" si="32"/>
        <v>0.425</v>
      </c>
      <c r="L93" s="86">
        <v>0.0054</v>
      </c>
      <c r="M93" s="208"/>
      <c r="N93" s="243">
        <f t="shared" si="33"/>
        <v>0</v>
      </c>
      <c r="O93" s="244">
        <f t="shared" si="34"/>
        <v>0</v>
      </c>
      <c r="P93" s="245"/>
      <c r="Q93" s="246">
        <f t="shared" si="35"/>
        <v>0</v>
      </c>
      <c r="R93" s="168"/>
    </row>
    <row r="94" spans="1:18" s="98" customFormat="1" ht="15.75" customHeight="1">
      <c r="A94" s="99" t="s">
        <v>212</v>
      </c>
      <c r="B94" s="99" t="s">
        <v>220</v>
      </c>
      <c r="C94" s="91" t="s">
        <v>223</v>
      </c>
      <c r="D94" s="82" t="s">
        <v>468</v>
      </c>
      <c r="E94" s="82" t="s">
        <v>6</v>
      </c>
      <c r="F94" s="83">
        <v>30</v>
      </c>
      <c r="G94" s="83">
        <v>17</v>
      </c>
      <c r="H94" s="228">
        <f t="shared" si="30"/>
        <v>47.58</v>
      </c>
      <c r="I94" s="155">
        <v>47.58</v>
      </c>
      <c r="J94" s="102">
        <f t="shared" si="31"/>
        <v>808.86</v>
      </c>
      <c r="K94" s="103">
        <f t="shared" si="32"/>
        <v>0.51</v>
      </c>
      <c r="L94" s="86">
        <v>0.0054</v>
      </c>
      <c r="M94" s="208"/>
      <c r="N94" s="243">
        <f t="shared" si="33"/>
        <v>0</v>
      </c>
      <c r="O94" s="244">
        <f t="shared" si="34"/>
        <v>0</v>
      </c>
      <c r="P94" s="245"/>
      <c r="Q94" s="246">
        <f t="shared" si="35"/>
        <v>0</v>
      </c>
      <c r="R94" s="168"/>
    </row>
    <row r="95" spans="1:18" s="98" customFormat="1" ht="31.5">
      <c r="A95" s="99" t="s">
        <v>213</v>
      </c>
      <c r="B95" s="99" t="s">
        <v>221</v>
      </c>
      <c r="C95" s="91" t="s">
        <v>223</v>
      </c>
      <c r="D95" s="82" t="s">
        <v>469</v>
      </c>
      <c r="E95" s="82" t="s">
        <v>6</v>
      </c>
      <c r="F95" s="83">
        <v>30</v>
      </c>
      <c r="G95" s="83">
        <v>17</v>
      </c>
      <c r="H95" s="228">
        <f t="shared" si="30"/>
        <v>47.58</v>
      </c>
      <c r="I95" s="155">
        <v>47.58</v>
      </c>
      <c r="J95" s="102">
        <f t="shared" si="31"/>
        <v>808.86</v>
      </c>
      <c r="K95" s="103">
        <f t="shared" si="32"/>
        <v>0.51</v>
      </c>
      <c r="L95" s="86">
        <v>0.0054</v>
      </c>
      <c r="M95" s="208"/>
      <c r="N95" s="243">
        <f t="shared" si="33"/>
        <v>0</v>
      </c>
      <c r="O95" s="244">
        <f t="shared" si="34"/>
        <v>0</v>
      </c>
      <c r="P95" s="245"/>
      <c r="Q95" s="246">
        <f t="shared" si="35"/>
        <v>0</v>
      </c>
      <c r="R95" s="168"/>
    </row>
    <row r="96" spans="1:18" s="98" customFormat="1" ht="15.75">
      <c r="A96" s="99" t="s">
        <v>214</v>
      </c>
      <c r="B96" s="99" t="s">
        <v>222</v>
      </c>
      <c r="C96" s="91" t="s">
        <v>223</v>
      </c>
      <c r="D96" s="82" t="s">
        <v>470</v>
      </c>
      <c r="E96" s="82" t="s">
        <v>6</v>
      </c>
      <c r="F96" s="83">
        <v>30</v>
      </c>
      <c r="G96" s="83">
        <v>17</v>
      </c>
      <c r="H96" s="228">
        <f>I96*(1-R$12)</f>
        <v>47.58</v>
      </c>
      <c r="I96" s="155">
        <v>47.58</v>
      </c>
      <c r="J96" s="102">
        <f>H96*G96</f>
        <v>808.86</v>
      </c>
      <c r="K96" s="103">
        <f>F96*G96/1000</f>
        <v>0.51</v>
      </c>
      <c r="L96" s="86">
        <v>0.0054</v>
      </c>
      <c r="M96" s="208"/>
      <c r="N96" s="243">
        <f>K96*M96</f>
        <v>0</v>
      </c>
      <c r="O96" s="244">
        <f>L96*M96</f>
        <v>0</v>
      </c>
      <c r="P96" s="245"/>
      <c r="Q96" s="246">
        <f>H96*G96*M96</f>
        <v>0</v>
      </c>
      <c r="R96" s="168"/>
    </row>
    <row r="97" spans="1:18" s="98" customFormat="1" ht="15.75">
      <c r="A97" s="99" t="s">
        <v>324</v>
      </c>
      <c r="B97" s="99" t="s">
        <v>325</v>
      </c>
      <c r="C97" s="91" t="s">
        <v>223</v>
      </c>
      <c r="D97" s="82" t="s">
        <v>471</v>
      </c>
      <c r="E97" s="82" t="s">
        <v>6</v>
      </c>
      <c r="F97" s="83">
        <v>30</v>
      </c>
      <c r="G97" s="83">
        <v>17</v>
      </c>
      <c r="H97" s="228">
        <f t="shared" si="30"/>
        <v>47.58</v>
      </c>
      <c r="I97" s="155">
        <v>47.58</v>
      </c>
      <c r="J97" s="102">
        <f t="shared" si="31"/>
        <v>808.86</v>
      </c>
      <c r="K97" s="103">
        <f t="shared" si="32"/>
        <v>0.51</v>
      </c>
      <c r="L97" s="86">
        <v>0.0054</v>
      </c>
      <c r="M97" s="208"/>
      <c r="N97" s="243">
        <f t="shared" si="33"/>
        <v>0</v>
      </c>
      <c r="O97" s="244">
        <f t="shared" si="34"/>
        <v>0</v>
      </c>
      <c r="P97" s="245"/>
      <c r="Q97" s="246">
        <f t="shared" si="35"/>
        <v>0</v>
      </c>
      <c r="R97" s="168"/>
    </row>
    <row r="98" spans="1:18" s="51" customFormat="1" ht="25.5" customHeight="1">
      <c r="A98" s="232" t="s">
        <v>83</v>
      </c>
      <c r="B98" s="46"/>
      <c r="C98" s="46"/>
      <c r="D98" s="47"/>
      <c r="E98" s="47"/>
      <c r="F98" s="48"/>
      <c r="G98" s="48"/>
      <c r="H98" s="224"/>
      <c r="I98" s="48"/>
      <c r="J98" s="49"/>
      <c r="K98" s="49"/>
      <c r="L98" s="48"/>
      <c r="M98" s="48"/>
      <c r="N98" s="247"/>
      <c r="O98" s="248"/>
      <c r="P98" s="245"/>
      <c r="Q98" s="246"/>
      <c r="R98" s="167"/>
    </row>
    <row r="99" spans="1:18" s="98" customFormat="1" ht="15.75">
      <c r="A99" s="99" t="s">
        <v>432</v>
      </c>
      <c r="B99" s="99" t="s">
        <v>433</v>
      </c>
      <c r="C99" s="91"/>
      <c r="D99" s="82" t="s">
        <v>446</v>
      </c>
      <c r="E99" s="82" t="s">
        <v>6</v>
      </c>
      <c r="F99" s="83">
        <v>14</v>
      </c>
      <c r="G99" s="83">
        <v>78</v>
      </c>
      <c r="H99" s="228">
        <f>I99*(1-R$12)</f>
        <v>30.24</v>
      </c>
      <c r="I99" s="155">
        <v>30.24</v>
      </c>
      <c r="J99" s="102">
        <f>H99*G99</f>
        <v>2358.72</v>
      </c>
      <c r="K99" s="103">
        <f>F99*G99/1000</f>
        <v>1.092</v>
      </c>
      <c r="L99" s="86">
        <v>0.022</v>
      </c>
      <c r="M99" s="208"/>
      <c r="N99" s="243">
        <f aca="true" t="shared" si="36" ref="N99:N105">K99*M99</f>
        <v>0</v>
      </c>
      <c r="O99" s="244">
        <f aca="true" t="shared" si="37" ref="O99:O105">L99*M99</f>
        <v>0</v>
      </c>
      <c r="P99" s="245"/>
      <c r="Q99" s="246">
        <f aca="true" t="shared" si="38" ref="Q99:Q105">H99*G99*M99</f>
        <v>0</v>
      </c>
      <c r="R99" s="168"/>
    </row>
    <row r="100" spans="1:18" s="98" customFormat="1" ht="15.75">
      <c r="A100" s="99" t="s">
        <v>434</v>
      </c>
      <c r="B100" s="99" t="s">
        <v>435</v>
      </c>
      <c r="C100" s="91"/>
      <c r="D100" s="82" t="s">
        <v>447</v>
      </c>
      <c r="E100" s="82" t="s">
        <v>6</v>
      </c>
      <c r="F100" s="83">
        <v>14</v>
      </c>
      <c r="G100" s="83">
        <v>78</v>
      </c>
      <c r="H100" s="228">
        <f aca="true" t="shared" si="39" ref="H100:H105">I100*(1-R$12)</f>
        <v>27.76</v>
      </c>
      <c r="I100" s="155">
        <v>27.76</v>
      </c>
      <c r="J100" s="102">
        <f>H100*G100</f>
        <v>2165.28</v>
      </c>
      <c r="K100" s="103">
        <f>F100*G100/1000</f>
        <v>1.092</v>
      </c>
      <c r="L100" s="86">
        <v>0.022</v>
      </c>
      <c r="M100" s="208"/>
      <c r="N100" s="243">
        <f t="shared" si="36"/>
        <v>0</v>
      </c>
      <c r="O100" s="244">
        <f t="shared" si="37"/>
        <v>0</v>
      </c>
      <c r="P100" s="245"/>
      <c r="Q100" s="246">
        <f t="shared" si="38"/>
        <v>0</v>
      </c>
      <c r="R100" s="168"/>
    </row>
    <row r="101" spans="1:18" s="98" customFormat="1" ht="15.75">
      <c r="A101" s="99" t="s">
        <v>436</v>
      </c>
      <c r="B101" s="99" t="s">
        <v>437</v>
      </c>
      <c r="C101" s="91"/>
      <c r="D101" s="82" t="s">
        <v>448</v>
      </c>
      <c r="E101" s="82" t="s">
        <v>6</v>
      </c>
      <c r="F101" s="83">
        <v>15</v>
      </c>
      <c r="G101" s="83">
        <v>78</v>
      </c>
      <c r="H101" s="228">
        <f t="shared" si="39"/>
        <v>27.76</v>
      </c>
      <c r="I101" s="155">
        <v>27.76</v>
      </c>
      <c r="J101" s="102">
        <f>H101*G101</f>
        <v>2165.28</v>
      </c>
      <c r="K101" s="103">
        <f>F101*G101/1000</f>
        <v>1.17</v>
      </c>
      <c r="L101" s="86">
        <v>0.022</v>
      </c>
      <c r="M101" s="208"/>
      <c r="N101" s="243">
        <f t="shared" si="36"/>
        <v>0</v>
      </c>
      <c r="O101" s="244">
        <f t="shared" si="37"/>
        <v>0</v>
      </c>
      <c r="P101" s="245"/>
      <c r="Q101" s="246">
        <f t="shared" si="38"/>
        <v>0</v>
      </c>
      <c r="R101" s="168"/>
    </row>
    <row r="102" spans="1:18" s="105" customFormat="1" ht="15.75">
      <c r="A102" s="99" t="s">
        <v>438</v>
      </c>
      <c r="B102" s="99" t="s">
        <v>439</v>
      </c>
      <c r="C102" s="91"/>
      <c r="D102" s="82" t="s">
        <v>449</v>
      </c>
      <c r="E102" s="82" t="s">
        <v>6</v>
      </c>
      <c r="F102" s="83">
        <v>13</v>
      </c>
      <c r="G102" s="83">
        <v>78</v>
      </c>
      <c r="H102" s="228">
        <f t="shared" si="39"/>
        <v>14.74</v>
      </c>
      <c r="I102" s="155">
        <v>14.74</v>
      </c>
      <c r="J102" s="102">
        <f>H102*G102</f>
        <v>1149.72</v>
      </c>
      <c r="K102" s="103">
        <f>F102*G102/1000</f>
        <v>1.014</v>
      </c>
      <c r="L102" s="86">
        <v>0.022</v>
      </c>
      <c r="M102" s="208"/>
      <c r="N102" s="243">
        <f t="shared" si="36"/>
        <v>0</v>
      </c>
      <c r="O102" s="244">
        <f t="shared" si="37"/>
        <v>0</v>
      </c>
      <c r="P102" s="249"/>
      <c r="Q102" s="246">
        <f t="shared" si="38"/>
        <v>0</v>
      </c>
      <c r="R102" s="168"/>
    </row>
    <row r="103" spans="1:18" s="98" customFormat="1" ht="15.75">
      <c r="A103" s="99" t="s">
        <v>440</v>
      </c>
      <c r="B103" s="99" t="s">
        <v>441</v>
      </c>
      <c r="C103" s="91"/>
      <c r="D103" s="82" t="s">
        <v>450</v>
      </c>
      <c r="E103" s="82" t="s">
        <v>6</v>
      </c>
      <c r="F103" s="83">
        <v>14</v>
      </c>
      <c r="G103" s="83">
        <v>78</v>
      </c>
      <c r="H103" s="228">
        <f t="shared" si="39"/>
        <v>14.74</v>
      </c>
      <c r="I103" s="155">
        <v>14.74</v>
      </c>
      <c r="J103" s="102">
        <f>H103*G103</f>
        <v>1149.72</v>
      </c>
      <c r="K103" s="103">
        <f>F103*G103/1000</f>
        <v>1.092</v>
      </c>
      <c r="L103" s="86">
        <v>0.022</v>
      </c>
      <c r="M103" s="208"/>
      <c r="N103" s="243">
        <f t="shared" si="36"/>
        <v>0</v>
      </c>
      <c r="O103" s="244">
        <f t="shared" si="37"/>
        <v>0</v>
      </c>
      <c r="P103" s="245"/>
      <c r="Q103" s="246">
        <f t="shared" si="38"/>
        <v>0</v>
      </c>
      <c r="R103" s="168"/>
    </row>
    <row r="104" spans="1:18" s="98" customFormat="1" ht="15.75">
      <c r="A104" s="99" t="s">
        <v>444</v>
      </c>
      <c r="B104" s="99" t="s">
        <v>445</v>
      </c>
      <c r="C104" s="91"/>
      <c r="D104" s="82" t="s">
        <v>453</v>
      </c>
      <c r="E104" s="82" t="s">
        <v>6</v>
      </c>
      <c r="F104" s="83">
        <v>41</v>
      </c>
      <c r="G104" s="83">
        <f>6*14</f>
        <v>84</v>
      </c>
      <c r="H104" s="228">
        <f t="shared" si="39"/>
        <v>39.98</v>
      </c>
      <c r="I104" s="155">
        <v>39.98</v>
      </c>
      <c r="J104" s="102">
        <f>H104*6*14</f>
        <v>3358.3199999999997</v>
      </c>
      <c r="K104" s="103">
        <f>F104*6*14/1000</f>
        <v>3.444</v>
      </c>
      <c r="L104" s="86">
        <v>0.022</v>
      </c>
      <c r="M104" s="208"/>
      <c r="N104" s="243">
        <f t="shared" si="36"/>
        <v>0</v>
      </c>
      <c r="O104" s="244">
        <f t="shared" si="37"/>
        <v>0</v>
      </c>
      <c r="P104" s="245"/>
      <c r="Q104" s="246">
        <f t="shared" si="38"/>
        <v>0</v>
      </c>
      <c r="R104" s="168"/>
    </row>
    <row r="105" spans="1:18" s="98" customFormat="1" ht="15.75">
      <c r="A105" s="99" t="s">
        <v>442</v>
      </c>
      <c r="B105" s="99" t="s">
        <v>443</v>
      </c>
      <c r="C105" s="91"/>
      <c r="D105" s="82" t="s">
        <v>451</v>
      </c>
      <c r="E105" s="82" t="s">
        <v>6</v>
      </c>
      <c r="F105" s="83">
        <v>15</v>
      </c>
      <c r="G105" s="83">
        <f>6*14</f>
        <v>84</v>
      </c>
      <c r="H105" s="228">
        <f t="shared" si="39"/>
        <v>22.79</v>
      </c>
      <c r="I105" s="155">
        <v>22.79</v>
      </c>
      <c r="J105" s="102">
        <f>H105*6*14</f>
        <v>1914.3600000000001</v>
      </c>
      <c r="K105" s="103">
        <f>F105*6*14/1000</f>
        <v>1.26</v>
      </c>
      <c r="L105" s="86">
        <v>0.022</v>
      </c>
      <c r="M105" s="208"/>
      <c r="N105" s="243">
        <f t="shared" si="36"/>
        <v>0</v>
      </c>
      <c r="O105" s="244">
        <f t="shared" si="37"/>
        <v>0</v>
      </c>
      <c r="P105" s="245"/>
      <c r="Q105" s="246">
        <f t="shared" si="38"/>
        <v>0</v>
      </c>
      <c r="R105" s="168"/>
    </row>
    <row r="106" spans="1:18" s="51" customFormat="1" ht="24.75" customHeight="1">
      <c r="A106" s="52" t="s">
        <v>111</v>
      </c>
      <c r="B106" s="46"/>
      <c r="C106" s="46"/>
      <c r="D106" s="47"/>
      <c r="E106" s="47"/>
      <c r="F106" s="48"/>
      <c r="G106" s="48"/>
      <c r="H106" s="224"/>
      <c r="I106" s="153"/>
      <c r="J106" s="49"/>
      <c r="K106" s="49"/>
      <c r="L106" s="48"/>
      <c r="M106" s="208"/>
      <c r="N106" s="247"/>
      <c r="O106" s="248"/>
      <c r="P106" s="245"/>
      <c r="Q106" s="246"/>
      <c r="R106" s="167"/>
    </row>
    <row r="107" spans="1:18" s="89" customFormat="1" ht="15.75">
      <c r="A107" s="79" t="s">
        <v>452</v>
      </c>
      <c r="B107" s="80" t="s">
        <v>269</v>
      </c>
      <c r="C107" s="80" t="s">
        <v>25</v>
      </c>
      <c r="D107" s="106" t="s">
        <v>472</v>
      </c>
      <c r="E107" s="82" t="s">
        <v>3</v>
      </c>
      <c r="F107" s="83">
        <v>300</v>
      </c>
      <c r="G107" s="83">
        <v>40</v>
      </c>
      <c r="H107" s="228">
        <f>I107*(1-R$12)</f>
        <v>44.09</v>
      </c>
      <c r="I107" s="155">
        <v>44.09</v>
      </c>
      <c r="J107" s="84">
        <f>H107*G107</f>
        <v>1763.6000000000001</v>
      </c>
      <c r="K107" s="85">
        <f>F107*G107/1000</f>
        <v>12</v>
      </c>
      <c r="L107" s="86">
        <v>0.022</v>
      </c>
      <c r="M107" s="208"/>
      <c r="N107" s="243">
        <f>K107*M107</f>
        <v>0</v>
      </c>
      <c r="O107" s="244">
        <f>L107*M107</f>
        <v>0</v>
      </c>
      <c r="P107" s="249"/>
      <c r="Q107" s="246">
        <f>H107*G107*M107</f>
        <v>0</v>
      </c>
      <c r="R107" s="168"/>
    </row>
    <row r="108" spans="1:18" s="57" customFormat="1" ht="23.25" customHeight="1">
      <c r="A108" s="52" t="s">
        <v>473</v>
      </c>
      <c r="B108" s="53"/>
      <c r="C108" s="53"/>
      <c r="D108" s="54"/>
      <c r="E108" s="54"/>
      <c r="F108" s="55"/>
      <c r="G108" s="55"/>
      <c r="H108" s="224"/>
      <c r="I108" s="197"/>
      <c r="J108" s="55"/>
      <c r="K108" s="55"/>
      <c r="L108" s="56"/>
      <c r="M108" s="208"/>
      <c r="N108" s="250"/>
      <c r="O108" s="251"/>
      <c r="P108" s="249"/>
      <c r="Q108" s="246"/>
      <c r="R108" s="167"/>
    </row>
    <row r="109" spans="1:18" s="89" customFormat="1" ht="15.75">
      <c r="A109" s="79">
        <v>96892</v>
      </c>
      <c r="B109" s="80" t="s">
        <v>431</v>
      </c>
      <c r="C109" s="80" t="s">
        <v>33</v>
      </c>
      <c r="D109" s="138" t="s">
        <v>305</v>
      </c>
      <c r="E109" s="82" t="s">
        <v>2</v>
      </c>
      <c r="F109" s="83">
        <v>3</v>
      </c>
      <c r="G109" s="83">
        <v>1000</v>
      </c>
      <c r="H109" s="228">
        <f aca="true" t="shared" si="40" ref="H109:H145">I109*(1-R$12)</f>
        <v>5.99</v>
      </c>
      <c r="I109" s="201">
        <v>5.99</v>
      </c>
      <c r="J109" s="84">
        <f aca="true" t="shared" si="41" ref="J109:J145">H109*G109</f>
        <v>5990</v>
      </c>
      <c r="K109" s="85">
        <f aca="true" t="shared" si="42" ref="K109:K145">F109*G109/1000</f>
        <v>3</v>
      </c>
      <c r="L109" s="86">
        <v>0.0046</v>
      </c>
      <c r="M109" s="208"/>
      <c r="N109" s="243">
        <f aca="true" t="shared" si="43" ref="N109:N145">K109*M109</f>
        <v>0</v>
      </c>
      <c r="O109" s="244">
        <f aca="true" t="shared" si="44" ref="O109:O145">L109*M109</f>
        <v>0</v>
      </c>
      <c r="P109" s="249"/>
      <c r="Q109" s="246">
        <f aca="true" t="shared" si="45" ref="Q109:Q145">H109*G109*M109</f>
        <v>0</v>
      </c>
      <c r="R109" s="168"/>
    </row>
    <row r="110" spans="1:18" s="89" customFormat="1" ht="15.75">
      <c r="A110" s="79" t="s">
        <v>474</v>
      </c>
      <c r="B110" s="80" t="s">
        <v>431</v>
      </c>
      <c r="C110" s="80" t="s">
        <v>33</v>
      </c>
      <c r="D110" s="138" t="s">
        <v>475</v>
      </c>
      <c r="E110" s="82" t="s">
        <v>2</v>
      </c>
      <c r="F110" s="83">
        <v>3</v>
      </c>
      <c r="G110" s="83">
        <v>1000</v>
      </c>
      <c r="H110" s="228">
        <f>I110*(1-R$12)</f>
        <v>5.99</v>
      </c>
      <c r="I110" s="201">
        <v>5.99</v>
      </c>
      <c r="J110" s="84">
        <f>H110*G110</f>
        <v>5990</v>
      </c>
      <c r="K110" s="85">
        <f>F110*G110/1000</f>
        <v>3</v>
      </c>
      <c r="L110" s="86">
        <v>0.0046</v>
      </c>
      <c r="M110" s="208"/>
      <c r="N110" s="243">
        <f>K110*M110</f>
        <v>0</v>
      </c>
      <c r="O110" s="244">
        <f>L110*M110</f>
        <v>0</v>
      </c>
      <c r="P110" s="249"/>
      <c r="Q110" s="246">
        <f>H110*G110*M110</f>
        <v>0</v>
      </c>
      <c r="R110" s="168"/>
    </row>
    <row r="111" spans="1:18" s="89" customFormat="1" ht="15.75">
      <c r="A111" s="79" t="s">
        <v>478</v>
      </c>
      <c r="B111" s="80" t="s">
        <v>431</v>
      </c>
      <c r="C111" s="80" t="s">
        <v>33</v>
      </c>
      <c r="D111" s="138" t="s">
        <v>476</v>
      </c>
      <c r="E111" s="82" t="s">
        <v>2</v>
      </c>
      <c r="F111" s="83">
        <v>3</v>
      </c>
      <c r="G111" s="83">
        <v>1000</v>
      </c>
      <c r="H111" s="228">
        <f>I111*(1-R$12)</f>
        <v>5.99</v>
      </c>
      <c r="I111" s="201">
        <v>5.99</v>
      </c>
      <c r="J111" s="84">
        <f>H111*G111</f>
        <v>5990</v>
      </c>
      <c r="K111" s="85">
        <f>F111*G111/1000</f>
        <v>3</v>
      </c>
      <c r="L111" s="86">
        <v>0.0046</v>
      </c>
      <c r="M111" s="208"/>
      <c r="N111" s="243">
        <f>K111*M111</f>
        <v>0</v>
      </c>
      <c r="O111" s="244">
        <f>L111*M111</f>
        <v>0</v>
      </c>
      <c r="P111" s="249"/>
      <c r="Q111" s="246">
        <f>H111*G111*M111</f>
        <v>0</v>
      </c>
      <c r="R111" s="168"/>
    </row>
    <row r="112" spans="1:18" s="89" customFormat="1" ht="15.75">
      <c r="A112" s="79" t="s">
        <v>479</v>
      </c>
      <c r="B112" s="80" t="s">
        <v>431</v>
      </c>
      <c r="C112" s="80" t="s">
        <v>33</v>
      </c>
      <c r="D112" s="138" t="s">
        <v>477</v>
      </c>
      <c r="E112" s="82" t="s">
        <v>2</v>
      </c>
      <c r="F112" s="83">
        <v>3</v>
      </c>
      <c r="G112" s="83">
        <v>1000</v>
      </c>
      <c r="H112" s="228">
        <f>I112*(1-R$12)</f>
        <v>5.99</v>
      </c>
      <c r="I112" s="201">
        <v>5.99</v>
      </c>
      <c r="J112" s="84">
        <f>H112*G112</f>
        <v>5990</v>
      </c>
      <c r="K112" s="85">
        <f>F112*G112/1000</f>
        <v>3</v>
      </c>
      <c r="L112" s="86">
        <v>0.0046</v>
      </c>
      <c r="M112" s="208"/>
      <c r="N112" s="243">
        <f>K112*M112</f>
        <v>0</v>
      </c>
      <c r="O112" s="244">
        <f>L112*M112</f>
        <v>0</v>
      </c>
      <c r="P112" s="249"/>
      <c r="Q112" s="246">
        <f>H112*G112*M112</f>
        <v>0</v>
      </c>
      <c r="R112" s="168"/>
    </row>
    <row r="113" spans="1:18" s="89" customFormat="1" ht="15.75">
      <c r="A113" s="79">
        <v>96882</v>
      </c>
      <c r="B113" s="80" t="s">
        <v>431</v>
      </c>
      <c r="C113" s="80" t="s">
        <v>33</v>
      </c>
      <c r="D113" s="138" t="s">
        <v>306</v>
      </c>
      <c r="E113" s="82" t="s">
        <v>2</v>
      </c>
      <c r="F113" s="83">
        <v>3</v>
      </c>
      <c r="G113" s="83">
        <v>1000</v>
      </c>
      <c r="H113" s="228">
        <f aca="true" t="shared" si="46" ref="H113:H122">I113*(1-R$12)</f>
        <v>5.99</v>
      </c>
      <c r="I113" s="201">
        <v>5.99</v>
      </c>
      <c r="J113" s="84">
        <f aca="true" t="shared" si="47" ref="J113:J122">H113*G113</f>
        <v>5990</v>
      </c>
      <c r="K113" s="85">
        <f aca="true" t="shared" si="48" ref="K113:K122">F113*G113/1000</f>
        <v>3</v>
      </c>
      <c r="L113" s="86">
        <v>0.0046</v>
      </c>
      <c r="M113" s="208"/>
      <c r="N113" s="243">
        <f aca="true" t="shared" si="49" ref="N113:N122">K113*M113</f>
        <v>0</v>
      </c>
      <c r="O113" s="244">
        <f aca="true" t="shared" si="50" ref="O113:O122">L113*M113</f>
        <v>0</v>
      </c>
      <c r="P113" s="249"/>
      <c r="Q113" s="246">
        <f aca="true" t="shared" si="51" ref="Q113:Q122">H113*G113*M113</f>
        <v>0</v>
      </c>
      <c r="R113" s="168"/>
    </row>
    <row r="114" spans="1:18" s="89" customFormat="1" ht="15.75">
      <c r="A114" s="79" t="s">
        <v>485</v>
      </c>
      <c r="B114" s="80" t="s">
        <v>431</v>
      </c>
      <c r="C114" s="80" t="s">
        <v>33</v>
      </c>
      <c r="D114" s="138" t="s">
        <v>480</v>
      </c>
      <c r="E114" s="82" t="s">
        <v>2</v>
      </c>
      <c r="F114" s="83">
        <v>3</v>
      </c>
      <c r="G114" s="83">
        <v>1000</v>
      </c>
      <c r="H114" s="228">
        <f>I114*(1-R$12)</f>
        <v>5.99</v>
      </c>
      <c r="I114" s="201">
        <v>5.99</v>
      </c>
      <c r="J114" s="84">
        <f>H114*G114</f>
        <v>5990</v>
      </c>
      <c r="K114" s="85">
        <f>F114*G114/1000</f>
        <v>3</v>
      </c>
      <c r="L114" s="86">
        <v>0.0046</v>
      </c>
      <c r="M114" s="208"/>
      <c r="N114" s="243">
        <f>K114*M114</f>
        <v>0</v>
      </c>
      <c r="O114" s="244">
        <f>L114*M114</f>
        <v>0</v>
      </c>
      <c r="P114" s="249"/>
      <c r="Q114" s="246">
        <f>H114*G114*M114</f>
        <v>0</v>
      </c>
      <c r="R114" s="168"/>
    </row>
    <row r="115" spans="1:18" s="89" customFormat="1" ht="15.75">
      <c r="A115" s="79">
        <v>96888</v>
      </c>
      <c r="B115" s="80" t="s">
        <v>431</v>
      </c>
      <c r="C115" s="80" t="s">
        <v>33</v>
      </c>
      <c r="D115" s="138" t="s">
        <v>307</v>
      </c>
      <c r="E115" s="82" t="s">
        <v>2</v>
      </c>
      <c r="F115" s="83">
        <v>3</v>
      </c>
      <c r="G115" s="83">
        <v>1000</v>
      </c>
      <c r="H115" s="228">
        <f t="shared" si="46"/>
        <v>5.99</v>
      </c>
      <c r="I115" s="201">
        <v>5.99</v>
      </c>
      <c r="J115" s="84">
        <f t="shared" si="47"/>
        <v>5990</v>
      </c>
      <c r="K115" s="85">
        <f t="shared" si="48"/>
        <v>3</v>
      </c>
      <c r="L115" s="86">
        <v>0.0046</v>
      </c>
      <c r="M115" s="208"/>
      <c r="N115" s="243">
        <f t="shared" si="49"/>
        <v>0</v>
      </c>
      <c r="O115" s="244">
        <f t="shared" si="50"/>
        <v>0</v>
      </c>
      <c r="P115" s="249"/>
      <c r="Q115" s="246">
        <f t="shared" si="51"/>
        <v>0</v>
      </c>
      <c r="R115" s="168"/>
    </row>
    <row r="116" spans="1:18" s="89" customFormat="1" ht="15.75">
      <c r="A116" s="79" t="s">
        <v>486</v>
      </c>
      <c r="B116" s="80" t="s">
        <v>431</v>
      </c>
      <c r="C116" s="80" t="s">
        <v>33</v>
      </c>
      <c r="D116" s="138" t="s">
        <v>481</v>
      </c>
      <c r="E116" s="82" t="s">
        <v>2</v>
      </c>
      <c r="F116" s="83">
        <v>3</v>
      </c>
      <c r="G116" s="83">
        <v>1000</v>
      </c>
      <c r="H116" s="228">
        <f>I116*(1-R$12)</f>
        <v>5.99</v>
      </c>
      <c r="I116" s="201">
        <v>5.99</v>
      </c>
      <c r="J116" s="84">
        <f>H116*G116</f>
        <v>5990</v>
      </c>
      <c r="K116" s="85">
        <f>F116*G116/1000</f>
        <v>3</v>
      </c>
      <c r="L116" s="86">
        <v>0.0046</v>
      </c>
      <c r="M116" s="208"/>
      <c r="N116" s="243">
        <f>K116*M116</f>
        <v>0</v>
      </c>
      <c r="O116" s="244">
        <f>L116*M116</f>
        <v>0</v>
      </c>
      <c r="P116" s="249"/>
      <c r="Q116" s="246">
        <f>H116*G116*M116</f>
        <v>0</v>
      </c>
      <c r="R116" s="168"/>
    </row>
    <row r="117" spans="1:18" s="89" customFormat="1" ht="15.75">
      <c r="A117" s="79">
        <v>96886</v>
      </c>
      <c r="B117" s="80" t="s">
        <v>431</v>
      </c>
      <c r="C117" s="80" t="s">
        <v>33</v>
      </c>
      <c r="D117" s="138" t="s">
        <v>308</v>
      </c>
      <c r="E117" s="82" t="s">
        <v>2</v>
      </c>
      <c r="F117" s="83">
        <v>3</v>
      </c>
      <c r="G117" s="83">
        <v>1000</v>
      </c>
      <c r="H117" s="228">
        <f t="shared" si="46"/>
        <v>5.99</v>
      </c>
      <c r="I117" s="201">
        <v>5.99</v>
      </c>
      <c r="J117" s="84">
        <f t="shared" si="47"/>
        <v>5990</v>
      </c>
      <c r="K117" s="85">
        <f t="shared" si="48"/>
        <v>3</v>
      </c>
      <c r="L117" s="86">
        <v>0.0046</v>
      </c>
      <c r="M117" s="208"/>
      <c r="N117" s="243">
        <f t="shared" si="49"/>
        <v>0</v>
      </c>
      <c r="O117" s="244">
        <f t="shared" si="50"/>
        <v>0</v>
      </c>
      <c r="P117" s="249"/>
      <c r="Q117" s="246">
        <f t="shared" si="51"/>
        <v>0</v>
      </c>
      <c r="R117" s="168"/>
    </row>
    <row r="118" spans="1:18" s="89" customFormat="1" ht="15.75">
      <c r="A118" s="79">
        <v>96883</v>
      </c>
      <c r="B118" s="80" t="s">
        <v>431</v>
      </c>
      <c r="C118" s="80" t="s">
        <v>33</v>
      </c>
      <c r="D118" s="138" t="s">
        <v>309</v>
      </c>
      <c r="E118" s="82" t="s">
        <v>2</v>
      </c>
      <c r="F118" s="83">
        <v>3</v>
      </c>
      <c r="G118" s="83">
        <v>1000</v>
      </c>
      <c r="H118" s="228">
        <f t="shared" si="46"/>
        <v>5.99</v>
      </c>
      <c r="I118" s="201">
        <v>5.99</v>
      </c>
      <c r="J118" s="84">
        <f t="shared" si="47"/>
        <v>5990</v>
      </c>
      <c r="K118" s="85">
        <f t="shared" si="48"/>
        <v>3</v>
      </c>
      <c r="L118" s="86">
        <v>0.0046</v>
      </c>
      <c r="M118" s="208"/>
      <c r="N118" s="243">
        <f t="shared" si="49"/>
        <v>0</v>
      </c>
      <c r="O118" s="244">
        <f t="shared" si="50"/>
        <v>0</v>
      </c>
      <c r="P118" s="249"/>
      <c r="Q118" s="246">
        <f t="shared" si="51"/>
        <v>0</v>
      </c>
      <c r="R118" s="168"/>
    </row>
    <row r="119" spans="1:18" s="89" customFormat="1" ht="15.75">
      <c r="A119" s="79">
        <v>96880</v>
      </c>
      <c r="B119" s="80" t="s">
        <v>431</v>
      </c>
      <c r="C119" s="80" t="s">
        <v>33</v>
      </c>
      <c r="D119" s="138" t="s">
        <v>482</v>
      </c>
      <c r="E119" s="82" t="s">
        <v>2</v>
      </c>
      <c r="F119" s="83">
        <v>3</v>
      </c>
      <c r="G119" s="83">
        <v>1000</v>
      </c>
      <c r="H119" s="228">
        <f>I119*(1-R$12)</f>
        <v>5.99</v>
      </c>
      <c r="I119" s="201">
        <v>5.99</v>
      </c>
      <c r="J119" s="84">
        <f>H119*G119</f>
        <v>5990</v>
      </c>
      <c r="K119" s="85">
        <f>F119*G119/1000</f>
        <v>3</v>
      </c>
      <c r="L119" s="86">
        <v>0.0046</v>
      </c>
      <c r="M119" s="208"/>
      <c r="N119" s="243">
        <f>K119*M119</f>
        <v>0</v>
      </c>
      <c r="O119" s="244">
        <f>L119*M119</f>
        <v>0</v>
      </c>
      <c r="P119" s="249"/>
      <c r="Q119" s="246">
        <f>H119*G119*M119</f>
        <v>0</v>
      </c>
      <c r="R119" s="168"/>
    </row>
    <row r="120" spans="1:18" s="89" customFormat="1" ht="15.75">
      <c r="A120" s="79">
        <v>96887</v>
      </c>
      <c r="B120" s="80" t="s">
        <v>431</v>
      </c>
      <c r="C120" s="80" t="s">
        <v>33</v>
      </c>
      <c r="D120" s="138" t="s">
        <v>310</v>
      </c>
      <c r="E120" s="82" t="s">
        <v>2</v>
      </c>
      <c r="F120" s="83">
        <v>3</v>
      </c>
      <c r="G120" s="83">
        <v>1000</v>
      </c>
      <c r="H120" s="228">
        <f t="shared" si="46"/>
        <v>5.99</v>
      </c>
      <c r="I120" s="201">
        <v>5.99</v>
      </c>
      <c r="J120" s="84">
        <f t="shared" si="47"/>
        <v>5990</v>
      </c>
      <c r="K120" s="85">
        <f t="shared" si="48"/>
        <v>3</v>
      </c>
      <c r="L120" s="86">
        <v>0.0046</v>
      </c>
      <c r="M120" s="208"/>
      <c r="N120" s="243">
        <f t="shared" si="49"/>
        <v>0</v>
      </c>
      <c r="O120" s="244">
        <f t="shared" si="50"/>
        <v>0</v>
      </c>
      <c r="P120" s="249"/>
      <c r="Q120" s="246">
        <f t="shared" si="51"/>
        <v>0</v>
      </c>
      <c r="R120" s="168"/>
    </row>
    <row r="121" spans="1:18" s="89" customFormat="1" ht="15.75">
      <c r="A121" s="79">
        <v>96893</v>
      </c>
      <c r="B121" s="80" t="s">
        <v>431</v>
      </c>
      <c r="C121" s="80" t="s">
        <v>33</v>
      </c>
      <c r="D121" s="138" t="s">
        <v>483</v>
      </c>
      <c r="E121" s="82" t="s">
        <v>2</v>
      </c>
      <c r="F121" s="83">
        <v>3</v>
      </c>
      <c r="G121" s="83">
        <v>1000</v>
      </c>
      <c r="H121" s="228">
        <f t="shared" si="46"/>
        <v>5.99</v>
      </c>
      <c r="I121" s="201">
        <v>5.99</v>
      </c>
      <c r="J121" s="84">
        <f t="shared" si="47"/>
        <v>5990</v>
      </c>
      <c r="K121" s="85">
        <f t="shared" si="48"/>
        <v>3</v>
      </c>
      <c r="L121" s="86">
        <v>0.0046</v>
      </c>
      <c r="M121" s="208"/>
      <c r="N121" s="243">
        <f t="shared" si="49"/>
        <v>0</v>
      </c>
      <c r="O121" s="244">
        <f t="shared" si="50"/>
        <v>0</v>
      </c>
      <c r="P121" s="249"/>
      <c r="Q121" s="246">
        <f t="shared" si="51"/>
        <v>0</v>
      </c>
      <c r="R121" s="168"/>
    </row>
    <row r="122" spans="1:18" s="89" customFormat="1" ht="15.75">
      <c r="A122" s="79">
        <v>55501</v>
      </c>
      <c r="B122" s="80" t="s">
        <v>431</v>
      </c>
      <c r="C122" s="80" t="s">
        <v>33</v>
      </c>
      <c r="D122" s="138" t="s">
        <v>1</v>
      </c>
      <c r="E122" s="82" t="s">
        <v>2</v>
      </c>
      <c r="F122" s="83">
        <v>3</v>
      </c>
      <c r="G122" s="83">
        <v>1000</v>
      </c>
      <c r="H122" s="228">
        <f t="shared" si="46"/>
        <v>0</v>
      </c>
      <c r="I122" s="201"/>
      <c r="J122" s="84">
        <f t="shared" si="47"/>
        <v>0</v>
      </c>
      <c r="K122" s="85">
        <f t="shared" si="48"/>
        <v>3</v>
      </c>
      <c r="L122" s="86">
        <v>0.0046</v>
      </c>
      <c r="M122" s="208"/>
      <c r="N122" s="243">
        <f t="shared" si="49"/>
        <v>0</v>
      </c>
      <c r="O122" s="244">
        <f t="shared" si="50"/>
        <v>0</v>
      </c>
      <c r="P122" s="249"/>
      <c r="Q122" s="246">
        <f t="shared" si="51"/>
        <v>0</v>
      </c>
      <c r="R122" s="168"/>
    </row>
    <row r="123" spans="1:18" s="89" customFormat="1" ht="15.75">
      <c r="A123" s="79">
        <v>55502</v>
      </c>
      <c r="B123" s="80" t="s">
        <v>431</v>
      </c>
      <c r="C123" s="80" t="s">
        <v>33</v>
      </c>
      <c r="D123" s="138" t="s">
        <v>171</v>
      </c>
      <c r="E123" s="82" t="s">
        <v>2</v>
      </c>
      <c r="F123" s="83">
        <v>3</v>
      </c>
      <c r="G123" s="83">
        <v>1000</v>
      </c>
      <c r="H123" s="228">
        <f t="shared" si="40"/>
        <v>5.99</v>
      </c>
      <c r="I123" s="201">
        <v>5.99</v>
      </c>
      <c r="J123" s="84">
        <f t="shared" si="41"/>
        <v>5990</v>
      </c>
      <c r="K123" s="85">
        <f t="shared" si="42"/>
        <v>3</v>
      </c>
      <c r="L123" s="86">
        <v>0.0046</v>
      </c>
      <c r="M123" s="208"/>
      <c r="N123" s="243">
        <f t="shared" si="43"/>
        <v>0</v>
      </c>
      <c r="O123" s="244">
        <f t="shared" si="44"/>
        <v>0</v>
      </c>
      <c r="P123" s="249"/>
      <c r="Q123" s="246">
        <f t="shared" si="45"/>
        <v>0</v>
      </c>
      <c r="R123" s="168"/>
    </row>
    <row r="124" spans="1:18" s="89" customFormat="1" ht="15.75">
      <c r="A124" s="79">
        <v>55503</v>
      </c>
      <c r="B124" s="80" t="s">
        <v>431</v>
      </c>
      <c r="C124" s="80" t="s">
        <v>33</v>
      </c>
      <c r="D124" s="138" t="s">
        <v>172</v>
      </c>
      <c r="E124" s="82" t="s">
        <v>2</v>
      </c>
      <c r="F124" s="83">
        <v>3</v>
      </c>
      <c r="G124" s="83">
        <v>1000</v>
      </c>
      <c r="H124" s="228">
        <f t="shared" si="40"/>
        <v>5.99</v>
      </c>
      <c r="I124" s="201">
        <v>5.99</v>
      </c>
      <c r="J124" s="84">
        <f t="shared" si="41"/>
        <v>5990</v>
      </c>
      <c r="K124" s="85">
        <f t="shared" si="42"/>
        <v>3</v>
      </c>
      <c r="L124" s="86">
        <v>0.0046</v>
      </c>
      <c r="M124" s="208"/>
      <c r="N124" s="243">
        <f t="shared" si="43"/>
        <v>0</v>
      </c>
      <c r="O124" s="244">
        <f t="shared" si="44"/>
        <v>0</v>
      </c>
      <c r="P124" s="249"/>
      <c r="Q124" s="246">
        <f t="shared" si="45"/>
        <v>0</v>
      </c>
      <c r="R124" s="168"/>
    </row>
    <row r="125" spans="1:18" s="89" customFormat="1" ht="15.75">
      <c r="A125" s="79">
        <v>55504</v>
      </c>
      <c r="B125" s="80" t="s">
        <v>431</v>
      </c>
      <c r="C125" s="80" t="s">
        <v>33</v>
      </c>
      <c r="D125" s="138" t="s">
        <v>250</v>
      </c>
      <c r="E125" s="82" t="s">
        <v>2</v>
      </c>
      <c r="F125" s="83">
        <v>3</v>
      </c>
      <c r="G125" s="83">
        <v>1000</v>
      </c>
      <c r="H125" s="228">
        <f t="shared" si="40"/>
        <v>0</v>
      </c>
      <c r="I125" s="201"/>
      <c r="J125" s="84">
        <f t="shared" si="41"/>
        <v>0</v>
      </c>
      <c r="K125" s="85">
        <f t="shared" si="42"/>
        <v>3</v>
      </c>
      <c r="L125" s="86">
        <v>0.0046</v>
      </c>
      <c r="M125" s="208"/>
      <c r="N125" s="243">
        <f t="shared" si="43"/>
        <v>0</v>
      </c>
      <c r="O125" s="244">
        <f t="shared" si="44"/>
        <v>0</v>
      </c>
      <c r="P125" s="249"/>
      <c r="Q125" s="246">
        <f t="shared" si="45"/>
        <v>0</v>
      </c>
      <c r="R125" s="168"/>
    </row>
    <row r="126" spans="1:18" s="89" customFormat="1" ht="15.75">
      <c r="A126" s="79">
        <v>55505</v>
      </c>
      <c r="B126" s="80" t="s">
        <v>431</v>
      </c>
      <c r="C126" s="80" t="s">
        <v>33</v>
      </c>
      <c r="D126" s="138" t="s">
        <v>173</v>
      </c>
      <c r="E126" s="82" t="s">
        <v>2</v>
      </c>
      <c r="F126" s="83">
        <v>3</v>
      </c>
      <c r="G126" s="83">
        <v>1000</v>
      </c>
      <c r="H126" s="228">
        <f t="shared" si="40"/>
        <v>0</v>
      </c>
      <c r="I126" s="201"/>
      <c r="J126" s="84">
        <f t="shared" si="41"/>
        <v>0</v>
      </c>
      <c r="K126" s="85">
        <f t="shared" si="42"/>
        <v>3</v>
      </c>
      <c r="L126" s="86">
        <v>0.0046</v>
      </c>
      <c r="M126" s="208"/>
      <c r="N126" s="243">
        <f t="shared" si="43"/>
        <v>0</v>
      </c>
      <c r="O126" s="244">
        <f t="shared" si="44"/>
        <v>0</v>
      </c>
      <c r="P126" s="249"/>
      <c r="Q126" s="246">
        <f t="shared" si="45"/>
        <v>0</v>
      </c>
      <c r="R126" s="168"/>
    </row>
    <row r="127" spans="1:18" s="89" customFormat="1" ht="15.75">
      <c r="A127" s="79">
        <v>55506</v>
      </c>
      <c r="B127" s="80" t="s">
        <v>431</v>
      </c>
      <c r="C127" s="80" t="s">
        <v>33</v>
      </c>
      <c r="D127" s="138" t="s">
        <v>251</v>
      </c>
      <c r="E127" s="82" t="s">
        <v>2</v>
      </c>
      <c r="F127" s="83">
        <v>3</v>
      </c>
      <c r="G127" s="83">
        <v>1000</v>
      </c>
      <c r="H127" s="228">
        <f t="shared" si="40"/>
        <v>0</v>
      </c>
      <c r="I127" s="201"/>
      <c r="J127" s="84">
        <f t="shared" si="41"/>
        <v>0</v>
      </c>
      <c r="K127" s="85">
        <f t="shared" si="42"/>
        <v>3</v>
      </c>
      <c r="L127" s="86">
        <v>0.0046</v>
      </c>
      <c r="M127" s="208"/>
      <c r="N127" s="243">
        <f t="shared" si="43"/>
        <v>0</v>
      </c>
      <c r="O127" s="244">
        <f t="shared" si="44"/>
        <v>0</v>
      </c>
      <c r="P127" s="249"/>
      <c r="Q127" s="246">
        <f t="shared" si="45"/>
        <v>0</v>
      </c>
      <c r="R127" s="168"/>
    </row>
    <row r="128" spans="1:18" s="89" customFormat="1" ht="15.75">
      <c r="A128" s="79">
        <v>55507</v>
      </c>
      <c r="B128" s="80" t="s">
        <v>431</v>
      </c>
      <c r="C128" s="80" t="s">
        <v>33</v>
      </c>
      <c r="D128" s="138" t="s">
        <v>252</v>
      </c>
      <c r="E128" s="82" t="s">
        <v>2</v>
      </c>
      <c r="F128" s="83">
        <v>3</v>
      </c>
      <c r="G128" s="83">
        <v>1000</v>
      </c>
      <c r="H128" s="228">
        <f t="shared" si="40"/>
        <v>0</v>
      </c>
      <c r="I128" s="201"/>
      <c r="J128" s="84">
        <f t="shared" si="41"/>
        <v>0</v>
      </c>
      <c r="K128" s="85">
        <f t="shared" si="42"/>
        <v>3</v>
      </c>
      <c r="L128" s="86">
        <v>0.0046</v>
      </c>
      <c r="M128" s="208"/>
      <c r="N128" s="243">
        <f t="shared" si="43"/>
        <v>0</v>
      </c>
      <c r="O128" s="244">
        <f t="shared" si="44"/>
        <v>0</v>
      </c>
      <c r="P128" s="249"/>
      <c r="Q128" s="246">
        <f t="shared" si="45"/>
        <v>0</v>
      </c>
      <c r="R128" s="168"/>
    </row>
    <row r="129" spans="1:18" s="89" customFormat="1" ht="15.75">
      <c r="A129" s="79">
        <v>55508</v>
      </c>
      <c r="B129" s="80" t="s">
        <v>431</v>
      </c>
      <c r="C129" s="80" t="s">
        <v>33</v>
      </c>
      <c r="D129" s="138" t="s">
        <v>253</v>
      </c>
      <c r="E129" s="82" t="s">
        <v>2</v>
      </c>
      <c r="F129" s="83">
        <v>3</v>
      </c>
      <c r="G129" s="83">
        <v>1000</v>
      </c>
      <c r="H129" s="228">
        <f t="shared" si="40"/>
        <v>0</v>
      </c>
      <c r="I129" s="201"/>
      <c r="J129" s="84">
        <f t="shared" si="41"/>
        <v>0</v>
      </c>
      <c r="K129" s="85">
        <f t="shared" si="42"/>
        <v>3</v>
      </c>
      <c r="L129" s="86">
        <v>0.0046</v>
      </c>
      <c r="M129" s="208"/>
      <c r="N129" s="243">
        <f t="shared" si="43"/>
        <v>0</v>
      </c>
      <c r="O129" s="244">
        <f t="shared" si="44"/>
        <v>0</v>
      </c>
      <c r="P129" s="249"/>
      <c r="Q129" s="246">
        <f t="shared" si="45"/>
        <v>0</v>
      </c>
      <c r="R129" s="168"/>
    </row>
    <row r="130" spans="1:18" s="89" customFormat="1" ht="15.75">
      <c r="A130" s="79">
        <v>55509</v>
      </c>
      <c r="B130" s="80" t="s">
        <v>431</v>
      </c>
      <c r="C130" s="80" t="s">
        <v>33</v>
      </c>
      <c r="D130" s="138" t="s">
        <v>254</v>
      </c>
      <c r="E130" s="82" t="s">
        <v>2</v>
      </c>
      <c r="F130" s="83">
        <v>3</v>
      </c>
      <c r="G130" s="83">
        <v>1000</v>
      </c>
      <c r="H130" s="228">
        <f t="shared" si="40"/>
        <v>0</v>
      </c>
      <c r="I130" s="201"/>
      <c r="J130" s="84">
        <f t="shared" si="41"/>
        <v>0</v>
      </c>
      <c r="K130" s="85">
        <f t="shared" si="42"/>
        <v>3</v>
      </c>
      <c r="L130" s="86">
        <v>0.0046</v>
      </c>
      <c r="M130" s="208"/>
      <c r="N130" s="243">
        <f t="shared" si="43"/>
        <v>0</v>
      </c>
      <c r="O130" s="244">
        <f t="shared" si="44"/>
        <v>0</v>
      </c>
      <c r="P130" s="249"/>
      <c r="Q130" s="246">
        <f t="shared" si="45"/>
        <v>0</v>
      </c>
      <c r="R130" s="168"/>
    </row>
    <row r="131" spans="1:18" s="89" customFormat="1" ht="15.75">
      <c r="A131" s="79">
        <v>55510</v>
      </c>
      <c r="B131" s="80" t="s">
        <v>431</v>
      </c>
      <c r="C131" s="80" t="s">
        <v>33</v>
      </c>
      <c r="D131" s="138" t="s">
        <v>255</v>
      </c>
      <c r="E131" s="82" t="s">
        <v>2</v>
      </c>
      <c r="F131" s="83">
        <v>3</v>
      </c>
      <c r="G131" s="83">
        <v>1000</v>
      </c>
      <c r="H131" s="228">
        <f t="shared" si="40"/>
        <v>0</v>
      </c>
      <c r="I131" s="201"/>
      <c r="J131" s="84">
        <f t="shared" si="41"/>
        <v>0</v>
      </c>
      <c r="K131" s="85">
        <f t="shared" si="42"/>
        <v>3</v>
      </c>
      <c r="L131" s="86">
        <v>0.0046</v>
      </c>
      <c r="M131" s="208"/>
      <c r="N131" s="243">
        <f t="shared" si="43"/>
        <v>0</v>
      </c>
      <c r="O131" s="244">
        <f t="shared" si="44"/>
        <v>0</v>
      </c>
      <c r="P131" s="249"/>
      <c r="Q131" s="246">
        <f t="shared" si="45"/>
        <v>0</v>
      </c>
      <c r="R131" s="168"/>
    </row>
    <row r="132" spans="1:18" s="89" customFormat="1" ht="15.75">
      <c r="A132" s="79">
        <v>55511</v>
      </c>
      <c r="B132" s="80" t="s">
        <v>431</v>
      </c>
      <c r="C132" s="80" t="s">
        <v>33</v>
      </c>
      <c r="D132" s="138" t="s">
        <v>241</v>
      </c>
      <c r="E132" s="82" t="s">
        <v>2</v>
      </c>
      <c r="F132" s="83">
        <v>3</v>
      </c>
      <c r="G132" s="83">
        <v>1000</v>
      </c>
      <c r="H132" s="228">
        <f>I132*(1-R$12)</f>
        <v>5.99</v>
      </c>
      <c r="I132" s="201">
        <v>5.99</v>
      </c>
      <c r="J132" s="84">
        <f>H132*G132</f>
        <v>5990</v>
      </c>
      <c r="K132" s="85">
        <f>F132*G132/1000</f>
        <v>3</v>
      </c>
      <c r="L132" s="86">
        <v>0.0046</v>
      </c>
      <c r="M132" s="208"/>
      <c r="N132" s="243">
        <f>K132*M132</f>
        <v>0</v>
      </c>
      <c r="O132" s="244">
        <f>L132*M132</f>
        <v>0</v>
      </c>
      <c r="P132" s="249"/>
      <c r="Q132" s="246">
        <f>H132*G132*M132</f>
        <v>0</v>
      </c>
      <c r="R132" s="168"/>
    </row>
    <row r="133" spans="1:18" s="89" customFormat="1" ht="15.75">
      <c r="A133" s="79">
        <v>55512</v>
      </c>
      <c r="B133" s="80" t="s">
        <v>431</v>
      </c>
      <c r="C133" s="80" t="s">
        <v>33</v>
      </c>
      <c r="D133" s="138" t="s">
        <v>256</v>
      </c>
      <c r="E133" s="82" t="s">
        <v>2</v>
      </c>
      <c r="F133" s="83">
        <v>3</v>
      </c>
      <c r="G133" s="83">
        <v>1000</v>
      </c>
      <c r="H133" s="228">
        <f t="shared" si="40"/>
        <v>0</v>
      </c>
      <c r="I133" s="201"/>
      <c r="J133" s="84">
        <f t="shared" si="41"/>
        <v>0</v>
      </c>
      <c r="K133" s="85">
        <f t="shared" si="42"/>
        <v>3</v>
      </c>
      <c r="L133" s="86">
        <v>0.0046</v>
      </c>
      <c r="M133" s="208"/>
      <c r="N133" s="243">
        <f t="shared" si="43"/>
        <v>0</v>
      </c>
      <c r="O133" s="244">
        <f t="shared" si="44"/>
        <v>0</v>
      </c>
      <c r="P133" s="249"/>
      <c r="Q133" s="246">
        <f t="shared" si="45"/>
        <v>0</v>
      </c>
      <c r="R133" s="168"/>
    </row>
    <row r="134" spans="1:18" s="89" customFormat="1" ht="15.75">
      <c r="A134" s="79">
        <v>55513</v>
      </c>
      <c r="B134" s="80" t="s">
        <v>431</v>
      </c>
      <c r="C134" s="80" t="s">
        <v>33</v>
      </c>
      <c r="D134" s="138" t="s">
        <v>174</v>
      </c>
      <c r="E134" s="82" t="s">
        <v>2</v>
      </c>
      <c r="F134" s="83">
        <v>3</v>
      </c>
      <c r="G134" s="83">
        <v>1000</v>
      </c>
      <c r="H134" s="228">
        <f t="shared" si="40"/>
        <v>5.99</v>
      </c>
      <c r="I134" s="201">
        <v>5.99</v>
      </c>
      <c r="J134" s="84">
        <f t="shared" si="41"/>
        <v>5990</v>
      </c>
      <c r="K134" s="85">
        <f t="shared" si="42"/>
        <v>3</v>
      </c>
      <c r="L134" s="86">
        <v>0.0046</v>
      </c>
      <c r="M134" s="208"/>
      <c r="N134" s="243">
        <f t="shared" si="43"/>
        <v>0</v>
      </c>
      <c r="O134" s="244">
        <f t="shared" si="44"/>
        <v>0</v>
      </c>
      <c r="P134" s="249"/>
      <c r="Q134" s="246">
        <f t="shared" si="45"/>
        <v>0</v>
      </c>
      <c r="R134" s="168"/>
    </row>
    <row r="135" spans="1:18" s="89" customFormat="1" ht="15.75">
      <c r="A135" s="79">
        <v>55514</v>
      </c>
      <c r="B135" s="80" t="s">
        <v>431</v>
      </c>
      <c r="C135" s="80" t="s">
        <v>33</v>
      </c>
      <c r="D135" s="138" t="s">
        <v>257</v>
      </c>
      <c r="E135" s="82" t="s">
        <v>2</v>
      </c>
      <c r="F135" s="83">
        <v>3</v>
      </c>
      <c r="G135" s="83">
        <v>1000</v>
      </c>
      <c r="H135" s="228">
        <f t="shared" si="40"/>
        <v>0</v>
      </c>
      <c r="I135" s="201"/>
      <c r="J135" s="84">
        <f t="shared" si="41"/>
        <v>0</v>
      </c>
      <c r="K135" s="85">
        <f t="shared" si="42"/>
        <v>3</v>
      </c>
      <c r="L135" s="86">
        <v>0.0046</v>
      </c>
      <c r="M135" s="208"/>
      <c r="N135" s="243">
        <f t="shared" si="43"/>
        <v>0</v>
      </c>
      <c r="O135" s="244">
        <f t="shared" si="44"/>
        <v>0</v>
      </c>
      <c r="P135" s="249"/>
      <c r="Q135" s="246">
        <f t="shared" si="45"/>
        <v>0</v>
      </c>
      <c r="R135" s="168"/>
    </row>
    <row r="136" spans="1:18" s="89" customFormat="1" ht="15.75">
      <c r="A136" s="79">
        <v>55515</v>
      </c>
      <c r="B136" s="80" t="s">
        <v>431</v>
      </c>
      <c r="C136" s="80" t="s">
        <v>33</v>
      </c>
      <c r="D136" s="138" t="s">
        <v>0</v>
      </c>
      <c r="E136" s="82" t="s">
        <v>2</v>
      </c>
      <c r="F136" s="83">
        <v>3</v>
      </c>
      <c r="G136" s="83">
        <v>1000</v>
      </c>
      <c r="H136" s="228">
        <f>I136*(1-R$12)</f>
        <v>5.99</v>
      </c>
      <c r="I136" s="201">
        <v>5.99</v>
      </c>
      <c r="J136" s="84">
        <f>H136*G136</f>
        <v>5990</v>
      </c>
      <c r="K136" s="85">
        <f>F136*G136/1000</f>
        <v>3</v>
      </c>
      <c r="L136" s="86">
        <v>0.0046</v>
      </c>
      <c r="M136" s="208"/>
      <c r="N136" s="243">
        <f>K136*M136</f>
        <v>0</v>
      </c>
      <c r="O136" s="244">
        <f>L136*M136</f>
        <v>0</v>
      </c>
      <c r="P136" s="249"/>
      <c r="Q136" s="246">
        <f>H136*G136*M136</f>
        <v>0</v>
      </c>
      <c r="R136" s="168"/>
    </row>
    <row r="137" spans="1:18" s="89" customFormat="1" ht="15.75">
      <c r="A137" s="79">
        <v>55516</v>
      </c>
      <c r="B137" s="80" t="s">
        <v>431</v>
      </c>
      <c r="C137" s="80" t="s">
        <v>33</v>
      </c>
      <c r="D137" s="138" t="s">
        <v>175</v>
      </c>
      <c r="E137" s="82" t="s">
        <v>2</v>
      </c>
      <c r="F137" s="83">
        <v>3</v>
      </c>
      <c r="G137" s="83">
        <v>1000</v>
      </c>
      <c r="H137" s="228">
        <f t="shared" si="40"/>
        <v>0</v>
      </c>
      <c r="I137" s="201"/>
      <c r="J137" s="84">
        <f t="shared" si="41"/>
        <v>0</v>
      </c>
      <c r="K137" s="85">
        <f t="shared" si="42"/>
        <v>3</v>
      </c>
      <c r="L137" s="86">
        <v>0.0046</v>
      </c>
      <c r="M137" s="208"/>
      <c r="N137" s="243">
        <f t="shared" si="43"/>
        <v>0</v>
      </c>
      <c r="O137" s="244">
        <f t="shared" si="44"/>
        <v>0</v>
      </c>
      <c r="P137" s="249"/>
      <c r="Q137" s="246">
        <f t="shared" si="45"/>
        <v>0</v>
      </c>
      <c r="R137" s="168"/>
    </row>
    <row r="138" spans="1:18" s="89" customFormat="1" ht="15.75">
      <c r="A138" s="79">
        <v>55517</v>
      </c>
      <c r="B138" s="80" t="s">
        <v>431</v>
      </c>
      <c r="C138" s="80" t="s">
        <v>33</v>
      </c>
      <c r="D138" s="138" t="s">
        <v>484</v>
      </c>
      <c r="E138" s="82" t="s">
        <v>2</v>
      </c>
      <c r="F138" s="83">
        <v>3</v>
      </c>
      <c r="G138" s="83">
        <v>1000</v>
      </c>
      <c r="H138" s="228">
        <f t="shared" si="40"/>
        <v>0</v>
      </c>
      <c r="I138" s="201"/>
      <c r="J138" s="84">
        <f t="shared" si="41"/>
        <v>0</v>
      </c>
      <c r="K138" s="85">
        <f t="shared" si="42"/>
        <v>3</v>
      </c>
      <c r="L138" s="86">
        <v>0.0046</v>
      </c>
      <c r="M138" s="208"/>
      <c r="N138" s="243">
        <f t="shared" si="43"/>
        <v>0</v>
      </c>
      <c r="O138" s="244">
        <f t="shared" si="44"/>
        <v>0</v>
      </c>
      <c r="P138" s="249"/>
      <c r="Q138" s="246">
        <f t="shared" si="45"/>
        <v>0</v>
      </c>
      <c r="R138" s="168"/>
    </row>
    <row r="139" spans="1:18" s="89" customFormat="1" ht="15.75">
      <c r="A139" s="79">
        <v>55518</v>
      </c>
      <c r="B139" s="80" t="s">
        <v>431</v>
      </c>
      <c r="C139" s="80" t="s">
        <v>33</v>
      </c>
      <c r="D139" s="138" t="s">
        <v>176</v>
      </c>
      <c r="E139" s="82" t="s">
        <v>2</v>
      </c>
      <c r="F139" s="83">
        <v>3</v>
      </c>
      <c r="G139" s="83">
        <v>1000</v>
      </c>
      <c r="H139" s="228">
        <f t="shared" si="40"/>
        <v>0</v>
      </c>
      <c r="I139" s="201"/>
      <c r="J139" s="84">
        <f t="shared" si="41"/>
        <v>0</v>
      </c>
      <c r="K139" s="85">
        <f t="shared" si="42"/>
        <v>3</v>
      </c>
      <c r="L139" s="86">
        <v>0.0046</v>
      </c>
      <c r="M139" s="208"/>
      <c r="N139" s="243">
        <f t="shared" si="43"/>
        <v>0</v>
      </c>
      <c r="O139" s="244">
        <f t="shared" si="44"/>
        <v>0</v>
      </c>
      <c r="P139" s="249"/>
      <c r="Q139" s="246">
        <f t="shared" si="45"/>
        <v>0</v>
      </c>
      <c r="R139" s="168"/>
    </row>
    <row r="140" spans="1:18" s="89" customFormat="1" ht="15.75">
      <c r="A140" s="79">
        <v>55519</v>
      </c>
      <c r="B140" s="80" t="s">
        <v>431</v>
      </c>
      <c r="C140" s="80" t="s">
        <v>33</v>
      </c>
      <c r="D140" s="138" t="s">
        <v>258</v>
      </c>
      <c r="E140" s="82" t="s">
        <v>2</v>
      </c>
      <c r="F140" s="83">
        <v>3</v>
      </c>
      <c r="G140" s="83">
        <v>1000</v>
      </c>
      <c r="H140" s="228">
        <f t="shared" si="40"/>
        <v>0</v>
      </c>
      <c r="I140" s="201"/>
      <c r="J140" s="84">
        <f t="shared" si="41"/>
        <v>0</v>
      </c>
      <c r="K140" s="85">
        <f t="shared" si="42"/>
        <v>3</v>
      </c>
      <c r="L140" s="86">
        <v>0.0046</v>
      </c>
      <c r="M140" s="208"/>
      <c r="N140" s="243">
        <f t="shared" si="43"/>
        <v>0</v>
      </c>
      <c r="O140" s="244">
        <f t="shared" si="44"/>
        <v>0</v>
      </c>
      <c r="P140" s="249"/>
      <c r="Q140" s="246">
        <f t="shared" si="45"/>
        <v>0</v>
      </c>
      <c r="R140" s="168"/>
    </row>
    <row r="141" spans="1:18" s="89" customFormat="1" ht="15.75">
      <c r="A141" s="79">
        <v>55520</v>
      </c>
      <c r="B141" s="80" t="s">
        <v>431</v>
      </c>
      <c r="C141" s="80" t="s">
        <v>33</v>
      </c>
      <c r="D141" s="138" t="s">
        <v>177</v>
      </c>
      <c r="E141" s="82" t="s">
        <v>2</v>
      </c>
      <c r="F141" s="83">
        <v>3</v>
      </c>
      <c r="G141" s="83">
        <v>1000</v>
      </c>
      <c r="H141" s="228">
        <f t="shared" si="40"/>
        <v>0</v>
      </c>
      <c r="I141" s="201"/>
      <c r="J141" s="84">
        <f t="shared" si="41"/>
        <v>0</v>
      </c>
      <c r="K141" s="85">
        <f t="shared" si="42"/>
        <v>3</v>
      </c>
      <c r="L141" s="86">
        <v>0.0046</v>
      </c>
      <c r="M141" s="208"/>
      <c r="N141" s="243">
        <f t="shared" si="43"/>
        <v>0</v>
      </c>
      <c r="O141" s="244">
        <f t="shared" si="44"/>
        <v>0</v>
      </c>
      <c r="P141" s="249"/>
      <c r="Q141" s="246">
        <f t="shared" si="45"/>
        <v>0</v>
      </c>
      <c r="R141" s="168"/>
    </row>
    <row r="142" spans="1:18" s="89" customFormat="1" ht="15.75">
      <c r="A142" s="79">
        <v>55521</v>
      </c>
      <c r="B142" s="80" t="s">
        <v>431</v>
      </c>
      <c r="C142" s="80" t="s">
        <v>33</v>
      </c>
      <c r="D142" s="138" t="s">
        <v>259</v>
      </c>
      <c r="E142" s="82" t="s">
        <v>2</v>
      </c>
      <c r="F142" s="83">
        <v>3</v>
      </c>
      <c r="G142" s="83">
        <v>1000</v>
      </c>
      <c r="H142" s="228">
        <f t="shared" si="40"/>
        <v>5.99</v>
      </c>
      <c r="I142" s="201">
        <v>5.99</v>
      </c>
      <c r="J142" s="84">
        <f t="shared" si="41"/>
        <v>5990</v>
      </c>
      <c r="K142" s="85">
        <f t="shared" si="42"/>
        <v>3</v>
      </c>
      <c r="L142" s="86">
        <v>0.0046</v>
      </c>
      <c r="M142" s="208"/>
      <c r="N142" s="243">
        <f t="shared" si="43"/>
        <v>0</v>
      </c>
      <c r="O142" s="244">
        <f t="shared" si="44"/>
        <v>0</v>
      </c>
      <c r="P142" s="249"/>
      <c r="Q142" s="246">
        <f t="shared" si="45"/>
        <v>0</v>
      </c>
      <c r="R142" s="168"/>
    </row>
    <row r="143" spans="1:18" s="89" customFormat="1" ht="15.75">
      <c r="A143" s="79">
        <v>55522</v>
      </c>
      <c r="B143" s="80" t="s">
        <v>431</v>
      </c>
      <c r="C143" s="80" t="s">
        <v>33</v>
      </c>
      <c r="D143" s="138" t="s">
        <v>260</v>
      </c>
      <c r="E143" s="82" t="s">
        <v>2</v>
      </c>
      <c r="F143" s="83">
        <v>3</v>
      </c>
      <c r="G143" s="83">
        <v>1000</v>
      </c>
      <c r="H143" s="228">
        <f t="shared" si="40"/>
        <v>0</v>
      </c>
      <c r="I143" s="201"/>
      <c r="J143" s="84">
        <f t="shared" si="41"/>
        <v>0</v>
      </c>
      <c r="K143" s="85">
        <f t="shared" si="42"/>
        <v>3</v>
      </c>
      <c r="L143" s="86">
        <v>0.0046</v>
      </c>
      <c r="M143" s="208"/>
      <c r="N143" s="243">
        <f t="shared" si="43"/>
        <v>0</v>
      </c>
      <c r="O143" s="244">
        <f t="shared" si="44"/>
        <v>0</v>
      </c>
      <c r="P143" s="249"/>
      <c r="Q143" s="246">
        <f t="shared" si="45"/>
        <v>0</v>
      </c>
      <c r="R143" s="168"/>
    </row>
    <row r="144" spans="1:18" s="89" customFormat="1" ht="15.75">
      <c r="A144" s="79">
        <v>55523</v>
      </c>
      <c r="B144" s="80" t="s">
        <v>431</v>
      </c>
      <c r="C144" s="80" t="s">
        <v>33</v>
      </c>
      <c r="D144" s="138" t="s">
        <v>178</v>
      </c>
      <c r="E144" s="82" t="s">
        <v>2</v>
      </c>
      <c r="F144" s="83">
        <v>3</v>
      </c>
      <c r="G144" s="83">
        <v>1000</v>
      </c>
      <c r="H144" s="228">
        <f t="shared" si="40"/>
        <v>5.99</v>
      </c>
      <c r="I144" s="201">
        <v>5.99</v>
      </c>
      <c r="J144" s="84">
        <f t="shared" si="41"/>
        <v>5990</v>
      </c>
      <c r="K144" s="85">
        <f t="shared" si="42"/>
        <v>3</v>
      </c>
      <c r="L144" s="86">
        <v>0.0046</v>
      </c>
      <c r="M144" s="208"/>
      <c r="N144" s="243">
        <f t="shared" si="43"/>
        <v>0</v>
      </c>
      <c r="O144" s="244">
        <f t="shared" si="44"/>
        <v>0</v>
      </c>
      <c r="P144" s="249"/>
      <c r="Q144" s="246">
        <f t="shared" si="45"/>
        <v>0</v>
      </c>
      <c r="R144" s="168"/>
    </row>
    <row r="145" spans="1:18" s="89" customFormat="1" ht="15.75">
      <c r="A145" s="79">
        <v>55524</v>
      </c>
      <c r="B145" s="80" t="s">
        <v>431</v>
      </c>
      <c r="C145" s="80" t="s">
        <v>33</v>
      </c>
      <c r="D145" s="138" t="s">
        <v>179</v>
      </c>
      <c r="E145" s="82" t="s">
        <v>2</v>
      </c>
      <c r="F145" s="83">
        <v>3</v>
      </c>
      <c r="G145" s="83">
        <v>1000</v>
      </c>
      <c r="H145" s="228">
        <f t="shared" si="40"/>
        <v>5.99</v>
      </c>
      <c r="I145" s="201">
        <v>5.99</v>
      </c>
      <c r="J145" s="84">
        <f t="shared" si="41"/>
        <v>5990</v>
      </c>
      <c r="K145" s="85">
        <f t="shared" si="42"/>
        <v>3</v>
      </c>
      <c r="L145" s="86">
        <v>0.0046</v>
      </c>
      <c r="M145" s="208"/>
      <c r="N145" s="243">
        <f t="shared" si="43"/>
        <v>0</v>
      </c>
      <c r="O145" s="244">
        <f t="shared" si="44"/>
        <v>0</v>
      </c>
      <c r="P145" s="249"/>
      <c r="Q145" s="246">
        <f t="shared" si="45"/>
        <v>0</v>
      </c>
      <c r="R145" s="168"/>
    </row>
    <row r="146" spans="1:18" s="89" customFormat="1" ht="15.75">
      <c r="A146" s="79">
        <v>55525</v>
      </c>
      <c r="B146" s="80" t="s">
        <v>431</v>
      </c>
      <c r="C146" s="80" t="s">
        <v>33</v>
      </c>
      <c r="D146" s="138" t="s">
        <v>261</v>
      </c>
      <c r="E146" s="82" t="s">
        <v>2</v>
      </c>
      <c r="F146" s="83">
        <v>3</v>
      </c>
      <c r="G146" s="83">
        <v>1000</v>
      </c>
      <c r="H146" s="228">
        <f>I146*(1-R$12)</f>
        <v>5.99</v>
      </c>
      <c r="I146" s="201">
        <v>5.99</v>
      </c>
      <c r="J146" s="84">
        <f>H146*G146</f>
        <v>5990</v>
      </c>
      <c r="K146" s="85">
        <f>F146*G146/1000</f>
        <v>3</v>
      </c>
      <c r="L146" s="86">
        <v>0.0046</v>
      </c>
      <c r="M146" s="208"/>
      <c r="N146" s="243">
        <f>K146*M146</f>
        <v>0</v>
      </c>
      <c r="O146" s="244">
        <f>L146*M146</f>
        <v>0</v>
      </c>
      <c r="P146" s="249"/>
      <c r="Q146" s="246">
        <f>H146*G146*M146</f>
        <v>0</v>
      </c>
      <c r="R146" s="168"/>
    </row>
    <row r="147" spans="1:18" s="89" customFormat="1" ht="15.75">
      <c r="A147" s="79">
        <v>55526</v>
      </c>
      <c r="B147" s="80" t="s">
        <v>431</v>
      </c>
      <c r="C147" s="80" t="s">
        <v>33</v>
      </c>
      <c r="D147" s="138" t="s">
        <v>242</v>
      </c>
      <c r="E147" s="82" t="s">
        <v>2</v>
      </c>
      <c r="F147" s="83">
        <v>3</v>
      </c>
      <c r="G147" s="83">
        <v>1000</v>
      </c>
      <c r="H147" s="228">
        <f>I147*(1-R$12)</f>
        <v>5.99</v>
      </c>
      <c r="I147" s="201">
        <v>5.99</v>
      </c>
      <c r="J147" s="84">
        <f>H147*G147</f>
        <v>5990</v>
      </c>
      <c r="K147" s="85">
        <f>F147*G147/1000</f>
        <v>3</v>
      </c>
      <c r="L147" s="86">
        <v>0.0046</v>
      </c>
      <c r="M147" s="208"/>
      <c r="N147" s="243">
        <f>K147*M147</f>
        <v>0</v>
      </c>
      <c r="O147" s="244">
        <f>L147*M147</f>
        <v>0</v>
      </c>
      <c r="P147" s="249"/>
      <c r="Q147" s="246">
        <f>H147*G147*M147</f>
        <v>0</v>
      </c>
      <c r="R147" s="168"/>
    </row>
    <row r="148" spans="1:18" s="57" customFormat="1" ht="23.25" customHeight="1">
      <c r="A148" s="52" t="s">
        <v>487</v>
      </c>
      <c r="B148" s="53"/>
      <c r="C148" s="53"/>
      <c r="D148" s="54"/>
      <c r="E148" s="54"/>
      <c r="F148" s="55"/>
      <c r="G148" s="55"/>
      <c r="H148" s="224"/>
      <c r="I148" s="197"/>
      <c r="J148" s="55"/>
      <c r="K148" s="55"/>
      <c r="L148" s="56"/>
      <c r="M148" s="208"/>
      <c r="N148" s="250"/>
      <c r="O148" s="251"/>
      <c r="P148" s="249"/>
      <c r="Q148" s="246"/>
      <c r="R148" s="167"/>
    </row>
    <row r="149" spans="1:18" s="89" customFormat="1" ht="15.75">
      <c r="A149" s="79" t="s">
        <v>495</v>
      </c>
      <c r="B149" s="99" t="s">
        <v>503</v>
      </c>
      <c r="C149" s="80" t="s">
        <v>33</v>
      </c>
      <c r="D149" s="138" t="s">
        <v>488</v>
      </c>
      <c r="E149" s="82" t="s">
        <v>494</v>
      </c>
      <c r="F149" s="83">
        <v>17</v>
      </c>
      <c r="G149" s="83">
        <v>120</v>
      </c>
      <c r="H149" s="228">
        <f>I149*(1-R$12)</f>
        <v>27.77</v>
      </c>
      <c r="I149" s="201">
        <v>27.77</v>
      </c>
      <c r="J149" s="84">
        <f>H149*G149</f>
        <v>3332.4</v>
      </c>
      <c r="K149" s="85">
        <f>F149*G149/1000</f>
        <v>2.04</v>
      </c>
      <c r="L149" s="86">
        <v>0.0076</v>
      </c>
      <c r="M149" s="208"/>
      <c r="N149" s="243">
        <f>K149*M149</f>
        <v>0</v>
      </c>
      <c r="O149" s="244">
        <f>L149*M149</f>
        <v>0</v>
      </c>
      <c r="P149" s="249"/>
      <c r="Q149" s="246">
        <f>H149*G149*M149</f>
        <v>0</v>
      </c>
      <c r="R149" s="168"/>
    </row>
    <row r="150" spans="1:18" s="89" customFormat="1" ht="15.75">
      <c r="A150" s="79" t="s">
        <v>496</v>
      </c>
      <c r="B150" s="80" t="s">
        <v>504</v>
      </c>
      <c r="C150" s="80" t="s">
        <v>33</v>
      </c>
      <c r="D150" s="138" t="s">
        <v>489</v>
      </c>
      <c r="E150" s="82" t="s">
        <v>494</v>
      </c>
      <c r="F150" s="83">
        <v>17</v>
      </c>
      <c r="G150" s="83">
        <v>120</v>
      </c>
      <c r="H150" s="228">
        <f aca="true" t="shared" si="52" ref="H150:H156">I150*(1-R$12)</f>
        <v>27.77</v>
      </c>
      <c r="I150" s="201">
        <v>27.77</v>
      </c>
      <c r="J150" s="84">
        <f aca="true" t="shared" si="53" ref="J150:J156">H150*G150</f>
        <v>3332.4</v>
      </c>
      <c r="K150" s="85">
        <f aca="true" t="shared" si="54" ref="K150:K156">F150*G150/1000</f>
        <v>2.04</v>
      </c>
      <c r="L150" s="86">
        <v>0.0076</v>
      </c>
      <c r="M150" s="208"/>
      <c r="N150" s="243">
        <f aca="true" t="shared" si="55" ref="N150:N156">K150*M150</f>
        <v>0</v>
      </c>
      <c r="O150" s="244">
        <f aca="true" t="shared" si="56" ref="O150:O156">L150*M150</f>
        <v>0</v>
      </c>
      <c r="P150" s="249"/>
      <c r="Q150" s="246">
        <f aca="true" t="shared" si="57" ref="Q150:Q156">H150*G150*M150</f>
        <v>0</v>
      </c>
      <c r="R150" s="168"/>
    </row>
    <row r="151" spans="1:18" s="89" customFormat="1" ht="15.75">
      <c r="A151" s="79" t="s">
        <v>497</v>
      </c>
      <c r="B151" s="80" t="s">
        <v>505</v>
      </c>
      <c r="C151" s="80" t="s">
        <v>33</v>
      </c>
      <c r="D151" s="138" t="s">
        <v>511</v>
      </c>
      <c r="E151" s="82" t="s">
        <v>494</v>
      </c>
      <c r="F151" s="83">
        <v>17</v>
      </c>
      <c r="G151" s="83">
        <v>120</v>
      </c>
      <c r="H151" s="228">
        <f t="shared" si="52"/>
        <v>27.77</v>
      </c>
      <c r="I151" s="201">
        <v>27.77</v>
      </c>
      <c r="J151" s="84">
        <f t="shared" si="53"/>
        <v>3332.4</v>
      </c>
      <c r="K151" s="85">
        <f t="shared" si="54"/>
        <v>2.04</v>
      </c>
      <c r="L151" s="86">
        <v>0.0076</v>
      </c>
      <c r="M151" s="208"/>
      <c r="N151" s="243">
        <f t="shared" si="55"/>
        <v>0</v>
      </c>
      <c r="O151" s="244">
        <f t="shared" si="56"/>
        <v>0</v>
      </c>
      <c r="P151" s="249"/>
      <c r="Q151" s="246">
        <f t="shared" si="57"/>
        <v>0</v>
      </c>
      <c r="R151" s="168"/>
    </row>
    <row r="152" spans="1:18" s="89" customFormat="1" ht="15.75">
      <c r="A152" s="79" t="s">
        <v>498</v>
      </c>
      <c r="B152" s="80" t="s">
        <v>506</v>
      </c>
      <c r="C152" s="80" t="s">
        <v>33</v>
      </c>
      <c r="D152" s="138" t="s">
        <v>490</v>
      </c>
      <c r="E152" s="82" t="s">
        <v>494</v>
      </c>
      <c r="F152" s="83">
        <v>17</v>
      </c>
      <c r="G152" s="83">
        <v>120</v>
      </c>
      <c r="H152" s="228">
        <f t="shared" si="52"/>
        <v>27.77</v>
      </c>
      <c r="I152" s="201">
        <v>27.77</v>
      </c>
      <c r="J152" s="84">
        <f t="shared" si="53"/>
        <v>3332.4</v>
      </c>
      <c r="K152" s="85">
        <f t="shared" si="54"/>
        <v>2.04</v>
      </c>
      <c r="L152" s="86">
        <v>0.0076</v>
      </c>
      <c r="M152" s="208"/>
      <c r="N152" s="243">
        <f t="shared" si="55"/>
        <v>0</v>
      </c>
      <c r="O152" s="244">
        <f t="shared" si="56"/>
        <v>0</v>
      </c>
      <c r="P152" s="249"/>
      <c r="Q152" s="246">
        <f t="shared" si="57"/>
        <v>0</v>
      </c>
      <c r="R152" s="168"/>
    </row>
    <row r="153" spans="1:18" s="89" customFormat="1" ht="15.75">
      <c r="A153" s="79" t="s">
        <v>499</v>
      </c>
      <c r="B153" s="80" t="s">
        <v>507</v>
      </c>
      <c r="C153" s="80" t="s">
        <v>33</v>
      </c>
      <c r="D153" s="138" t="s">
        <v>491</v>
      </c>
      <c r="E153" s="82" t="s">
        <v>494</v>
      </c>
      <c r="F153" s="83">
        <v>17</v>
      </c>
      <c r="G153" s="83">
        <v>120</v>
      </c>
      <c r="H153" s="228">
        <f t="shared" si="52"/>
        <v>27.77</v>
      </c>
      <c r="I153" s="201">
        <v>27.77</v>
      </c>
      <c r="J153" s="84">
        <f t="shared" si="53"/>
        <v>3332.4</v>
      </c>
      <c r="K153" s="85">
        <f t="shared" si="54"/>
        <v>2.04</v>
      </c>
      <c r="L153" s="86">
        <v>0.0076</v>
      </c>
      <c r="M153" s="208"/>
      <c r="N153" s="243">
        <f t="shared" si="55"/>
        <v>0</v>
      </c>
      <c r="O153" s="244">
        <f t="shared" si="56"/>
        <v>0</v>
      </c>
      <c r="P153" s="249"/>
      <c r="Q153" s="246">
        <f t="shared" si="57"/>
        <v>0</v>
      </c>
      <c r="R153" s="168"/>
    </row>
    <row r="154" spans="1:18" s="89" customFormat="1" ht="15.75">
      <c r="A154" s="79" t="s">
        <v>500</v>
      </c>
      <c r="B154" s="80" t="s">
        <v>508</v>
      </c>
      <c r="C154" s="80" t="s">
        <v>33</v>
      </c>
      <c r="D154" s="138" t="s">
        <v>492</v>
      </c>
      <c r="E154" s="82" t="s">
        <v>494</v>
      </c>
      <c r="F154" s="83">
        <v>17</v>
      </c>
      <c r="G154" s="83">
        <v>120</v>
      </c>
      <c r="H154" s="228">
        <f t="shared" si="52"/>
        <v>27.77</v>
      </c>
      <c r="I154" s="201">
        <v>27.77</v>
      </c>
      <c r="J154" s="84">
        <f t="shared" si="53"/>
        <v>3332.4</v>
      </c>
      <c r="K154" s="85">
        <f t="shared" si="54"/>
        <v>2.04</v>
      </c>
      <c r="L154" s="86">
        <v>0.0076</v>
      </c>
      <c r="M154" s="208"/>
      <c r="N154" s="243">
        <f t="shared" si="55"/>
        <v>0</v>
      </c>
      <c r="O154" s="244">
        <f t="shared" si="56"/>
        <v>0</v>
      </c>
      <c r="P154" s="249"/>
      <c r="Q154" s="246">
        <f t="shared" si="57"/>
        <v>0</v>
      </c>
      <c r="R154" s="168"/>
    </row>
    <row r="155" spans="1:18" s="89" customFormat="1" ht="15.75">
      <c r="A155" s="79" t="s">
        <v>501</v>
      </c>
      <c r="B155" s="80" t="s">
        <v>509</v>
      </c>
      <c r="C155" s="80" t="s">
        <v>33</v>
      </c>
      <c r="D155" s="138" t="s">
        <v>493</v>
      </c>
      <c r="E155" s="82" t="s">
        <v>494</v>
      </c>
      <c r="F155" s="83">
        <v>17</v>
      </c>
      <c r="G155" s="83">
        <v>120</v>
      </c>
      <c r="H155" s="228">
        <f t="shared" si="52"/>
        <v>27.77</v>
      </c>
      <c r="I155" s="201">
        <v>27.77</v>
      </c>
      <c r="J155" s="84">
        <f t="shared" si="53"/>
        <v>3332.4</v>
      </c>
      <c r="K155" s="85">
        <f t="shared" si="54"/>
        <v>2.04</v>
      </c>
      <c r="L155" s="86">
        <v>0.0076</v>
      </c>
      <c r="M155" s="208"/>
      <c r="N155" s="243">
        <f t="shared" si="55"/>
        <v>0</v>
      </c>
      <c r="O155" s="244">
        <f t="shared" si="56"/>
        <v>0</v>
      </c>
      <c r="P155" s="249"/>
      <c r="Q155" s="246">
        <f t="shared" si="57"/>
        <v>0</v>
      </c>
      <c r="R155" s="168"/>
    </row>
    <row r="156" spans="1:18" s="89" customFormat="1" ht="15.75">
      <c r="A156" s="79" t="s">
        <v>502</v>
      </c>
      <c r="B156" s="80" t="s">
        <v>510</v>
      </c>
      <c r="C156" s="80" t="s">
        <v>33</v>
      </c>
      <c r="D156" s="138" t="s">
        <v>512</v>
      </c>
      <c r="E156" s="82" t="s">
        <v>494</v>
      </c>
      <c r="F156" s="83">
        <v>17</v>
      </c>
      <c r="G156" s="83">
        <v>120</v>
      </c>
      <c r="H156" s="228">
        <f t="shared" si="52"/>
        <v>27.77</v>
      </c>
      <c r="I156" s="201">
        <v>27.77</v>
      </c>
      <c r="J156" s="84">
        <f t="shared" si="53"/>
        <v>3332.4</v>
      </c>
      <c r="K156" s="85">
        <f t="shared" si="54"/>
        <v>2.04</v>
      </c>
      <c r="L156" s="86">
        <v>0.0076</v>
      </c>
      <c r="M156" s="208"/>
      <c r="N156" s="243">
        <f t="shared" si="55"/>
        <v>0</v>
      </c>
      <c r="O156" s="244">
        <f t="shared" si="56"/>
        <v>0</v>
      </c>
      <c r="P156" s="249"/>
      <c r="Q156" s="246">
        <f t="shared" si="57"/>
        <v>0</v>
      </c>
      <c r="R156" s="168"/>
    </row>
    <row r="157" spans="1:18" s="57" customFormat="1" ht="23.25" customHeight="1">
      <c r="A157" s="52" t="s">
        <v>513</v>
      </c>
      <c r="B157" s="53"/>
      <c r="C157" s="53"/>
      <c r="D157" s="54"/>
      <c r="E157" s="54"/>
      <c r="F157" s="55"/>
      <c r="G157" s="55"/>
      <c r="H157" s="224"/>
      <c r="I157" s="197"/>
      <c r="J157" s="55"/>
      <c r="K157" s="55"/>
      <c r="L157" s="56"/>
      <c r="M157" s="208"/>
      <c r="N157" s="250"/>
      <c r="O157" s="251"/>
      <c r="P157" s="249"/>
      <c r="Q157" s="246"/>
      <c r="R157" s="167"/>
    </row>
    <row r="158" spans="1:18" s="89" customFormat="1" ht="30.75">
      <c r="A158" s="79" t="s">
        <v>528</v>
      </c>
      <c r="B158" s="99" t="s">
        <v>515</v>
      </c>
      <c r="C158" s="80" t="s">
        <v>33</v>
      </c>
      <c r="D158" s="138" t="s">
        <v>541</v>
      </c>
      <c r="E158" s="82" t="s">
        <v>514</v>
      </c>
      <c r="F158" s="83">
        <v>1.5</v>
      </c>
      <c r="G158" s="83">
        <v>600</v>
      </c>
      <c r="H158" s="228">
        <f aca="true" t="shared" si="58" ref="H158:H170">I158*(1-R$12)</f>
        <v>4.21</v>
      </c>
      <c r="I158" s="201">
        <v>4.21</v>
      </c>
      <c r="J158" s="84">
        <f aca="true" t="shared" si="59" ref="J158:J170">H158*G158</f>
        <v>2526</v>
      </c>
      <c r="K158" s="85">
        <f aca="true" t="shared" si="60" ref="K158:K170">F158*G158/1000</f>
        <v>0.9</v>
      </c>
      <c r="L158" s="86">
        <v>0.0046</v>
      </c>
      <c r="M158" s="208"/>
      <c r="N158" s="243">
        <f aca="true" t="shared" si="61" ref="N158:N170">K158*M158</f>
        <v>0</v>
      </c>
      <c r="O158" s="244">
        <f aca="true" t="shared" si="62" ref="O158:O170">L158*M158</f>
        <v>0</v>
      </c>
      <c r="P158" s="249"/>
      <c r="Q158" s="246">
        <f aca="true" t="shared" si="63" ref="Q158:Q170">H158*G158*M158</f>
        <v>0</v>
      </c>
      <c r="R158" s="168"/>
    </row>
    <row r="159" spans="1:18" s="89" customFormat="1" ht="31.5">
      <c r="A159" s="79" t="s">
        <v>529</v>
      </c>
      <c r="B159" s="99" t="s">
        <v>516</v>
      </c>
      <c r="C159" s="80" t="s">
        <v>33</v>
      </c>
      <c r="D159" s="138" t="s">
        <v>542</v>
      </c>
      <c r="E159" s="82" t="s">
        <v>514</v>
      </c>
      <c r="F159" s="83">
        <v>1.5</v>
      </c>
      <c r="G159" s="83">
        <v>600</v>
      </c>
      <c r="H159" s="228">
        <f t="shared" si="58"/>
        <v>4.21</v>
      </c>
      <c r="I159" s="201">
        <v>4.21</v>
      </c>
      <c r="J159" s="84">
        <f t="shared" si="59"/>
        <v>2526</v>
      </c>
      <c r="K159" s="85">
        <f t="shared" si="60"/>
        <v>0.9</v>
      </c>
      <c r="L159" s="86">
        <v>0.0046</v>
      </c>
      <c r="M159" s="208"/>
      <c r="N159" s="243">
        <f t="shared" si="61"/>
        <v>0</v>
      </c>
      <c r="O159" s="244">
        <f t="shared" si="62"/>
        <v>0</v>
      </c>
      <c r="P159" s="249"/>
      <c r="Q159" s="246">
        <f t="shared" si="63"/>
        <v>0</v>
      </c>
      <c r="R159" s="168"/>
    </row>
    <row r="160" spans="1:18" s="89" customFormat="1" ht="15.75">
      <c r="A160" s="79" t="s">
        <v>530</v>
      </c>
      <c r="B160" s="99" t="s">
        <v>517</v>
      </c>
      <c r="C160" s="80" t="s">
        <v>33</v>
      </c>
      <c r="D160" s="138" t="s">
        <v>543</v>
      </c>
      <c r="E160" s="82" t="s">
        <v>514</v>
      </c>
      <c r="F160" s="83">
        <v>1.5</v>
      </c>
      <c r="G160" s="83">
        <v>600</v>
      </c>
      <c r="H160" s="228">
        <f t="shared" si="58"/>
        <v>4.21</v>
      </c>
      <c r="I160" s="201">
        <v>4.21</v>
      </c>
      <c r="J160" s="84">
        <f t="shared" si="59"/>
        <v>2526</v>
      </c>
      <c r="K160" s="85">
        <f t="shared" si="60"/>
        <v>0.9</v>
      </c>
      <c r="L160" s="86">
        <v>0.0046</v>
      </c>
      <c r="M160" s="208"/>
      <c r="N160" s="243">
        <f t="shared" si="61"/>
        <v>0</v>
      </c>
      <c r="O160" s="244">
        <f t="shared" si="62"/>
        <v>0</v>
      </c>
      <c r="P160" s="249"/>
      <c r="Q160" s="246">
        <f t="shared" si="63"/>
        <v>0</v>
      </c>
      <c r="R160" s="168"/>
    </row>
    <row r="161" spans="1:18" s="89" customFormat="1" ht="15.75">
      <c r="A161" s="79" t="s">
        <v>531</v>
      </c>
      <c r="B161" s="99" t="s">
        <v>518</v>
      </c>
      <c r="C161" s="80" t="s">
        <v>33</v>
      </c>
      <c r="D161" s="138" t="s">
        <v>544</v>
      </c>
      <c r="E161" s="82" t="s">
        <v>514</v>
      </c>
      <c r="F161" s="83">
        <v>1.5</v>
      </c>
      <c r="G161" s="83">
        <v>600</v>
      </c>
      <c r="H161" s="228">
        <f t="shared" si="58"/>
        <v>4.21</v>
      </c>
      <c r="I161" s="201">
        <v>4.21</v>
      </c>
      <c r="J161" s="84">
        <f t="shared" si="59"/>
        <v>2526</v>
      </c>
      <c r="K161" s="85">
        <f t="shared" si="60"/>
        <v>0.9</v>
      </c>
      <c r="L161" s="86">
        <v>0.0046</v>
      </c>
      <c r="M161" s="208"/>
      <c r="N161" s="243">
        <f t="shared" si="61"/>
        <v>0</v>
      </c>
      <c r="O161" s="244">
        <f t="shared" si="62"/>
        <v>0</v>
      </c>
      <c r="P161" s="249"/>
      <c r="Q161" s="246">
        <f t="shared" si="63"/>
        <v>0</v>
      </c>
      <c r="R161" s="168"/>
    </row>
    <row r="162" spans="1:18" s="89" customFormat="1" ht="15.75">
      <c r="A162" s="79" t="s">
        <v>532</v>
      </c>
      <c r="B162" s="99" t="s">
        <v>519</v>
      </c>
      <c r="C162" s="80" t="s">
        <v>33</v>
      </c>
      <c r="D162" s="138" t="s">
        <v>545</v>
      </c>
      <c r="E162" s="82" t="s">
        <v>514</v>
      </c>
      <c r="F162" s="83">
        <v>1.5</v>
      </c>
      <c r="G162" s="83">
        <v>600</v>
      </c>
      <c r="H162" s="228">
        <f t="shared" si="58"/>
        <v>4.21</v>
      </c>
      <c r="I162" s="201">
        <v>4.21</v>
      </c>
      <c r="J162" s="84">
        <f t="shared" si="59"/>
        <v>2526</v>
      </c>
      <c r="K162" s="85">
        <f t="shared" si="60"/>
        <v>0.9</v>
      </c>
      <c r="L162" s="86">
        <v>0.0046</v>
      </c>
      <c r="M162" s="208"/>
      <c r="N162" s="243">
        <f t="shared" si="61"/>
        <v>0</v>
      </c>
      <c r="O162" s="244">
        <f t="shared" si="62"/>
        <v>0</v>
      </c>
      <c r="P162" s="249"/>
      <c r="Q162" s="246">
        <f t="shared" si="63"/>
        <v>0</v>
      </c>
      <c r="R162" s="168"/>
    </row>
    <row r="163" spans="1:18" s="89" customFormat="1" ht="15.75">
      <c r="A163" s="79" t="s">
        <v>533</v>
      </c>
      <c r="B163" s="99" t="s">
        <v>520</v>
      </c>
      <c r="C163" s="80" t="s">
        <v>33</v>
      </c>
      <c r="D163" s="138" t="s">
        <v>547</v>
      </c>
      <c r="E163" s="82" t="s">
        <v>514</v>
      </c>
      <c r="F163" s="83">
        <v>1.5</v>
      </c>
      <c r="G163" s="83">
        <v>600</v>
      </c>
      <c r="H163" s="228">
        <f t="shared" si="58"/>
        <v>4.21</v>
      </c>
      <c r="I163" s="201">
        <v>4.21</v>
      </c>
      <c r="J163" s="84">
        <f t="shared" si="59"/>
        <v>2526</v>
      </c>
      <c r="K163" s="85">
        <f t="shared" si="60"/>
        <v>0.9</v>
      </c>
      <c r="L163" s="86">
        <v>0.0046</v>
      </c>
      <c r="M163" s="208"/>
      <c r="N163" s="243">
        <f t="shared" si="61"/>
        <v>0</v>
      </c>
      <c r="O163" s="244">
        <f t="shared" si="62"/>
        <v>0</v>
      </c>
      <c r="P163" s="249"/>
      <c r="Q163" s="246">
        <f t="shared" si="63"/>
        <v>0</v>
      </c>
      <c r="R163" s="168"/>
    </row>
    <row r="164" spans="1:18" s="89" customFormat="1" ht="15.75">
      <c r="A164" s="79" t="s">
        <v>534</v>
      </c>
      <c r="B164" s="99" t="s">
        <v>521</v>
      </c>
      <c r="C164" s="80" t="s">
        <v>33</v>
      </c>
      <c r="D164" s="138" t="s">
        <v>546</v>
      </c>
      <c r="E164" s="82" t="s">
        <v>514</v>
      </c>
      <c r="F164" s="83">
        <v>1.5</v>
      </c>
      <c r="G164" s="83">
        <v>600</v>
      </c>
      <c r="H164" s="228">
        <f t="shared" si="58"/>
        <v>4.21</v>
      </c>
      <c r="I164" s="201">
        <v>4.21</v>
      </c>
      <c r="J164" s="84">
        <f t="shared" si="59"/>
        <v>2526</v>
      </c>
      <c r="K164" s="85">
        <f t="shared" si="60"/>
        <v>0.9</v>
      </c>
      <c r="L164" s="86">
        <v>0.0046</v>
      </c>
      <c r="M164" s="208"/>
      <c r="N164" s="243">
        <f t="shared" si="61"/>
        <v>0</v>
      </c>
      <c r="O164" s="244">
        <f t="shared" si="62"/>
        <v>0</v>
      </c>
      <c r="P164" s="249"/>
      <c r="Q164" s="246">
        <f t="shared" si="63"/>
        <v>0</v>
      </c>
      <c r="R164" s="168"/>
    </row>
    <row r="165" spans="1:18" s="89" customFormat="1" ht="15.75">
      <c r="A165" s="79" t="s">
        <v>535</v>
      </c>
      <c r="B165" s="99" t="s">
        <v>522</v>
      </c>
      <c r="C165" s="80" t="s">
        <v>33</v>
      </c>
      <c r="D165" s="138" t="s">
        <v>548</v>
      </c>
      <c r="E165" s="82" t="s">
        <v>514</v>
      </c>
      <c r="F165" s="83">
        <v>1.5</v>
      </c>
      <c r="G165" s="83">
        <v>600</v>
      </c>
      <c r="H165" s="228">
        <f t="shared" si="58"/>
        <v>4.21</v>
      </c>
      <c r="I165" s="201">
        <v>4.21</v>
      </c>
      <c r="J165" s="84">
        <f t="shared" si="59"/>
        <v>2526</v>
      </c>
      <c r="K165" s="85">
        <f t="shared" si="60"/>
        <v>0.9</v>
      </c>
      <c r="L165" s="86">
        <v>0.0046</v>
      </c>
      <c r="M165" s="208"/>
      <c r="N165" s="243">
        <f t="shared" si="61"/>
        <v>0</v>
      </c>
      <c r="O165" s="244">
        <f t="shared" si="62"/>
        <v>0</v>
      </c>
      <c r="P165" s="249"/>
      <c r="Q165" s="246">
        <f t="shared" si="63"/>
        <v>0</v>
      </c>
      <c r="R165" s="168"/>
    </row>
    <row r="166" spans="1:18" s="89" customFormat="1" ht="15.75">
      <c r="A166" s="79" t="s">
        <v>536</v>
      </c>
      <c r="B166" s="99" t="s">
        <v>523</v>
      </c>
      <c r="C166" s="80" t="s">
        <v>33</v>
      </c>
      <c r="D166" s="138" t="s">
        <v>549</v>
      </c>
      <c r="E166" s="82" t="s">
        <v>514</v>
      </c>
      <c r="F166" s="83">
        <v>1.5</v>
      </c>
      <c r="G166" s="83">
        <v>600</v>
      </c>
      <c r="H166" s="228">
        <f t="shared" si="58"/>
        <v>4.21</v>
      </c>
      <c r="I166" s="201">
        <v>4.21</v>
      </c>
      <c r="J166" s="84">
        <f t="shared" si="59"/>
        <v>2526</v>
      </c>
      <c r="K166" s="85">
        <f t="shared" si="60"/>
        <v>0.9</v>
      </c>
      <c r="L166" s="86">
        <v>0.0046</v>
      </c>
      <c r="M166" s="208"/>
      <c r="N166" s="243">
        <f t="shared" si="61"/>
        <v>0</v>
      </c>
      <c r="O166" s="244">
        <f t="shared" si="62"/>
        <v>0</v>
      </c>
      <c r="P166" s="249"/>
      <c r="Q166" s="246">
        <f t="shared" si="63"/>
        <v>0</v>
      </c>
      <c r="R166" s="168"/>
    </row>
    <row r="167" spans="1:18" s="89" customFormat="1" ht="15.75">
      <c r="A167" s="79" t="s">
        <v>537</v>
      </c>
      <c r="B167" s="99" t="s">
        <v>524</v>
      </c>
      <c r="C167" s="80" t="s">
        <v>33</v>
      </c>
      <c r="D167" s="138" t="s">
        <v>550</v>
      </c>
      <c r="E167" s="82" t="s">
        <v>514</v>
      </c>
      <c r="F167" s="83">
        <v>1.5</v>
      </c>
      <c r="G167" s="83">
        <v>600</v>
      </c>
      <c r="H167" s="228">
        <f t="shared" si="58"/>
        <v>4.21</v>
      </c>
      <c r="I167" s="201">
        <v>4.21</v>
      </c>
      <c r="J167" s="84">
        <f t="shared" si="59"/>
        <v>2526</v>
      </c>
      <c r="K167" s="85">
        <f t="shared" si="60"/>
        <v>0.9</v>
      </c>
      <c r="L167" s="86">
        <v>0.0046</v>
      </c>
      <c r="M167" s="208"/>
      <c r="N167" s="243">
        <f t="shared" si="61"/>
        <v>0</v>
      </c>
      <c r="O167" s="244">
        <f t="shared" si="62"/>
        <v>0</v>
      </c>
      <c r="P167" s="249"/>
      <c r="Q167" s="246">
        <f t="shared" si="63"/>
        <v>0</v>
      </c>
      <c r="R167" s="168"/>
    </row>
    <row r="168" spans="1:18" s="89" customFormat="1" ht="15.75">
      <c r="A168" s="79" t="s">
        <v>538</v>
      </c>
      <c r="B168" s="99" t="s">
        <v>525</v>
      </c>
      <c r="C168" s="80" t="s">
        <v>33</v>
      </c>
      <c r="D168" s="138" t="s">
        <v>551</v>
      </c>
      <c r="E168" s="82" t="s">
        <v>514</v>
      </c>
      <c r="F168" s="83">
        <v>1.5</v>
      </c>
      <c r="G168" s="83">
        <v>600</v>
      </c>
      <c r="H168" s="228">
        <f t="shared" si="58"/>
        <v>4.21</v>
      </c>
      <c r="I168" s="201">
        <v>4.21</v>
      </c>
      <c r="J168" s="84">
        <f t="shared" si="59"/>
        <v>2526</v>
      </c>
      <c r="K168" s="85">
        <f t="shared" si="60"/>
        <v>0.9</v>
      </c>
      <c r="L168" s="86">
        <v>0.0046</v>
      </c>
      <c r="M168" s="208"/>
      <c r="N168" s="243">
        <f t="shared" si="61"/>
        <v>0</v>
      </c>
      <c r="O168" s="244">
        <f t="shared" si="62"/>
        <v>0</v>
      </c>
      <c r="P168" s="249"/>
      <c r="Q168" s="246">
        <f t="shared" si="63"/>
        <v>0</v>
      </c>
      <c r="R168" s="168"/>
    </row>
    <row r="169" spans="1:18" s="89" customFormat="1" ht="15.75">
      <c r="A169" s="79" t="s">
        <v>539</v>
      </c>
      <c r="B169" s="99" t="s">
        <v>526</v>
      </c>
      <c r="C169" s="80" t="s">
        <v>33</v>
      </c>
      <c r="D169" s="138" t="s">
        <v>552</v>
      </c>
      <c r="E169" s="82" t="s">
        <v>514</v>
      </c>
      <c r="F169" s="83">
        <v>1.5</v>
      </c>
      <c r="G169" s="83">
        <v>600</v>
      </c>
      <c r="H169" s="228">
        <f t="shared" si="58"/>
        <v>4.21</v>
      </c>
      <c r="I169" s="201">
        <v>4.21</v>
      </c>
      <c r="J169" s="84">
        <f t="shared" si="59"/>
        <v>2526</v>
      </c>
      <c r="K169" s="85">
        <f t="shared" si="60"/>
        <v>0.9</v>
      </c>
      <c r="L169" s="86">
        <v>0.0046</v>
      </c>
      <c r="M169" s="208"/>
      <c r="N169" s="243">
        <f t="shared" si="61"/>
        <v>0</v>
      </c>
      <c r="O169" s="244">
        <f t="shared" si="62"/>
        <v>0</v>
      </c>
      <c r="P169" s="249"/>
      <c r="Q169" s="246">
        <f t="shared" si="63"/>
        <v>0</v>
      </c>
      <c r="R169" s="168"/>
    </row>
    <row r="170" spans="1:18" s="89" customFormat="1" ht="15.75">
      <c r="A170" s="79" t="s">
        <v>540</v>
      </c>
      <c r="B170" s="99" t="s">
        <v>527</v>
      </c>
      <c r="C170" s="80" t="s">
        <v>33</v>
      </c>
      <c r="D170" s="138" t="s">
        <v>553</v>
      </c>
      <c r="E170" s="82" t="s">
        <v>514</v>
      </c>
      <c r="F170" s="83">
        <v>1.5</v>
      </c>
      <c r="G170" s="83">
        <v>600</v>
      </c>
      <c r="H170" s="228">
        <f t="shared" si="58"/>
        <v>4.21</v>
      </c>
      <c r="I170" s="201">
        <v>4.21</v>
      </c>
      <c r="J170" s="84">
        <f t="shared" si="59"/>
        <v>2526</v>
      </c>
      <c r="K170" s="85">
        <f t="shared" si="60"/>
        <v>0.9</v>
      </c>
      <c r="L170" s="86">
        <v>0.0046</v>
      </c>
      <c r="M170" s="208"/>
      <c r="N170" s="243">
        <f t="shared" si="61"/>
        <v>0</v>
      </c>
      <c r="O170" s="244">
        <f t="shared" si="62"/>
        <v>0</v>
      </c>
      <c r="P170" s="249"/>
      <c r="Q170" s="246">
        <f t="shared" si="63"/>
        <v>0</v>
      </c>
      <c r="R170" s="168"/>
    </row>
    <row r="171" spans="1:18" s="57" customFormat="1" ht="25.5" customHeight="1">
      <c r="A171" s="58" t="s">
        <v>98</v>
      </c>
      <c r="B171" s="107"/>
      <c r="C171" s="107"/>
      <c r="D171" s="108"/>
      <c r="E171" s="108"/>
      <c r="F171" s="109"/>
      <c r="G171" s="109"/>
      <c r="H171" s="212"/>
      <c r="I171" s="156"/>
      <c r="J171" s="109"/>
      <c r="K171" s="109"/>
      <c r="L171" s="110"/>
      <c r="M171" s="208"/>
      <c r="N171" s="250"/>
      <c r="O171" s="251"/>
      <c r="P171" s="249"/>
      <c r="Q171" s="246"/>
      <c r="R171" s="167"/>
    </row>
    <row r="172" spans="1:18" s="105" customFormat="1" ht="15.75">
      <c r="A172" s="79">
        <v>12015</v>
      </c>
      <c r="B172" s="111">
        <v>4660015370183</v>
      </c>
      <c r="C172" s="111" t="s">
        <v>23</v>
      </c>
      <c r="D172" s="82" t="s">
        <v>584</v>
      </c>
      <c r="E172" s="100" t="s">
        <v>14</v>
      </c>
      <c r="F172" s="101">
        <v>5</v>
      </c>
      <c r="G172" s="101">
        <v>200</v>
      </c>
      <c r="H172" s="228">
        <f>I172*(1-R$12)</f>
        <v>15.9</v>
      </c>
      <c r="I172" s="155">
        <v>15.9</v>
      </c>
      <c r="J172" s="84">
        <f>H172*G172</f>
        <v>3180</v>
      </c>
      <c r="K172" s="103">
        <f aca="true" t="shared" si="64" ref="K172:K178">F172*10*20/1000</f>
        <v>1</v>
      </c>
      <c r="L172" s="86">
        <v>0.0031</v>
      </c>
      <c r="M172" s="208"/>
      <c r="N172" s="243">
        <f>K172*M172</f>
        <v>0</v>
      </c>
      <c r="O172" s="244">
        <f>L172*M172</f>
        <v>0</v>
      </c>
      <c r="P172" s="249"/>
      <c r="Q172" s="246">
        <f>H172*G172*M172</f>
        <v>0</v>
      </c>
      <c r="R172" s="168"/>
    </row>
    <row r="173" spans="1:18" s="105" customFormat="1" ht="15.75">
      <c r="A173" s="79">
        <v>12016</v>
      </c>
      <c r="B173" s="111">
        <v>4660015370190</v>
      </c>
      <c r="C173" s="111" t="s">
        <v>23</v>
      </c>
      <c r="D173" s="112" t="s">
        <v>583</v>
      </c>
      <c r="E173" s="100" t="s">
        <v>15</v>
      </c>
      <c r="F173" s="101">
        <v>5</v>
      </c>
      <c r="G173" s="101">
        <v>200</v>
      </c>
      <c r="H173" s="228">
        <f>I173*(1-R$12)</f>
        <v>10.2</v>
      </c>
      <c r="I173" s="155">
        <v>10.2</v>
      </c>
      <c r="J173" s="84">
        <f>H173*G173</f>
        <v>2039.9999999999998</v>
      </c>
      <c r="K173" s="103">
        <f t="shared" si="64"/>
        <v>1</v>
      </c>
      <c r="L173" s="86">
        <v>0.0054</v>
      </c>
      <c r="M173" s="208"/>
      <c r="N173" s="243">
        <f>K173*M173</f>
        <v>0</v>
      </c>
      <c r="O173" s="244">
        <f>L173*M173</f>
        <v>0</v>
      </c>
      <c r="P173" s="249"/>
      <c r="Q173" s="246">
        <f>H173*G173*M173</f>
        <v>0</v>
      </c>
      <c r="R173" s="168"/>
    </row>
    <row r="174" spans="1:18" s="105" customFormat="1" ht="15.75">
      <c r="A174" s="79">
        <v>12017</v>
      </c>
      <c r="B174" s="111">
        <v>4660015370206</v>
      </c>
      <c r="C174" s="111" t="s">
        <v>23</v>
      </c>
      <c r="D174" s="82" t="s">
        <v>582</v>
      </c>
      <c r="E174" s="100" t="s">
        <v>14</v>
      </c>
      <c r="F174" s="101">
        <v>5</v>
      </c>
      <c r="G174" s="101">
        <v>200</v>
      </c>
      <c r="H174" s="228">
        <f>I174*(1-R$12)</f>
        <v>15.9</v>
      </c>
      <c r="I174" s="155">
        <v>15.9</v>
      </c>
      <c r="J174" s="84">
        <f>H174*G174</f>
        <v>3180</v>
      </c>
      <c r="K174" s="103">
        <f t="shared" si="64"/>
        <v>1</v>
      </c>
      <c r="L174" s="86">
        <v>0.0031</v>
      </c>
      <c r="M174" s="208"/>
      <c r="N174" s="243">
        <f>K174*M174</f>
        <v>0</v>
      </c>
      <c r="O174" s="244">
        <f>L174*M174</f>
        <v>0</v>
      </c>
      <c r="P174" s="249"/>
      <c r="Q174" s="246">
        <f>H174*G174*M174</f>
        <v>0</v>
      </c>
      <c r="R174" s="168"/>
    </row>
    <row r="175" spans="1:18" s="105" customFormat="1" ht="15.75">
      <c r="A175" s="79">
        <v>12018</v>
      </c>
      <c r="B175" s="111">
        <v>4660015370213</v>
      </c>
      <c r="C175" s="111" t="s">
        <v>23</v>
      </c>
      <c r="D175" s="82" t="s">
        <v>585</v>
      </c>
      <c r="E175" s="100" t="s">
        <v>14</v>
      </c>
      <c r="F175" s="101">
        <v>5</v>
      </c>
      <c r="G175" s="101">
        <v>200</v>
      </c>
      <c r="H175" s="228">
        <f>I175*(1-R$12)</f>
        <v>15.9</v>
      </c>
      <c r="I175" s="155">
        <v>15.9</v>
      </c>
      <c r="J175" s="84">
        <f>H175*G175</f>
        <v>3180</v>
      </c>
      <c r="K175" s="103">
        <f t="shared" si="64"/>
        <v>1</v>
      </c>
      <c r="L175" s="86">
        <v>0.0031</v>
      </c>
      <c r="M175" s="208"/>
      <c r="N175" s="243">
        <f>K175*M175</f>
        <v>0</v>
      </c>
      <c r="O175" s="244">
        <f>L175*M175</f>
        <v>0</v>
      </c>
      <c r="P175" s="249"/>
      <c r="Q175" s="246">
        <f>H175*G175*M175</f>
        <v>0</v>
      </c>
      <c r="R175" s="168"/>
    </row>
    <row r="176" spans="1:18" s="105" customFormat="1" ht="15.75">
      <c r="A176" s="79">
        <v>12304</v>
      </c>
      <c r="B176" s="111">
        <v>4660015372941</v>
      </c>
      <c r="C176" s="111" t="s">
        <v>23</v>
      </c>
      <c r="D176" s="82" t="s">
        <v>586</v>
      </c>
      <c r="E176" s="100" t="s">
        <v>14</v>
      </c>
      <c r="F176" s="101">
        <v>5</v>
      </c>
      <c r="G176" s="101">
        <v>200</v>
      </c>
      <c r="H176" s="228">
        <f>I176*(1-R$12)</f>
        <v>15.9</v>
      </c>
      <c r="I176" s="155">
        <v>15.9</v>
      </c>
      <c r="J176" s="84">
        <f>H176*G176</f>
        <v>3180</v>
      </c>
      <c r="K176" s="103">
        <f>F176*10*20/1000</f>
        <v>1</v>
      </c>
      <c r="L176" s="86">
        <v>0.0031</v>
      </c>
      <c r="M176" s="208"/>
      <c r="N176" s="243">
        <f>K176*M176</f>
        <v>0</v>
      </c>
      <c r="O176" s="244">
        <f>L176*M176</f>
        <v>0</v>
      </c>
      <c r="P176" s="249"/>
      <c r="Q176" s="246">
        <f>H176*G176*M176</f>
        <v>0</v>
      </c>
      <c r="R176" s="168"/>
    </row>
    <row r="177" spans="1:18" s="105" customFormat="1" ht="15.75">
      <c r="A177" s="79" t="s">
        <v>556</v>
      </c>
      <c r="B177" s="99" t="s">
        <v>557</v>
      </c>
      <c r="C177" s="111" t="s">
        <v>23</v>
      </c>
      <c r="D177" s="82" t="s">
        <v>554</v>
      </c>
      <c r="E177" s="100" t="s">
        <v>560</v>
      </c>
      <c r="F177" s="101">
        <v>5</v>
      </c>
      <c r="G177" s="101">
        <v>200</v>
      </c>
      <c r="H177" s="228">
        <f aca="true" t="shared" si="65" ref="H177:H184">I177*(1-R$12)</f>
        <v>14.2</v>
      </c>
      <c r="I177" s="155">
        <v>14.2</v>
      </c>
      <c r="J177" s="84">
        <f aca="true" t="shared" si="66" ref="J177:J202">H177*G177</f>
        <v>2840</v>
      </c>
      <c r="K177" s="103">
        <f t="shared" si="64"/>
        <v>1</v>
      </c>
      <c r="L177" s="86">
        <v>0.0046</v>
      </c>
      <c r="M177" s="208"/>
      <c r="N177" s="243">
        <f aca="true" t="shared" si="67" ref="N177:N184">K177*M177</f>
        <v>0</v>
      </c>
      <c r="O177" s="244">
        <f aca="true" t="shared" si="68" ref="O177:O184">L177*M177</f>
        <v>0</v>
      </c>
      <c r="P177" s="249"/>
      <c r="Q177" s="246">
        <f aca="true" t="shared" si="69" ref="Q177:Q184">H177*G177*M177</f>
        <v>0</v>
      </c>
      <c r="R177" s="168"/>
    </row>
    <row r="178" spans="1:18" s="105" customFormat="1" ht="15.75">
      <c r="A178" s="79" t="s">
        <v>558</v>
      </c>
      <c r="B178" s="99" t="s">
        <v>559</v>
      </c>
      <c r="C178" s="111" t="s">
        <v>23</v>
      </c>
      <c r="D178" s="82" t="s">
        <v>555</v>
      </c>
      <c r="E178" s="100" t="s">
        <v>560</v>
      </c>
      <c r="F178" s="101">
        <v>5</v>
      </c>
      <c r="G178" s="101">
        <v>200</v>
      </c>
      <c r="H178" s="228">
        <f t="shared" si="65"/>
        <v>14.2</v>
      </c>
      <c r="I178" s="155">
        <v>14.2</v>
      </c>
      <c r="J178" s="84">
        <f t="shared" si="66"/>
        <v>2840</v>
      </c>
      <c r="K178" s="103">
        <f t="shared" si="64"/>
        <v>1</v>
      </c>
      <c r="L178" s="86">
        <v>0.0046</v>
      </c>
      <c r="M178" s="208"/>
      <c r="N178" s="243">
        <f t="shared" si="67"/>
        <v>0</v>
      </c>
      <c r="O178" s="244">
        <f t="shared" si="68"/>
        <v>0</v>
      </c>
      <c r="P178" s="249"/>
      <c r="Q178" s="246">
        <f t="shared" si="69"/>
        <v>0</v>
      </c>
      <c r="R178" s="168"/>
    </row>
    <row r="179" spans="1:18" s="105" customFormat="1" ht="15.75" customHeight="1">
      <c r="A179" s="111" t="s">
        <v>565</v>
      </c>
      <c r="B179" s="99" t="s">
        <v>566</v>
      </c>
      <c r="C179" s="111" t="s">
        <v>23</v>
      </c>
      <c r="D179" s="112" t="s">
        <v>587</v>
      </c>
      <c r="E179" s="100" t="s">
        <v>560</v>
      </c>
      <c r="F179" s="101">
        <v>4</v>
      </c>
      <c r="G179" s="101">
        <v>200</v>
      </c>
      <c r="H179" s="228">
        <f>I179*(1-R$12)</f>
        <v>27.2</v>
      </c>
      <c r="I179" s="155">
        <v>27.2</v>
      </c>
      <c r="J179" s="84">
        <f>H179*G179</f>
        <v>5440</v>
      </c>
      <c r="K179" s="103">
        <f aca="true" t="shared" si="70" ref="K179:K184">F179*G179/1000</f>
        <v>0.8</v>
      </c>
      <c r="L179" s="86">
        <v>0.0046</v>
      </c>
      <c r="M179" s="208"/>
      <c r="N179" s="243">
        <f>K179*M179</f>
        <v>0</v>
      </c>
      <c r="O179" s="244">
        <f>L179*M179</f>
        <v>0</v>
      </c>
      <c r="P179" s="249"/>
      <c r="Q179" s="246">
        <f>H179*G179*M179</f>
        <v>0</v>
      </c>
      <c r="R179" s="168"/>
    </row>
    <row r="180" spans="1:18" s="105" customFormat="1" ht="15.75" customHeight="1">
      <c r="A180" s="111">
        <v>91296</v>
      </c>
      <c r="B180" s="111">
        <v>4606598011167</v>
      </c>
      <c r="C180" s="111" t="s">
        <v>23</v>
      </c>
      <c r="D180" s="112" t="s">
        <v>588</v>
      </c>
      <c r="E180" s="100" t="s">
        <v>560</v>
      </c>
      <c r="F180" s="101">
        <v>5</v>
      </c>
      <c r="G180" s="101">
        <v>200</v>
      </c>
      <c r="H180" s="228">
        <f t="shared" si="65"/>
        <v>27.2</v>
      </c>
      <c r="I180" s="155">
        <v>27.2</v>
      </c>
      <c r="J180" s="84">
        <f t="shared" si="66"/>
        <v>5440</v>
      </c>
      <c r="K180" s="103">
        <f t="shared" si="70"/>
        <v>1</v>
      </c>
      <c r="L180" s="86">
        <v>0.0046</v>
      </c>
      <c r="M180" s="208"/>
      <c r="N180" s="243">
        <f t="shared" si="67"/>
        <v>0</v>
      </c>
      <c r="O180" s="244">
        <f t="shared" si="68"/>
        <v>0</v>
      </c>
      <c r="P180" s="249"/>
      <c r="Q180" s="246">
        <f t="shared" si="69"/>
        <v>0</v>
      </c>
      <c r="R180" s="168"/>
    </row>
    <row r="181" spans="1:18" s="105" customFormat="1" ht="15.75" customHeight="1">
      <c r="A181" s="111" t="s">
        <v>561</v>
      </c>
      <c r="B181" s="99" t="s">
        <v>562</v>
      </c>
      <c r="C181" s="111" t="s">
        <v>23</v>
      </c>
      <c r="D181" s="112" t="s">
        <v>589</v>
      </c>
      <c r="E181" s="100" t="s">
        <v>560</v>
      </c>
      <c r="F181" s="101">
        <v>5</v>
      </c>
      <c r="G181" s="101">
        <v>200</v>
      </c>
      <c r="H181" s="228">
        <f t="shared" si="65"/>
        <v>27.2</v>
      </c>
      <c r="I181" s="155">
        <v>27.2</v>
      </c>
      <c r="J181" s="84">
        <f t="shared" si="66"/>
        <v>5440</v>
      </c>
      <c r="K181" s="103">
        <f t="shared" si="70"/>
        <v>1</v>
      </c>
      <c r="L181" s="86">
        <v>0.0046</v>
      </c>
      <c r="M181" s="208"/>
      <c r="N181" s="243">
        <f t="shared" si="67"/>
        <v>0</v>
      </c>
      <c r="O181" s="244">
        <f t="shared" si="68"/>
        <v>0</v>
      </c>
      <c r="P181" s="249"/>
      <c r="Q181" s="246">
        <f t="shared" si="69"/>
        <v>0</v>
      </c>
      <c r="R181" s="168"/>
    </row>
    <row r="182" spans="1:18" s="105" customFormat="1" ht="15.75" customHeight="1">
      <c r="A182" s="111" t="s">
        <v>563</v>
      </c>
      <c r="B182" s="99" t="s">
        <v>564</v>
      </c>
      <c r="C182" s="111" t="s">
        <v>23</v>
      </c>
      <c r="D182" s="112" t="s">
        <v>590</v>
      </c>
      <c r="E182" s="100" t="s">
        <v>560</v>
      </c>
      <c r="F182" s="101">
        <v>5</v>
      </c>
      <c r="G182" s="101">
        <v>200</v>
      </c>
      <c r="H182" s="228">
        <f t="shared" si="65"/>
        <v>27.2</v>
      </c>
      <c r="I182" s="155">
        <v>27.2</v>
      </c>
      <c r="J182" s="84">
        <f t="shared" si="66"/>
        <v>5440</v>
      </c>
      <c r="K182" s="103">
        <f t="shared" si="70"/>
        <v>1</v>
      </c>
      <c r="L182" s="86">
        <v>0.0046</v>
      </c>
      <c r="M182" s="208"/>
      <c r="N182" s="243">
        <f t="shared" si="67"/>
        <v>0</v>
      </c>
      <c r="O182" s="244">
        <f t="shared" si="68"/>
        <v>0</v>
      </c>
      <c r="P182" s="249"/>
      <c r="Q182" s="246">
        <f t="shared" si="69"/>
        <v>0</v>
      </c>
      <c r="R182" s="168"/>
    </row>
    <row r="183" spans="1:18" s="105" customFormat="1" ht="15.75" customHeight="1">
      <c r="A183" s="111">
        <v>91299</v>
      </c>
      <c r="B183" s="111">
        <v>4606598011198</v>
      </c>
      <c r="C183" s="111" t="s">
        <v>23</v>
      </c>
      <c r="D183" s="112" t="s">
        <v>591</v>
      </c>
      <c r="E183" s="100" t="s">
        <v>560</v>
      </c>
      <c r="F183" s="101">
        <v>5</v>
      </c>
      <c r="G183" s="101">
        <v>200</v>
      </c>
      <c r="H183" s="228">
        <f t="shared" si="65"/>
        <v>27.2</v>
      </c>
      <c r="I183" s="155">
        <v>27.2</v>
      </c>
      <c r="J183" s="84">
        <f t="shared" si="66"/>
        <v>5440</v>
      </c>
      <c r="K183" s="103">
        <f t="shared" si="70"/>
        <v>1</v>
      </c>
      <c r="L183" s="86">
        <v>0.0046</v>
      </c>
      <c r="M183" s="208"/>
      <c r="N183" s="243">
        <f t="shared" si="67"/>
        <v>0</v>
      </c>
      <c r="O183" s="244">
        <f t="shared" si="68"/>
        <v>0</v>
      </c>
      <c r="P183" s="249"/>
      <c r="Q183" s="246">
        <f t="shared" si="69"/>
        <v>0</v>
      </c>
      <c r="R183" s="168"/>
    </row>
    <row r="184" spans="1:18" s="105" customFormat="1" ht="15.75" customHeight="1">
      <c r="A184" s="111">
        <v>91289</v>
      </c>
      <c r="B184" s="111">
        <v>4606598011204</v>
      </c>
      <c r="C184" s="111" t="s">
        <v>23</v>
      </c>
      <c r="D184" s="112" t="s">
        <v>592</v>
      </c>
      <c r="E184" s="100" t="s">
        <v>560</v>
      </c>
      <c r="F184" s="101">
        <v>5</v>
      </c>
      <c r="G184" s="101">
        <v>200</v>
      </c>
      <c r="H184" s="228">
        <f t="shared" si="65"/>
        <v>27.2</v>
      </c>
      <c r="I184" s="155">
        <v>27.2</v>
      </c>
      <c r="J184" s="84">
        <f t="shared" si="66"/>
        <v>5440</v>
      </c>
      <c r="K184" s="103">
        <f t="shared" si="70"/>
        <v>1</v>
      </c>
      <c r="L184" s="86">
        <v>0.0046</v>
      </c>
      <c r="M184" s="208"/>
      <c r="N184" s="243">
        <f t="shared" si="67"/>
        <v>0</v>
      </c>
      <c r="O184" s="244">
        <f t="shared" si="68"/>
        <v>0</v>
      </c>
      <c r="P184" s="249"/>
      <c r="Q184" s="246">
        <f t="shared" si="69"/>
        <v>0</v>
      </c>
      <c r="R184" s="168"/>
    </row>
    <row r="185" spans="1:18" s="57" customFormat="1" ht="27.75" customHeight="1">
      <c r="A185" s="58" t="s">
        <v>99</v>
      </c>
      <c r="B185" s="107"/>
      <c r="C185" s="107"/>
      <c r="D185" s="108"/>
      <c r="E185" s="108"/>
      <c r="F185" s="109"/>
      <c r="G185" s="109"/>
      <c r="H185" s="212"/>
      <c r="I185" s="156"/>
      <c r="J185" s="109"/>
      <c r="K185" s="109"/>
      <c r="L185" s="110"/>
      <c r="M185" s="208"/>
      <c r="N185" s="250"/>
      <c r="O185" s="251"/>
      <c r="P185" s="249"/>
      <c r="Q185" s="246"/>
      <c r="R185" s="167"/>
    </row>
    <row r="186" spans="1:18" s="105" customFormat="1" ht="16.5" customHeight="1">
      <c r="A186" s="80" t="s">
        <v>186</v>
      </c>
      <c r="B186" s="113" t="s">
        <v>85</v>
      </c>
      <c r="C186" s="91" t="s">
        <v>24</v>
      </c>
      <c r="D186" s="82" t="s">
        <v>601</v>
      </c>
      <c r="E186" s="82" t="s">
        <v>3</v>
      </c>
      <c r="F186" s="83">
        <v>7</v>
      </c>
      <c r="G186" s="83">
        <f>6*40</f>
        <v>240</v>
      </c>
      <c r="H186" s="228">
        <f>I186*(1-R$12)</f>
        <v>7.21</v>
      </c>
      <c r="I186" s="155">
        <v>7.21</v>
      </c>
      <c r="J186" s="84">
        <f>H186*G186</f>
        <v>1730.4</v>
      </c>
      <c r="K186" s="103">
        <f>F186*6*40/1000</f>
        <v>1.68</v>
      </c>
      <c r="L186" s="86">
        <v>0.022</v>
      </c>
      <c r="M186" s="208"/>
      <c r="N186" s="243">
        <f>K186*M186</f>
        <v>0</v>
      </c>
      <c r="O186" s="244">
        <f>L186*M186</f>
        <v>0</v>
      </c>
      <c r="P186" s="249"/>
      <c r="Q186" s="246">
        <f>H186*G186*M186</f>
        <v>0</v>
      </c>
      <c r="R186" s="168"/>
    </row>
    <row r="187" spans="1:18" s="105" customFormat="1" ht="16.5" customHeight="1">
      <c r="A187" s="80" t="s">
        <v>567</v>
      </c>
      <c r="B187" s="113" t="s">
        <v>85</v>
      </c>
      <c r="C187" s="91" t="s">
        <v>24</v>
      </c>
      <c r="D187" s="82" t="s">
        <v>602</v>
      </c>
      <c r="E187" s="82" t="s">
        <v>3</v>
      </c>
      <c r="F187" s="83">
        <v>7</v>
      </c>
      <c r="G187" s="83">
        <f>6*40</f>
        <v>240</v>
      </c>
      <c r="H187" s="228">
        <f>I187*(1-R$12)</f>
        <v>7.21</v>
      </c>
      <c r="I187" s="155">
        <v>7.21</v>
      </c>
      <c r="J187" s="84">
        <f>H187*G187</f>
        <v>1730.4</v>
      </c>
      <c r="K187" s="103">
        <f>F187*6*40/1000</f>
        <v>1.68</v>
      </c>
      <c r="L187" s="86">
        <v>0.022</v>
      </c>
      <c r="M187" s="208"/>
      <c r="N187" s="243">
        <f>K187*M187</f>
        <v>0</v>
      </c>
      <c r="O187" s="244">
        <f>L187*M187</f>
        <v>0</v>
      </c>
      <c r="P187" s="249"/>
      <c r="Q187" s="246">
        <f>H187*G187*M187</f>
        <v>0</v>
      </c>
      <c r="R187" s="168"/>
    </row>
    <row r="188" spans="1:18" s="105" customFormat="1" ht="15.75" customHeight="1">
      <c r="A188" s="80" t="s">
        <v>187</v>
      </c>
      <c r="B188" s="99" t="s">
        <v>87</v>
      </c>
      <c r="C188" s="91" t="s">
        <v>24</v>
      </c>
      <c r="D188" s="138" t="s">
        <v>603</v>
      </c>
      <c r="E188" s="82" t="s">
        <v>3</v>
      </c>
      <c r="F188" s="83">
        <v>7</v>
      </c>
      <c r="G188" s="83">
        <f aca="true" t="shared" si="71" ref="G188:G195">6*40</f>
        <v>240</v>
      </c>
      <c r="H188" s="228">
        <f>I188*(1-R$12)</f>
        <v>5.2</v>
      </c>
      <c r="I188" s="155">
        <v>5.2</v>
      </c>
      <c r="J188" s="84">
        <f>H188*G188</f>
        <v>1248</v>
      </c>
      <c r="K188" s="103">
        <f>F188*G188/1000</f>
        <v>1.68</v>
      </c>
      <c r="L188" s="86">
        <v>0.022</v>
      </c>
      <c r="M188" s="208"/>
      <c r="N188" s="243">
        <f>K188*M188</f>
        <v>0</v>
      </c>
      <c r="O188" s="244">
        <f>L188*M188</f>
        <v>0</v>
      </c>
      <c r="P188" s="249"/>
      <c r="Q188" s="246">
        <f>H188*G188*M188</f>
        <v>0</v>
      </c>
      <c r="R188" s="168"/>
    </row>
    <row r="189" spans="1:18" s="105" customFormat="1" ht="15.75" customHeight="1">
      <c r="A189" s="80" t="s">
        <v>86</v>
      </c>
      <c r="B189" s="99" t="s">
        <v>87</v>
      </c>
      <c r="C189" s="91" t="s">
        <v>24</v>
      </c>
      <c r="D189" s="138" t="s">
        <v>604</v>
      </c>
      <c r="E189" s="82" t="s">
        <v>3</v>
      </c>
      <c r="F189" s="83">
        <v>7</v>
      </c>
      <c r="G189" s="83">
        <f t="shared" si="71"/>
        <v>240</v>
      </c>
      <c r="H189" s="228">
        <f aca="true" t="shared" si="72" ref="H189:H202">I189*(1-R$12)</f>
        <v>5.2</v>
      </c>
      <c r="I189" s="155">
        <v>5.2</v>
      </c>
      <c r="J189" s="84">
        <f t="shared" si="66"/>
        <v>1248</v>
      </c>
      <c r="K189" s="103">
        <f aca="true" t="shared" si="73" ref="K189:K194">F189*G189/1000</f>
        <v>1.68</v>
      </c>
      <c r="L189" s="86">
        <v>0.022</v>
      </c>
      <c r="M189" s="208"/>
      <c r="N189" s="243">
        <f aca="true" t="shared" si="74" ref="N189:N194">K189*M189</f>
        <v>0</v>
      </c>
      <c r="O189" s="244">
        <f aca="true" t="shared" si="75" ref="O189:O194">L189*M189</f>
        <v>0</v>
      </c>
      <c r="P189" s="249"/>
      <c r="Q189" s="246">
        <f aca="true" t="shared" si="76" ref="Q189:Q194">H189*G189*M189</f>
        <v>0</v>
      </c>
      <c r="R189" s="168"/>
    </row>
    <row r="190" spans="1:18" s="105" customFormat="1" ht="15.75" customHeight="1">
      <c r="A190" s="80" t="s">
        <v>88</v>
      </c>
      <c r="B190" s="99" t="s">
        <v>87</v>
      </c>
      <c r="C190" s="91" t="s">
        <v>24</v>
      </c>
      <c r="D190" s="138" t="s">
        <v>605</v>
      </c>
      <c r="E190" s="82" t="s">
        <v>3</v>
      </c>
      <c r="F190" s="83">
        <v>7</v>
      </c>
      <c r="G190" s="83">
        <f t="shared" si="71"/>
        <v>240</v>
      </c>
      <c r="H190" s="228">
        <f t="shared" si="72"/>
        <v>5.2</v>
      </c>
      <c r="I190" s="155">
        <v>5.2</v>
      </c>
      <c r="J190" s="84">
        <f t="shared" si="66"/>
        <v>1248</v>
      </c>
      <c r="K190" s="103">
        <f t="shared" si="73"/>
        <v>1.68</v>
      </c>
      <c r="L190" s="86">
        <v>0.022</v>
      </c>
      <c r="M190" s="208"/>
      <c r="N190" s="243">
        <f t="shared" si="74"/>
        <v>0</v>
      </c>
      <c r="O190" s="244">
        <f t="shared" si="75"/>
        <v>0</v>
      </c>
      <c r="P190" s="249"/>
      <c r="Q190" s="246">
        <f t="shared" si="76"/>
        <v>0</v>
      </c>
      <c r="R190" s="168"/>
    </row>
    <row r="191" spans="1:18" s="105" customFormat="1" ht="15.75" customHeight="1">
      <c r="A191" s="80" t="s">
        <v>89</v>
      </c>
      <c r="B191" s="99" t="s">
        <v>87</v>
      </c>
      <c r="C191" s="91" t="s">
        <v>24</v>
      </c>
      <c r="D191" s="138" t="s">
        <v>606</v>
      </c>
      <c r="E191" s="82" t="s">
        <v>3</v>
      </c>
      <c r="F191" s="83">
        <v>7</v>
      </c>
      <c r="G191" s="83">
        <f t="shared" si="71"/>
        <v>240</v>
      </c>
      <c r="H191" s="228">
        <f t="shared" si="72"/>
        <v>5.2</v>
      </c>
      <c r="I191" s="155">
        <v>5.2</v>
      </c>
      <c r="J191" s="84">
        <f t="shared" si="66"/>
        <v>1248</v>
      </c>
      <c r="K191" s="103">
        <f t="shared" si="73"/>
        <v>1.68</v>
      </c>
      <c r="L191" s="86">
        <v>0.022</v>
      </c>
      <c r="M191" s="208"/>
      <c r="N191" s="243">
        <f t="shared" si="74"/>
        <v>0</v>
      </c>
      <c r="O191" s="244">
        <f t="shared" si="75"/>
        <v>0</v>
      </c>
      <c r="P191" s="249"/>
      <c r="Q191" s="246">
        <f t="shared" si="76"/>
        <v>0</v>
      </c>
      <c r="R191" s="168"/>
    </row>
    <row r="192" spans="1:18" s="105" customFormat="1" ht="15.75" customHeight="1">
      <c r="A192" s="80" t="s">
        <v>90</v>
      </c>
      <c r="B192" s="99" t="s">
        <v>87</v>
      </c>
      <c r="C192" s="91" t="s">
        <v>24</v>
      </c>
      <c r="D192" s="138" t="s">
        <v>607</v>
      </c>
      <c r="E192" s="82" t="s">
        <v>3</v>
      </c>
      <c r="F192" s="83">
        <v>7</v>
      </c>
      <c r="G192" s="83">
        <f t="shared" si="71"/>
        <v>240</v>
      </c>
      <c r="H192" s="228">
        <f t="shared" si="72"/>
        <v>5.2</v>
      </c>
      <c r="I192" s="155">
        <v>5.2</v>
      </c>
      <c r="J192" s="84">
        <f t="shared" si="66"/>
        <v>1248</v>
      </c>
      <c r="K192" s="103">
        <f t="shared" si="73"/>
        <v>1.68</v>
      </c>
      <c r="L192" s="86">
        <v>0.022</v>
      </c>
      <c r="M192" s="208"/>
      <c r="N192" s="243">
        <f t="shared" si="74"/>
        <v>0</v>
      </c>
      <c r="O192" s="244">
        <f t="shared" si="75"/>
        <v>0</v>
      </c>
      <c r="P192" s="249"/>
      <c r="Q192" s="246">
        <f t="shared" si="76"/>
        <v>0</v>
      </c>
      <c r="R192" s="168"/>
    </row>
    <row r="193" spans="1:18" s="105" customFormat="1" ht="15.75" customHeight="1">
      <c r="A193" s="80" t="s">
        <v>12</v>
      </c>
      <c r="B193" s="99" t="s">
        <v>568</v>
      </c>
      <c r="C193" s="91" t="s">
        <v>24</v>
      </c>
      <c r="D193" s="138" t="s">
        <v>608</v>
      </c>
      <c r="E193" s="82" t="s">
        <v>3</v>
      </c>
      <c r="F193" s="83">
        <v>7</v>
      </c>
      <c r="G193" s="83">
        <f t="shared" si="71"/>
        <v>240</v>
      </c>
      <c r="H193" s="228">
        <f t="shared" si="72"/>
        <v>4.99</v>
      </c>
      <c r="I193" s="155">
        <v>4.99</v>
      </c>
      <c r="J193" s="84">
        <f t="shared" si="66"/>
        <v>1197.6000000000001</v>
      </c>
      <c r="K193" s="103">
        <f t="shared" si="73"/>
        <v>1.68</v>
      </c>
      <c r="L193" s="86">
        <v>0.022</v>
      </c>
      <c r="M193" s="208"/>
      <c r="N193" s="243">
        <f t="shared" si="74"/>
        <v>0</v>
      </c>
      <c r="O193" s="244">
        <f t="shared" si="75"/>
        <v>0</v>
      </c>
      <c r="P193" s="249"/>
      <c r="Q193" s="246">
        <f t="shared" si="76"/>
        <v>0</v>
      </c>
      <c r="R193" s="168"/>
    </row>
    <row r="194" spans="1:18" s="105" customFormat="1" ht="15.75" customHeight="1">
      <c r="A194" s="80" t="s">
        <v>13</v>
      </c>
      <c r="B194" s="99" t="s">
        <v>569</v>
      </c>
      <c r="C194" s="91" t="s">
        <v>24</v>
      </c>
      <c r="D194" s="138" t="s">
        <v>609</v>
      </c>
      <c r="E194" s="82" t="s">
        <v>3</v>
      </c>
      <c r="F194" s="83">
        <v>7</v>
      </c>
      <c r="G194" s="83">
        <f t="shared" si="71"/>
        <v>240</v>
      </c>
      <c r="H194" s="228">
        <f t="shared" si="72"/>
        <v>4.99</v>
      </c>
      <c r="I194" s="155">
        <v>4.99</v>
      </c>
      <c r="J194" s="84">
        <f t="shared" si="66"/>
        <v>1197.6000000000001</v>
      </c>
      <c r="K194" s="103">
        <f t="shared" si="73"/>
        <v>1.68</v>
      </c>
      <c r="L194" s="86">
        <v>0.022</v>
      </c>
      <c r="M194" s="208"/>
      <c r="N194" s="243">
        <f t="shared" si="74"/>
        <v>0</v>
      </c>
      <c r="O194" s="244">
        <f t="shared" si="75"/>
        <v>0</v>
      </c>
      <c r="P194" s="249"/>
      <c r="Q194" s="246">
        <f t="shared" si="76"/>
        <v>0</v>
      </c>
      <c r="R194" s="168"/>
    </row>
    <row r="195" spans="1:18" s="105" customFormat="1" ht="15.75" customHeight="1">
      <c r="A195" s="80" t="s">
        <v>188</v>
      </c>
      <c r="B195" s="99" t="s">
        <v>87</v>
      </c>
      <c r="C195" s="91" t="s">
        <v>24</v>
      </c>
      <c r="D195" s="138" t="s">
        <v>610</v>
      </c>
      <c r="E195" s="82" t="s">
        <v>3</v>
      </c>
      <c r="F195" s="83">
        <v>7</v>
      </c>
      <c r="G195" s="83">
        <f t="shared" si="71"/>
        <v>240</v>
      </c>
      <c r="H195" s="228">
        <f>I195*(1-R$12)</f>
        <v>5.2</v>
      </c>
      <c r="I195" s="155">
        <v>5.2</v>
      </c>
      <c r="J195" s="84">
        <f>H195*G195</f>
        <v>1248</v>
      </c>
      <c r="K195" s="103">
        <f>F195*G195/1000</f>
        <v>1.68</v>
      </c>
      <c r="L195" s="86">
        <v>0.022</v>
      </c>
      <c r="M195" s="208"/>
      <c r="N195" s="243">
        <f>K195*M195</f>
        <v>0</v>
      </c>
      <c r="O195" s="244">
        <f>L195*M195</f>
        <v>0</v>
      </c>
      <c r="P195" s="249"/>
      <c r="Q195" s="246">
        <f>H195*G195*M195</f>
        <v>0</v>
      </c>
      <c r="R195" s="168"/>
    </row>
    <row r="196" spans="1:18" s="105" customFormat="1" ht="15.75" customHeight="1">
      <c r="A196" s="80" t="s">
        <v>10</v>
      </c>
      <c r="B196" s="99" t="s">
        <v>91</v>
      </c>
      <c r="C196" s="91" t="s">
        <v>24</v>
      </c>
      <c r="D196" s="138" t="s">
        <v>593</v>
      </c>
      <c r="E196" s="82" t="s">
        <v>3</v>
      </c>
      <c r="F196" s="83">
        <v>50</v>
      </c>
      <c r="G196" s="83">
        <v>25</v>
      </c>
      <c r="H196" s="228">
        <f t="shared" si="72"/>
        <v>24.9</v>
      </c>
      <c r="I196" s="155">
        <v>24.9</v>
      </c>
      <c r="J196" s="84">
        <f t="shared" si="66"/>
        <v>622.5</v>
      </c>
      <c r="K196" s="103">
        <f aca="true" t="shared" si="77" ref="K196:K202">F196*G196/1000</f>
        <v>1.25</v>
      </c>
      <c r="L196" s="86">
        <v>0.0046</v>
      </c>
      <c r="M196" s="208"/>
      <c r="N196" s="243">
        <f aca="true" t="shared" si="78" ref="N196:N202">K196*M196</f>
        <v>0</v>
      </c>
      <c r="O196" s="244">
        <f aca="true" t="shared" si="79" ref="O196:O202">L196*M196</f>
        <v>0</v>
      </c>
      <c r="P196" s="249"/>
      <c r="Q196" s="246">
        <f aca="true" t="shared" si="80" ref="Q196:Q202">H196*G196*M196</f>
        <v>0</v>
      </c>
      <c r="R196" s="168"/>
    </row>
    <row r="197" spans="1:18" s="105" customFormat="1" ht="15.75" customHeight="1">
      <c r="A197" s="80" t="s">
        <v>11</v>
      </c>
      <c r="B197" s="99" t="s">
        <v>92</v>
      </c>
      <c r="C197" s="91" t="s">
        <v>24</v>
      </c>
      <c r="D197" s="138" t="s">
        <v>594</v>
      </c>
      <c r="E197" s="82" t="s">
        <v>3</v>
      </c>
      <c r="F197" s="83">
        <v>50</v>
      </c>
      <c r="G197" s="83">
        <v>25</v>
      </c>
      <c r="H197" s="228">
        <f t="shared" si="72"/>
        <v>24.9</v>
      </c>
      <c r="I197" s="155">
        <v>24.9</v>
      </c>
      <c r="J197" s="84">
        <f t="shared" si="66"/>
        <v>622.5</v>
      </c>
      <c r="K197" s="103">
        <f t="shared" si="77"/>
        <v>1.25</v>
      </c>
      <c r="L197" s="86">
        <v>0.0046</v>
      </c>
      <c r="M197" s="208"/>
      <c r="N197" s="243">
        <f t="shared" si="78"/>
        <v>0</v>
      </c>
      <c r="O197" s="244">
        <f t="shared" si="79"/>
        <v>0</v>
      </c>
      <c r="P197" s="249"/>
      <c r="Q197" s="246">
        <f t="shared" si="80"/>
        <v>0</v>
      </c>
      <c r="R197" s="168"/>
    </row>
    <row r="198" spans="1:18" s="105" customFormat="1" ht="15.75" customHeight="1">
      <c r="A198" s="80">
        <v>59330</v>
      </c>
      <c r="B198" s="99" t="s">
        <v>93</v>
      </c>
      <c r="C198" s="91" t="s">
        <v>24</v>
      </c>
      <c r="D198" s="138" t="s">
        <v>595</v>
      </c>
      <c r="E198" s="82" t="s">
        <v>3</v>
      </c>
      <c r="F198" s="83">
        <v>50</v>
      </c>
      <c r="G198" s="83">
        <v>25</v>
      </c>
      <c r="H198" s="228">
        <f t="shared" si="72"/>
        <v>27.6</v>
      </c>
      <c r="I198" s="155">
        <v>27.6</v>
      </c>
      <c r="J198" s="84">
        <f t="shared" si="66"/>
        <v>690</v>
      </c>
      <c r="K198" s="103">
        <f>F198*G198/1000</f>
        <v>1.25</v>
      </c>
      <c r="L198" s="86">
        <v>0.0046</v>
      </c>
      <c r="M198" s="208"/>
      <c r="N198" s="243">
        <f>K198*M198</f>
        <v>0</v>
      </c>
      <c r="O198" s="244">
        <f>L198*M198</f>
        <v>0</v>
      </c>
      <c r="P198" s="249"/>
      <c r="Q198" s="246">
        <f t="shared" si="80"/>
        <v>0</v>
      </c>
      <c r="R198" s="168"/>
    </row>
    <row r="199" spans="1:18" s="105" customFormat="1" ht="15.75" customHeight="1">
      <c r="A199" s="80">
        <v>59332</v>
      </c>
      <c r="B199" s="99" t="s">
        <v>93</v>
      </c>
      <c r="C199" s="91" t="s">
        <v>24</v>
      </c>
      <c r="D199" s="138" t="s">
        <v>596</v>
      </c>
      <c r="E199" s="82" t="s">
        <v>3</v>
      </c>
      <c r="F199" s="83">
        <v>50</v>
      </c>
      <c r="G199" s="83">
        <v>25</v>
      </c>
      <c r="H199" s="228">
        <f t="shared" si="72"/>
        <v>27.6</v>
      </c>
      <c r="I199" s="155">
        <v>27.6</v>
      </c>
      <c r="J199" s="84">
        <f t="shared" si="66"/>
        <v>690</v>
      </c>
      <c r="K199" s="103">
        <f>F199*G199/1000</f>
        <v>1.25</v>
      </c>
      <c r="L199" s="86">
        <v>0.0046</v>
      </c>
      <c r="M199" s="208"/>
      <c r="N199" s="243">
        <f>K199*M199</f>
        <v>0</v>
      </c>
      <c r="O199" s="244">
        <f>L199*M199</f>
        <v>0</v>
      </c>
      <c r="P199" s="249"/>
      <c r="Q199" s="246">
        <f t="shared" si="80"/>
        <v>0</v>
      </c>
      <c r="R199" s="168"/>
    </row>
    <row r="200" spans="1:18" s="105" customFormat="1" ht="15.75" customHeight="1">
      <c r="A200" s="80" t="s">
        <v>112</v>
      </c>
      <c r="B200" s="99" t="s">
        <v>93</v>
      </c>
      <c r="C200" s="91" t="s">
        <v>24</v>
      </c>
      <c r="D200" s="138" t="s">
        <v>597</v>
      </c>
      <c r="E200" s="82" t="s">
        <v>3</v>
      </c>
      <c r="F200" s="83">
        <v>50</v>
      </c>
      <c r="G200" s="83">
        <v>25</v>
      </c>
      <c r="H200" s="228">
        <f>I200*(1-R$12)</f>
        <v>27.6</v>
      </c>
      <c r="I200" s="155">
        <v>27.6</v>
      </c>
      <c r="J200" s="84">
        <f>H200*G200</f>
        <v>690</v>
      </c>
      <c r="K200" s="103">
        <f>F200*G200/1000</f>
        <v>1.25</v>
      </c>
      <c r="L200" s="86">
        <v>0.0046</v>
      </c>
      <c r="M200" s="208"/>
      <c r="N200" s="243">
        <f>K200*M200</f>
        <v>0</v>
      </c>
      <c r="O200" s="244">
        <f>L200*M200</f>
        <v>0</v>
      </c>
      <c r="P200" s="249"/>
      <c r="Q200" s="246">
        <f>H200*G200*M200</f>
        <v>0</v>
      </c>
      <c r="R200" s="168"/>
    </row>
    <row r="201" spans="1:18" s="105" customFormat="1" ht="15.75" customHeight="1">
      <c r="A201" s="80">
        <v>59335</v>
      </c>
      <c r="B201" s="99" t="s">
        <v>93</v>
      </c>
      <c r="C201" s="91" t="s">
        <v>24</v>
      </c>
      <c r="D201" s="138" t="s">
        <v>598</v>
      </c>
      <c r="E201" s="82" t="s">
        <v>3</v>
      </c>
      <c r="F201" s="83">
        <v>50</v>
      </c>
      <c r="G201" s="83">
        <v>25</v>
      </c>
      <c r="H201" s="228">
        <f t="shared" si="72"/>
        <v>27.6</v>
      </c>
      <c r="I201" s="155">
        <v>27.6</v>
      </c>
      <c r="J201" s="84">
        <f t="shared" si="66"/>
        <v>690</v>
      </c>
      <c r="K201" s="103">
        <f t="shared" si="77"/>
        <v>1.25</v>
      </c>
      <c r="L201" s="86">
        <v>0.0046</v>
      </c>
      <c r="M201" s="208"/>
      <c r="N201" s="243">
        <f t="shared" si="78"/>
        <v>0</v>
      </c>
      <c r="O201" s="244">
        <f t="shared" si="79"/>
        <v>0</v>
      </c>
      <c r="P201" s="249"/>
      <c r="Q201" s="246">
        <f t="shared" si="80"/>
        <v>0</v>
      </c>
      <c r="R201" s="168"/>
    </row>
    <row r="202" spans="1:18" s="105" customFormat="1" ht="15.75" customHeight="1">
      <c r="A202" s="80">
        <v>59336</v>
      </c>
      <c r="B202" s="99" t="s">
        <v>93</v>
      </c>
      <c r="C202" s="91" t="s">
        <v>24</v>
      </c>
      <c r="D202" s="138" t="s">
        <v>599</v>
      </c>
      <c r="E202" s="82" t="s">
        <v>3</v>
      </c>
      <c r="F202" s="83">
        <v>50</v>
      </c>
      <c r="G202" s="83">
        <v>25</v>
      </c>
      <c r="H202" s="228">
        <f t="shared" si="72"/>
        <v>27.6</v>
      </c>
      <c r="I202" s="155">
        <v>27.6</v>
      </c>
      <c r="J202" s="84">
        <f t="shared" si="66"/>
        <v>690</v>
      </c>
      <c r="K202" s="103">
        <f t="shared" si="77"/>
        <v>1.25</v>
      </c>
      <c r="L202" s="86">
        <v>0.0046</v>
      </c>
      <c r="M202" s="208"/>
      <c r="N202" s="243">
        <f t="shared" si="78"/>
        <v>0</v>
      </c>
      <c r="O202" s="244">
        <f t="shared" si="79"/>
        <v>0</v>
      </c>
      <c r="P202" s="249"/>
      <c r="Q202" s="246">
        <f t="shared" si="80"/>
        <v>0</v>
      </c>
      <c r="R202" s="168"/>
    </row>
    <row r="203" spans="1:18" s="105" customFormat="1" ht="15.75" customHeight="1">
      <c r="A203" s="80" t="s">
        <v>113</v>
      </c>
      <c r="B203" s="99" t="s">
        <v>93</v>
      </c>
      <c r="C203" s="91" t="s">
        <v>24</v>
      </c>
      <c r="D203" s="138" t="s">
        <v>600</v>
      </c>
      <c r="E203" s="82" t="s">
        <v>3</v>
      </c>
      <c r="F203" s="83">
        <v>50</v>
      </c>
      <c r="G203" s="83">
        <v>25</v>
      </c>
      <c r="H203" s="228">
        <f>I203*(1-R$12)</f>
        <v>27.6</v>
      </c>
      <c r="I203" s="155">
        <v>27.6</v>
      </c>
      <c r="J203" s="84">
        <f>H203*G203</f>
        <v>690</v>
      </c>
      <c r="K203" s="103">
        <f>F203*G203/1000</f>
        <v>1.25</v>
      </c>
      <c r="L203" s="86">
        <v>0.0046</v>
      </c>
      <c r="M203" s="208"/>
      <c r="N203" s="243">
        <f>K203*M203</f>
        <v>0</v>
      </c>
      <c r="O203" s="244">
        <f>L203*M203</f>
        <v>0</v>
      </c>
      <c r="P203" s="249"/>
      <c r="Q203" s="246">
        <f>H203*G203*M203</f>
        <v>0</v>
      </c>
      <c r="R203" s="168"/>
    </row>
    <row r="204" spans="1:18" s="57" customFormat="1" ht="24.75" customHeight="1">
      <c r="A204" s="58" t="s">
        <v>272</v>
      </c>
      <c r="B204" s="59"/>
      <c r="C204" s="59"/>
      <c r="D204" s="60"/>
      <c r="E204" s="60"/>
      <c r="F204" s="50"/>
      <c r="G204" s="50"/>
      <c r="H204" s="215"/>
      <c r="I204" s="157"/>
      <c r="J204" s="61"/>
      <c r="K204" s="62"/>
      <c r="L204" s="63"/>
      <c r="M204" s="208"/>
      <c r="N204" s="250"/>
      <c r="O204" s="251"/>
      <c r="P204" s="249"/>
      <c r="Q204" s="246"/>
      <c r="R204" s="167"/>
    </row>
    <row r="205" spans="1:18" s="89" customFormat="1" ht="15.75">
      <c r="A205" s="79" t="s">
        <v>26</v>
      </c>
      <c r="B205" s="80" t="s">
        <v>27</v>
      </c>
      <c r="C205" s="80" t="s">
        <v>25</v>
      </c>
      <c r="D205" s="138" t="s">
        <v>570</v>
      </c>
      <c r="E205" s="82" t="s">
        <v>3</v>
      </c>
      <c r="F205" s="83">
        <v>50</v>
      </c>
      <c r="G205" s="83">
        <v>20</v>
      </c>
      <c r="H205" s="228">
        <f aca="true" t="shared" si="81" ref="H205:H216">I205*(1-R$12)</f>
        <v>14.1</v>
      </c>
      <c r="I205" s="155">
        <v>14.1</v>
      </c>
      <c r="J205" s="102">
        <f aca="true" t="shared" si="82" ref="J205:J211">H205*G205</f>
        <v>282</v>
      </c>
      <c r="K205" s="85">
        <f aca="true" t="shared" si="83" ref="K205:K211">F205*G205/1000</f>
        <v>1</v>
      </c>
      <c r="L205" s="86">
        <v>0.005</v>
      </c>
      <c r="M205" s="208"/>
      <c r="N205" s="243">
        <f aca="true" t="shared" si="84" ref="N205:N211">K205*M205</f>
        <v>0</v>
      </c>
      <c r="O205" s="244">
        <f aca="true" t="shared" si="85" ref="O205:O211">L205*M205</f>
        <v>0</v>
      </c>
      <c r="P205" s="249"/>
      <c r="Q205" s="246">
        <f aca="true" t="shared" si="86" ref="Q205:Q216">H205*G205*M205</f>
        <v>0</v>
      </c>
      <c r="R205" s="168"/>
    </row>
    <row r="206" spans="1:18" s="89" customFormat="1" ht="15.75">
      <c r="A206" s="79" t="s">
        <v>28</v>
      </c>
      <c r="B206" s="80" t="s">
        <v>29</v>
      </c>
      <c r="C206" s="80" t="s">
        <v>25</v>
      </c>
      <c r="D206" s="138" t="s">
        <v>571</v>
      </c>
      <c r="E206" s="82" t="s">
        <v>3</v>
      </c>
      <c r="F206" s="83">
        <v>50</v>
      </c>
      <c r="G206" s="83">
        <v>20</v>
      </c>
      <c r="H206" s="228">
        <f t="shared" si="81"/>
        <v>14.1</v>
      </c>
      <c r="I206" s="155">
        <v>14.1</v>
      </c>
      <c r="J206" s="102">
        <f t="shared" si="82"/>
        <v>282</v>
      </c>
      <c r="K206" s="85">
        <f t="shared" si="83"/>
        <v>1</v>
      </c>
      <c r="L206" s="86">
        <v>0.005</v>
      </c>
      <c r="M206" s="208"/>
      <c r="N206" s="243">
        <f t="shared" si="84"/>
        <v>0</v>
      </c>
      <c r="O206" s="244">
        <f t="shared" si="85"/>
        <v>0</v>
      </c>
      <c r="P206" s="249"/>
      <c r="Q206" s="246">
        <f t="shared" si="86"/>
        <v>0</v>
      </c>
      <c r="R206" s="168"/>
    </row>
    <row r="207" spans="1:18" s="89" customFormat="1" ht="15.75">
      <c r="A207" s="79" t="s">
        <v>30</v>
      </c>
      <c r="B207" s="80" t="s">
        <v>31</v>
      </c>
      <c r="C207" s="80" t="s">
        <v>25</v>
      </c>
      <c r="D207" s="138" t="s">
        <v>572</v>
      </c>
      <c r="E207" s="82" t="s">
        <v>3</v>
      </c>
      <c r="F207" s="83">
        <v>50</v>
      </c>
      <c r="G207" s="83">
        <v>20</v>
      </c>
      <c r="H207" s="228">
        <f t="shared" si="81"/>
        <v>14.9</v>
      </c>
      <c r="I207" s="155">
        <v>14.9</v>
      </c>
      <c r="J207" s="102">
        <f t="shared" si="82"/>
        <v>298</v>
      </c>
      <c r="K207" s="85">
        <f t="shared" si="83"/>
        <v>1</v>
      </c>
      <c r="L207" s="86">
        <v>0.005</v>
      </c>
      <c r="M207" s="208"/>
      <c r="N207" s="243">
        <f t="shared" si="84"/>
        <v>0</v>
      </c>
      <c r="O207" s="244">
        <f t="shared" si="85"/>
        <v>0</v>
      </c>
      <c r="P207" s="249"/>
      <c r="Q207" s="246">
        <f t="shared" si="86"/>
        <v>0</v>
      </c>
      <c r="R207" s="168"/>
    </row>
    <row r="208" spans="1:18" s="89" customFormat="1" ht="15.75">
      <c r="A208" s="79">
        <v>33383</v>
      </c>
      <c r="B208" s="80" t="s">
        <v>121</v>
      </c>
      <c r="C208" s="80" t="s">
        <v>25</v>
      </c>
      <c r="D208" s="138" t="s">
        <v>573</v>
      </c>
      <c r="E208" s="82" t="s">
        <v>3</v>
      </c>
      <c r="F208" s="83">
        <v>40</v>
      </c>
      <c r="G208" s="83">
        <v>20</v>
      </c>
      <c r="H208" s="228">
        <f t="shared" si="81"/>
        <v>22.92</v>
      </c>
      <c r="I208" s="155">
        <v>22.92</v>
      </c>
      <c r="J208" s="102">
        <f t="shared" si="82"/>
        <v>458.40000000000003</v>
      </c>
      <c r="K208" s="85">
        <f t="shared" si="83"/>
        <v>0.8</v>
      </c>
      <c r="L208" s="86">
        <v>0.0046</v>
      </c>
      <c r="M208" s="208"/>
      <c r="N208" s="243">
        <f t="shared" si="84"/>
        <v>0</v>
      </c>
      <c r="O208" s="244">
        <f t="shared" si="85"/>
        <v>0</v>
      </c>
      <c r="P208" s="249"/>
      <c r="Q208" s="246">
        <f t="shared" si="86"/>
        <v>0</v>
      </c>
      <c r="R208" s="168"/>
    </row>
    <row r="209" spans="1:18" s="89" customFormat="1" ht="15.75">
      <c r="A209" s="79">
        <v>33386</v>
      </c>
      <c r="B209" s="80" t="s">
        <v>121</v>
      </c>
      <c r="C209" s="80" t="s">
        <v>25</v>
      </c>
      <c r="D209" s="138" t="s">
        <v>576</v>
      </c>
      <c r="E209" s="82" t="s">
        <v>3</v>
      </c>
      <c r="F209" s="83">
        <v>40</v>
      </c>
      <c r="G209" s="83">
        <v>20</v>
      </c>
      <c r="H209" s="228">
        <f t="shared" si="81"/>
        <v>22.92</v>
      </c>
      <c r="I209" s="155">
        <v>22.92</v>
      </c>
      <c r="J209" s="102">
        <f t="shared" si="82"/>
        <v>458.40000000000003</v>
      </c>
      <c r="K209" s="85">
        <f t="shared" si="83"/>
        <v>0.8</v>
      </c>
      <c r="L209" s="86">
        <v>0.0046</v>
      </c>
      <c r="M209" s="208"/>
      <c r="N209" s="243">
        <f t="shared" si="84"/>
        <v>0</v>
      </c>
      <c r="O209" s="244">
        <f t="shared" si="85"/>
        <v>0</v>
      </c>
      <c r="P209" s="249"/>
      <c r="Q209" s="246">
        <f t="shared" si="86"/>
        <v>0</v>
      </c>
      <c r="R209" s="168"/>
    </row>
    <row r="210" spans="1:18" s="89" customFormat="1" ht="15.75">
      <c r="A210" s="79">
        <v>33387</v>
      </c>
      <c r="B210" s="80" t="s">
        <v>121</v>
      </c>
      <c r="C210" s="80" t="s">
        <v>25</v>
      </c>
      <c r="D210" s="138" t="s">
        <v>574</v>
      </c>
      <c r="E210" s="82" t="s">
        <v>3</v>
      </c>
      <c r="F210" s="83">
        <v>40</v>
      </c>
      <c r="G210" s="83">
        <v>20</v>
      </c>
      <c r="H210" s="228">
        <f t="shared" si="81"/>
        <v>22.92</v>
      </c>
      <c r="I210" s="155">
        <v>22.92</v>
      </c>
      <c r="J210" s="102">
        <f t="shared" si="82"/>
        <v>458.40000000000003</v>
      </c>
      <c r="K210" s="85">
        <f t="shared" si="83"/>
        <v>0.8</v>
      </c>
      <c r="L210" s="86">
        <v>0.0046</v>
      </c>
      <c r="M210" s="208"/>
      <c r="N210" s="243">
        <f t="shared" si="84"/>
        <v>0</v>
      </c>
      <c r="O210" s="244">
        <f t="shared" si="85"/>
        <v>0</v>
      </c>
      <c r="P210" s="249"/>
      <c r="Q210" s="246">
        <f t="shared" si="86"/>
        <v>0</v>
      </c>
      <c r="R210" s="168"/>
    </row>
    <row r="211" spans="1:18" s="89" customFormat="1" ht="15.75">
      <c r="A211" s="79">
        <v>33388</v>
      </c>
      <c r="B211" s="80" t="s">
        <v>121</v>
      </c>
      <c r="C211" s="80" t="s">
        <v>25</v>
      </c>
      <c r="D211" s="138" t="s">
        <v>575</v>
      </c>
      <c r="E211" s="82" t="s">
        <v>3</v>
      </c>
      <c r="F211" s="83">
        <v>40</v>
      </c>
      <c r="G211" s="83">
        <v>20</v>
      </c>
      <c r="H211" s="228">
        <f t="shared" si="81"/>
        <v>22.92</v>
      </c>
      <c r="I211" s="155">
        <v>22.92</v>
      </c>
      <c r="J211" s="102">
        <f t="shared" si="82"/>
        <v>458.40000000000003</v>
      </c>
      <c r="K211" s="85">
        <f t="shared" si="83"/>
        <v>0.8</v>
      </c>
      <c r="L211" s="86">
        <v>0.0046</v>
      </c>
      <c r="M211" s="208"/>
      <c r="N211" s="243">
        <f t="shared" si="84"/>
        <v>0</v>
      </c>
      <c r="O211" s="244">
        <f t="shared" si="85"/>
        <v>0</v>
      </c>
      <c r="P211" s="249"/>
      <c r="Q211" s="246">
        <f t="shared" si="86"/>
        <v>0</v>
      </c>
      <c r="R211" s="168"/>
    </row>
    <row r="212" spans="1:18" s="89" customFormat="1" ht="15.75">
      <c r="A212" s="79">
        <v>33389</v>
      </c>
      <c r="B212" s="80" t="s">
        <v>121</v>
      </c>
      <c r="C212" s="80" t="s">
        <v>25</v>
      </c>
      <c r="D212" s="138" t="s">
        <v>577</v>
      </c>
      <c r="E212" s="82" t="s">
        <v>3</v>
      </c>
      <c r="F212" s="83">
        <v>40</v>
      </c>
      <c r="G212" s="83">
        <v>20</v>
      </c>
      <c r="H212" s="228">
        <f t="shared" si="81"/>
        <v>22.92</v>
      </c>
      <c r="I212" s="155">
        <v>22.92</v>
      </c>
      <c r="J212" s="102">
        <f>H212*G212</f>
        <v>458.40000000000003</v>
      </c>
      <c r="K212" s="85">
        <f>F212*G212/1000</f>
        <v>0.8</v>
      </c>
      <c r="L212" s="86">
        <v>0.0046</v>
      </c>
      <c r="M212" s="208"/>
      <c r="N212" s="243">
        <f>K212*M212</f>
        <v>0</v>
      </c>
      <c r="O212" s="244">
        <f>L212*M212</f>
        <v>0</v>
      </c>
      <c r="P212" s="249"/>
      <c r="Q212" s="246">
        <f t="shared" si="86"/>
        <v>0</v>
      </c>
      <c r="R212" s="168"/>
    </row>
    <row r="213" spans="1:18" s="89" customFormat="1" ht="15.75">
      <c r="A213" s="79">
        <v>39217</v>
      </c>
      <c r="B213" s="80" t="s">
        <v>274</v>
      </c>
      <c r="C213" s="80" t="s">
        <v>25</v>
      </c>
      <c r="D213" s="138" t="s">
        <v>578</v>
      </c>
      <c r="E213" s="82" t="s">
        <v>3</v>
      </c>
      <c r="F213" s="83">
        <v>300</v>
      </c>
      <c r="G213" s="83">
        <v>7</v>
      </c>
      <c r="H213" s="228">
        <f t="shared" si="81"/>
        <v>39.2</v>
      </c>
      <c r="I213" s="155">
        <v>39.2</v>
      </c>
      <c r="J213" s="102">
        <f>H213*G213</f>
        <v>274.40000000000003</v>
      </c>
      <c r="K213" s="85">
        <f>F213*G213/1000</f>
        <v>2.1</v>
      </c>
      <c r="L213" s="86">
        <v>0.0106</v>
      </c>
      <c r="M213" s="208"/>
      <c r="N213" s="243">
        <f>K213*M213</f>
        <v>0</v>
      </c>
      <c r="O213" s="244">
        <f>L213*M213</f>
        <v>0</v>
      </c>
      <c r="P213" s="249"/>
      <c r="Q213" s="246">
        <f t="shared" si="86"/>
        <v>0</v>
      </c>
      <c r="R213" s="168"/>
    </row>
    <row r="214" spans="1:18" s="89" customFormat="1" ht="15.75">
      <c r="A214" s="79">
        <v>39218</v>
      </c>
      <c r="B214" s="80" t="s">
        <v>275</v>
      </c>
      <c r="C214" s="80" t="s">
        <v>25</v>
      </c>
      <c r="D214" s="138" t="s">
        <v>579</v>
      </c>
      <c r="E214" s="82" t="s">
        <v>3</v>
      </c>
      <c r="F214" s="83">
        <v>300</v>
      </c>
      <c r="G214" s="83">
        <v>7</v>
      </c>
      <c r="H214" s="228">
        <f t="shared" si="81"/>
        <v>40.18</v>
      </c>
      <c r="I214" s="155">
        <v>40.18</v>
      </c>
      <c r="J214" s="102">
        <f>H214*G214</f>
        <v>281.26</v>
      </c>
      <c r="K214" s="85">
        <f>F214*G214/1000</f>
        <v>2.1</v>
      </c>
      <c r="L214" s="86">
        <v>0.0106</v>
      </c>
      <c r="M214" s="208"/>
      <c r="N214" s="243">
        <f>K214*M214</f>
        <v>0</v>
      </c>
      <c r="O214" s="244">
        <f>L214*M214</f>
        <v>0</v>
      </c>
      <c r="P214" s="249"/>
      <c r="Q214" s="246">
        <f t="shared" si="86"/>
        <v>0</v>
      </c>
      <c r="R214" s="168"/>
    </row>
    <row r="215" spans="1:18" s="89" customFormat="1" ht="15.75">
      <c r="A215" s="79">
        <v>39219</v>
      </c>
      <c r="B215" s="80" t="s">
        <v>276</v>
      </c>
      <c r="C215" s="80" t="s">
        <v>25</v>
      </c>
      <c r="D215" s="138" t="s">
        <v>580</v>
      </c>
      <c r="E215" s="82" t="s">
        <v>3</v>
      </c>
      <c r="F215" s="83">
        <v>300</v>
      </c>
      <c r="G215" s="83">
        <v>7</v>
      </c>
      <c r="H215" s="228">
        <f t="shared" si="81"/>
        <v>39.2</v>
      </c>
      <c r="I215" s="155">
        <v>39.2</v>
      </c>
      <c r="J215" s="102">
        <f>H215*G215</f>
        <v>274.40000000000003</v>
      </c>
      <c r="K215" s="85">
        <f>F215*G215/1000</f>
        <v>2.1</v>
      </c>
      <c r="L215" s="86">
        <v>0.0106</v>
      </c>
      <c r="M215" s="208"/>
      <c r="N215" s="243">
        <f>K215*M215</f>
        <v>0</v>
      </c>
      <c r="O215" s="244">
        <f>L215*M215</f>
        <v>0</v>
      </c>
      <c r="P215" s="249"/>
      <c r="Q215" s="246">
        <f t="shared" si="86"/>
        <v>0</v>
      </c>
      <c r="R215" s="168"/>
    </row>
    <row r="216" spans="1:18" s="89" customFormat="1" ht="15.75">
      <c r="A216" s="79">
        <v>39220</v>
      </c>
      <c r="B216" s="80" t="s">
        <v>277</v>
      </c>
      <c r="C216" s="91" t="s">
        <v>25</v>
      </c>
      <c r="D216" s="138" t="s">
        <v>581</v>
      </c>
      <c r="E216" s="82" t="s">
        <v>3</v>
      </c>
      <c r="F216" s="83">
        <v>300</v>
      </c>
      <c r="G216" s="83">
        <v>7</v>
      </c>
      <c r="H216" s="228">
        <f t="shared" si="81"/>
        <v>39.2</v>
      </c>
      <c r="I216" s="155">
        <v>39.2</v>
      </c>
      <c r="J216" s="102">
        <f>H216*G216</f>
        <v>274.40000000000003</v>
      </c>
      <c r="K216" s="85">
        <f>F216*G216/1000</f>
        <v>2.1</v>
      </c>
      <c r="L216" s="86">
        <v>0.0106</v>
      </c>
      <c r="M216" s="208"/>
      <c r="N216" s="243">
        <f>K216*M216</f>
        <v>0</v>
      </c>
      <c r="O216" s="244">
        <f>L216*M216</f>
        <v>0</v>
      </c>
      <c r="P216" s="249"/>
      <c r="Q216" s="246">
        <f t="shared" si="86"/>
        <v>0</v>
      </c>
      <c r="R216" s="168"/>
    </row>
    <row r="217" spans="1:18" s="57" customFormat="1" ht="24.75" customHeight="1">
      <c r="A217" s="58" t="s">
        <v>273</v>
      </c>
      <c r="B217" s="59"/>
      <c r="C217" s="59"/>
      <c r="D217" s="64"/>
      <c r="E217" s="60"/>
      <c r="F217" s="50"/>
      <c r="G217" s="50"/>
      <c r="H217" s="215"/>
      <c r="I217" s="157"/>
      <c r="J217" s="61"/>
      <c r="K217" s="65"/>
      <c r="L217" s="63"/>
      <c r="M217" s="208"/>
      <c r="N217" s="250"/>
      <c r="O217" s="251"/>
      <c r="P217" s="249"/>
      <c r="Q217" s="246"/>
      <c r="R217" s="167"/>
    </row>
    <row r="218" spans="1:18" s="89" customFormat="1" ht="15">
      <c r="A218" s="79">
        <v>33390</v>
      </c>
      <c r="B218" s="80" t="s">
        <v>278</v>
      </c>
      <c r="C218" s="91" t="s">
        <v>25</v>
      </c>
      <c r="D218" s="138" t="s">
        <v>279</v>
      </c>
      <c r="E218" s="82" t="s">
        <v>282</v>
      </c>
      <c r="F218" s="83">
        <v>1.5</v>
      </c>
      <c r="G218" s="83">
        <v>600</v>
      </c>
      <c r="H218" s="228">
        <f aca="true" t="shared" si="87" ref="H218:H227">I218*(1-R$12)</f>
        <v>2.69</v>
      </c>
      <c r="I218" s="155">
        <v>2.69</v>
      </c>
      <c r="J218" s="102">
        <f aca="true" t="shared" si="88" ref="J218:J227">H218*G218</f>
        <v>1614</v>
      </c>
      <c r="K218" s="85">
        <f aca="true" t="shared" si="89" ref="K218:K227">F218*G218/1000</f>
        <v>0.9</v>
      </c>
      <c r="L218" s="86">
        <v>0.022</v>
      </c>
      <c r="M218" s="208"/>
      <c r="N218" s="243">
        <f aca="true" t="shared" si="90" ref="N218:N227">K218*M218</f>
        <v>0</v>
      </c>
      <c r="O218" s="244">
        <f aca="true" t="shared" si="91" ref="O218:O227">L218*M218</f>
        <v>0</v>
      </c>
      <c r="P218" s="249"/>
      <c r="Q218" s="246">
        <f aca="true" t="shared" si="92" ref="Q218:Q227">H218*G218*M218</f>
        <v>0</v>
      </c>
      <c r="R218" s="168"/>
    </row>
    <row r="219" spans="1:18" s="89" customFormat="1" ht="15">
      <c r="A219" s="79">
        <v>33380</v>
      </c>
      <c r="B219" s="80" t="s">
        <v>280</v>
      </c>
      <c r="C219" s="91" t="s">
        <v>24</v>
      </c>
      <c r="D219" s="138" t="s">
        <v>281</v>
      </c>
      <c r="E219" s="82" t="s">
        <v>282</v>
      </c>
      <c r="F219" s="83">
        <v>8</v>
      </c>
      <c r="G219" s="83">
        <v>240</v>
      </c>
      <c r="H219" s="228">
        <f t="shared" si="87"/>
        <v>5.42</v>
      </c>
      <c r="I219" s="155">
        <v>5.42</v>
      </c>
      <c r="J219" s="102">
        <f t="shared" si="88"/>
        <v>1300.8</v>
      </c>
      <c r="K219" s="85">
        <f t="shared" si="89"/>
        <v>1.92</v>
      </c>
      <c r="L219" s="86">
        <v>0.022</v>
      </c>
      <c r="M219" s="208"/>
      <c r="N219" s="243">
        <f t="shared" si="90"/>
        <v>0</v>
      </c>
      <c r="O219" s="244">
        <f t="shared" si="91"/>
        <v>0</v>
      </c>
      <c r="P219" s="249"/>
      <c r="Q219" s="246">
        <f t="shared" si="92"/>
        <v>0</v>
      </c>
      <c r="R219" s="168"/>
    </row>
    <row r="220" spans="1:18" s="89" customFormat="1" ht="15">
      <c r="A220" s="79">
        <v>35350</v>
      </c>
      <c r="B220" s="80" t="s">
        <v>283</v>
      </c>
      <c r="C220" s="91" t="s">
        <v>25</v>
      </c>
      <c r="D220" s="138" t="s">
        <v>284</v>
      </c>
      <c r="E220" s="82" t="s">
        <v>3</v>
      </c>
      <c r="F220" s="83">
        <v>11</v>
      </c>
      <c r="G220" s="83">
        <v>240</v>
      </c>
      <c r="H220" s="228">
        <f t="shared" si="87"/>
        <v>6.3</v>
      </c>
      <c r="I220" s="155">
        <v>6.3</v>
      </c>
      <c r="J220" s="102">
        <f t="shared" si="88"/>
        <v>1512</v>
      </c>
      <c r="K220" s="85">
        <f t="shared" si="89"/>
        <v>2.64</v>
      </c>
      <c r="L220" s="86">
        <v>0.022</v>
      </c>
      <c r="M220" s="208"/>
      <c r="N220" s="243">
        <f t="shared" si="90"/>
        <v>0</v>
      </c>
      <c r="O220" s="244">
        <f t="shared" si="91"/>
        <v>0</v>
      </c>
      <c r="P220" s="249"/>
      <c r="Q220" s="246">
        <f t="shared" si="92"/>
        <v>0</v>
      </c>
      <c r="R220" s="168"/>
    </row>
    <row r="221" spans="1:18" s="89" customFormat="1" ht="15">
      <c r="A221" s="79" t="s">
        <v>285</v>
      </c>
      <c r="B221" s="80" t="s">
        <v>286</v>
      </c>
      <c r="C221" s="91" t="s">
        <v>24</v>
      </c>
      <c r="D221" s="138" t="s">
        <v>287</v>
      </c>
      <c r="E221" s="82" t="s">
        <v>3</v>
      </c>
      <c r="F221" s="83">
        <v>75</v>
      </c>
      <c r="G221" s="83">
        <v>12</v>
      </c>
      <c r="H221" s="228">
        <f t="shared" si="87"/>
        <v>37.4</v>
      </c>
      <c r="I221" s="155">
        <v>37.4</v>
      </c>
      <c r="J221" s="102">
        <f t="shared" si="88"/>
        <v>448.79999999999995</v>
      </c>
      <c r="K221" s="85">
        <f t="shared" si="89"/>
        <v>0.9</v>
      </c>
      <c r="L221" s="86">
        <v>0.022</v>
      </c>
      <c r="M221" s="208"/>
      <c r="N221" s="243">
        <f t="shared" si="90"/>
        <v>0</v>
      </c>
      <c r="O221" s="244">
        <f t="shared" si="91"/>
        <v>0</v>
      </c>
      <c r="P221" s="249"/>
      <c r="Q221" s="246">
        <f t="shared" si="92"/>
        <v>0</v>
      </c>
      <c r="R221" s="168"/>
    </row>
    <row r="222" spans="1:18" s="89" customFormat="1" ht="15">
      <c r="A222" s="79">
        <v>33353</v>
      </c>
      <c r="B222" s="80" t="s">
        <v>288</v>
      </c>
      <c r="C222" s="91" t="s">
        <v>289</v>
      </c>
      <c r="D222" s="138" t="s">
        <v>290</v>
      </c>
      <c r="E222" s="82" t="s">
        <v>282</v>
      </c>
      <c r="F222" s="83">
        <v>10</v>
      </c>
      <c r="G222" s="83">
        <v>210</v>
      </c>
      <c r="H222" s="228">
        <f t="shared" si="87"/>
        <v>15.36</v>
      </c>
      <c r="I222" s="155">
        <v>15.36</v>
      </c>
      <c r="J222" s="102">
        <f t="shared" si="88"/>
        <v>3225.6</v>
      </c>
      <c r="K222" s="85">
        <f t="shared" si="89"/>
        <v>2.1</v>
      </c>
      <c r="L222" s="86">
        <v>0.022</v>
      </c>
      <c r="M222" s="208"/>
      <c r="N222" s="243">
        <f t="shared" si="90"/>
        <v>0</v>
      </c>
      <c r="O222" s="244">
        <f t="shared" si="91"/>
        <v>0</v>
      </c>
      <c r="P222" s="249"/>
      <c r="Q222" s="246">
        <f t="shared" si="92"/>
        <v>0</v>
      </c>
      <c r="R222" s="168"/>
    </row>
    <row r="223" spans="1:18" s="89" customFormat="1" ht="15">
      <c r="A223" s="79">
        <v>35757</v>
      </c>
      <c r="B223" s="80" t="s">
        <v>291</v>
      </c>
      <c r="C223" s="91" t="s">
        <v>289</v>
      </c>
      <c r="D223" s="138" t="s">
        <v>292</v>
      </c>
      <c r="E223" s="82" t="s">
        <v>282</v>
      </c>
      <c r="F223" s="83">
        <v>10</v>
      </c>
      <c r="G223" s="83">
        <v>210</v>
      </c>
      <c r="H223" s="228">
        <f t="shared" si="87"/>
        <v>16.1</v>
      </c>
      <c r="I223" s="155">
        <v>16.1</v>
      </c>
      <c r="J223" s="102">
        <f t="shared" si="88"/>
        <v>3381.0000000000005</v>
      </c>
      <c r="K223" s="85">
        <f t="shared" si="89"/>
        <v>2.1</v>
      </c>
      <c r="L223" s="86">
        <v>0.022</v>
      </c>
      <c r="M223" s="208"/>
      <c r="N223" s="243">
        <f t="shared" si="90"/>
        <v>0</v>
      </c>
      <c r="O223" s="244">
        <f t="shared" si="91"/>
        <v>0</v>
      </c>
      <c r="P223" s="249"/>
      <c r="Q223" s="246">
        <f t="shared" si="92"/>
        <v>0</v>
      </c>
      <c r="R223" s="168"/>
    </row>
    <row r="224" spans="1:18" s="89" customFormat="1" ht="15">
      <c r="A224" s="79">
        <v>33381</v>
      </c>
      <c r="B224" s="80" t="s">
        <v>293</v>
      </c>
      <c r="C224" s="91" t="s">
        <v>25</v>
      </c>
      <c r="D224" s="138" t="s">
        <v>294</v>
      </c>
      <c r="E224" s="82" t="s">
        <v>282</v>
      </c>
      <c r="F224" s="83">
        <v>12</v>
      </c>
      <c r="G224" s="83">
        <v>240</v>
      </c>
      <c r="H224" s="228">
        <f t="shared" si="87"/>
        <v>3.63</v>
      </c>
      <c r="I224" s="155">
        <v>3.63</v>
      </c>
      <c r="J224" s="102">
        <f t="shared" si="88"/>
        <v>871.1999999999999</v>
      </c>
      <c r="K224" s="85">
        <f t="shared" si="89"/>
        <v>2.88</v>
      </c>
      <c r="L224" s="86">
        <v>0.022</v>
      </c>
      <c r="M224" s="208"/>
      <c r="N224" s="243">
        <f t="shared" si="90"/>
        <v>0</v>
      </c>
      <c r="O224" s="244">
        <f t="shared" si="91"/>
        <v>0</v>
      </c>
      <c r="P224" s="249"/>
      <c r="Q224" s="246">
        <f t="shared" si="92"/>
        <v>0</v>
      </c>
      <c r="R224" s="168"/>
    </row>
    <row r="225" spans="1:18" s="89" customFormat="1" ht="15">
      <c r="A225" s="79">
        <v>33327</v>
      </c>
      <c r="B225" s="80" t="s">
        <v>295</v>
      </c>
      <c r="C225" s="91" t="s">
        <v>25</v>
      </c>
      <c r="D225" s="138" t="s">
        <v>296</v>
      </c>
      <c r="E225" s="82" t="s">
        <v>282</v>
      </c>
      <c r="F225" s="83">
        <v>15</v>
      </c>
      <c r="G225" s="83">
        <v>240</v>
      </c>
      <c r="H225" s="228">
        <f t="shared" si="87"/>
        <v>4.45</v>
      </c>
      <c r="I225" s="155">
        <v>4.45</v>
      </c>
      <c r="J225" s="102">
        <f t="shared" si="88"/>
        <v>1068</v>
      </c>
      <c r="K225" s="85">
        <f t="shared" si="89"/>
        <v>3.6</v>
      </c>
      <c r="L225" s="86">
        <v>0.022</v>
      </c>
      <c r="M225" s="208"/>
      <c r="N225" s="243">
        <f t="shared" si="90"/>
        <v>0</v>
      </c>
      <c r="O225" s="244">
        <f t="shared" si="91"/>
        <v>0</v>
      </c>
      <c r="P225" s="249"/>
      <c r="Q225" s="246">
        <f t="shared" si="92"/>
        <v>0</v>
      </c>
      <c r="R225" s="168"/>
    </row>
    <row r="226" spans="1:18" s="89" customFormat="1" ht="15">
      <c r="A226" s="79" t="s">
        <v>297</v>
      </c>
      <c r="B226" s="80" t="s">
        <v>298</v>
      </c>
      <c r="C226" s="91" t="s">
        <v>24</v>
      </c>
      <c r="D226" s="138" t="s">
        <v>299</v>
      </c>
      <c r="E226" s="82" t="s">
        <v>282</v>
      </c>
      <c r="F226" s="83">
        <v>200</v>
      </c>
      <c r="G226" s="83">
        <v>50</v>
      </c>
      <c r="H226" s="228">
        <f t="shared" si="87"/>
        <v>29.1</v>
      </c>
      <c r="I226" s="155">
        <v>29.1</v>
      </c>
      <c r="J226" s="102">
        <f t="shared" si="88"/>
        <v>1455</v>
      </c>
      <c r="K226" s="85">
        <f t="shared" si="89"/>
        <v>10</v>
      </c>
      <c r="L226" s="86">
        <v>0.022</v>
      </c>
      <c r="M226" s="208"/>
      <c r="N226" s="243">
        <f t="shared" si="90"/>
        <v>0</v>
      </c>
      <c r="O226" s="244">
        <f t="shared" si="91"/>
        <v>0</v>
      </c>
      <c r="P226" s="249"/>
      <c r="Q226" s="246">
        <f t="shared" si="92"/>
        <v>0</v>
      </c>
      <c r="R226" s="168"/>
    </row>
    <row r="227" spans="1:18" s="89" customFormat="1" ht="15">
      <c r="A227" s="79" t="s">
        <v>300</v>
      </c>
      <c r="B227" s="80" t="s">
        <v>301</v>
      </c>
      <c r="C227" s="91" t="s">
        <v>24</v>
      </c>
      <c r="D227" s="138" t="s">
        <v>302</v>
      </c>
      <c r="E227" s="82" t="s">
        <v>282</v>
      </c>
      <c r="F227" s="83">
        <v>50</v>
      </c>
      <c r="G227" s="83">
        <v>20</v>
      </c>
      <c r="H227" s="228">
        <f t="shared" si="87"/>
        <v>11.4</v>
      </c>
      <c r="I227" s="155">
        <v>11.4</v>
      </c>
      <c r="J227" s="102">
        <f t="shared" si="88"/>
        <v>228</v>
      </c>
      <c r="K227" s="85">
        <f t="shared" si="89"/>
        <v>1</v>
      </c>
      <c r="L227" s="86">
        <v>0.022</v>
      </c>
      <c r="M227" s="208"/>
      <c r="N227" s="243">
        <f t="shared" si="90"/>
        <v>0</v>
      </c>
      <c r="O227" s="244">
        <f t="shared" si="91"/>
        <v>0</v>
      </c>
      <c r="P227" s="249"/>
      <c r="Q227" s="246">
        <f t="shared" si="92"/>
        <v>0</v>
      </c>
      <c r="R227" s="168"/>
    </row>
    <row r="228" spans="1:18" s="57" customFormat="1" ht="25.5" customHeight="1">
      <c r="A228" s="58" t="s">
        <v>114</v>
      </c>
      <c r="B228" s="59"/>
      <c r="C228" s="59"/>
      <c r="D228" s="64"/>
      <c r="E228" s="60"/>
      <c r="F228" s="50"/>
      <c r="G228" s="50"/>
      <c r="H228" s="215"/>
      <c r="I228" s="157"/>
      <c r="J228" s="61"/>
      <c r="K228" s="65"/>
      <c r="L228" s="63"/>
      <c r="M228" s="208"/>
      <c r="N228" s="250"/>
      <c r="O228" s="251"/>
      <c r="P228" s="249"/>
      <c r="Q228" s="246"/>
      <c r="R228" s="167"/>
    </row>
    <row r="229" spans="1:18" s="187" customFormat="1" ht="15.75">
      <c r="A229" s="188" t="s">
        <v>115</v>
      </c>
      <c r="B229" s="198"/>
      <c r="C229" s="189" t="s">
        <v>23</v>
      </c>
      <c r="D229" s="199" t="s">
        <v>225</v>
      </c>
      <c r="E229" s="190" t="s">
        <v>116</v>
      </c>
      <c r="F229" s="183">
        <v>7</v>
      </c>
      <c r="G229" s="183">
        <v>1000</v>
      </c>
      <c r="H229" s="226">
        <f>I229*(1-R$12)</f>
        <v>4.9</v>
      </c>
      <c r="I229" s="184">
        <v>4.9</v>
      </c>
      <c r="J229" s="191">
        <f>H229*G229</f>
        <v>4900</v>
      </c>
      <c r="K229" s="185">
        <f>F229*G229/1000</f>
        <v>7</v>
      </c>
      <c r="L229" s="200">
        <v>0.02</v>
      </c>
      <c r="M229" s="208"/>
      <c r="N229" s="243">
        <f>K229*M229</f>
        <v>0</v>
      </c>
      <c r="O229" s="244">
        <f>L229*M229</f>
        <v>0</v>
      </c>
      <c r="P229" s="249"/>
      <c r="Q229" s="246">
        <f>H229*G229*M229</f>
        <v>0</v>
      </c>
      <c r="R229" s="179"/>
    </row>
    <row r="230" spans="1:18" s="187" customFormat="1" ht="15.75">
      <c r="A230" s="188" t="s">
        <v>117</v>
      </c>
      <c r="B230" s="198"/>
      <c r="C230" s="189" t="s">
        <v>23</v>
      </c>
      <c r="D230" s="199" t="s">
        <v>224</v>
      </c>
      <c r="E230" s="190" t="s">
        <v>116</v>
      </c>
      <c r="F230" s="183">
        <v>7</v>
      </c>
      <c r="G230" s="183">
        <v>1000</v>
      </c>
      <c r="H230" s="226">
        <f>I230*(1-R$12)</f>
        <v>5.1</v>
      </c>
      <c r="I230" s="184">
        <v>5.1</v>
      </c>
      <c r="J230" s="191">
        <f>H230*G230</f>
        <v>5100</v>
      </c>
      <c r="K230" s="185">
        <f>F230*G230/1000</f>
        <v>7</v>
      </c>
      <c r="L230" s="200">
        <v>0.02</v>
      </c>
      <c r="M230" s="208"/>
      <c r="N230" s="243">
        <f>K230*M230</f>
        <v>0</v>
      </c>
      <c r="O230" s="244">
        <f>L230*M230</f>
        <v>0</v>
      </c>
      <c r="P230" s="249"/>
      <c r="Q230" s="246">
        <f>H230*G230*M230</f>
        <v>0</v>
      </c>
      <c r="R230" s="179"/>
    </row>
    <row r="231" spans="1:18" s="187" customFormat="1" ht="15.75">
      <c r="A231" s="188" t="s">
        <v>118</v>
      </c>
      <c r="B231" s="198"/>
      <c r="C231" s="189" t="s">
        <v>23</v>
      </c>
      <c r="D231" s="199" t="s">
        <v>226</v>
      </c>
      <c r="E231" s="190" t="s">
        <v>116</v>
      </c>
      <c r="F231" s="183">
        <v>7</v>
      </c>
      <c r="G231" s="183">
        <v>1000</v>
      </c>
      <c r="H231" s="226">
        <f>I231*(1-R$12)</f>
        <v>5.5</v>
      </c>
      <c r="I231" s="184">
        <v>5.5</v>
      </c>
      <c r="J231" s="191">
        <f>H231*G231</f>
        <v>5500</v>
      </c>
      <c r="K231" s="185">
        <f>F231*G231/1000</f>
        <v>7</v>
      </c>
      <c r="L231" s="200">
        <v>0.02</v>
      </c>
      <c r="M231" s="208"/>
      <c r="N231" s="243">
        <f>K231*M231</f>
        <v>0</v>
      </c>
      <c r="O231" s="244">
        <f>L231*M231</f>
        <v>0</v>
      </c>
      <c r="P231" s="249"/>
      <c r="Q231" s="246">
        <f>H231*G231*M231</f>
        <v>0</v>
      </c>
      <c r="R231" s="179"/>
    </row>
    <row r="232" spans="1:18" s="57" customFormat="1" ht="25.5" customHeight="1">
      <c r="A232" s="58" t="s">
        <v>618</v>
      </c>
      <c r="B232" s="59"/>
      <c r="C232" s="59"/>
      <c r="D232" s="64"/>
      <c r="E232" s="60"/>
      <c r="F232" s="50"/>
      <c r="G232" s="50"/>
      <c r="H232" s="215"/>
      <c r="I232" s="157"/>
      <c r="J232" s="61"/>
      <c r="K232" s="65"/>
      <c r="L232" s="63"/>
      <c r="M232" s="208"/>
      <c r="N232" s="250"/>
      <c r="O232" s="251"/>
      <c r="P232" s="249"/>
      <c r="Q232" s="246"/>
      <c r="R232" s="167"/>
    </row>
    <row r="233" spans="1:18" s="57" customFormat="1" ht="25.5" customHeight="1">
      <c r="A233" s="58" t="s">
        <v>268</v>
      </c>
      <c r="B233" s="59"/>
      <c r="C233" s="59"/>
      <c r="D233" s="64"/>
      <c r="E233" s="60"/>
      <c r="F233" s="50"/>
      <c r="G233" s="50"/>
      <c r="H233" s="215"/>
      <c r="J233" s="61"/>
      <c r="K233" s="65"/>
      <c r="L233" s="63"/>
      <c r="M233" s="48"/>
      <c r="N233" s="250"/>
      <c r="O233" s="251"/>
      <c r="P233" s="249"/>
      <c r="Q233" s="246"/>
      <c r="R233" s="167"/>
    </row>
    <row r="234" spans="1:18" s="187" customFormat="1" ht="15.75">
      <c r="A234" s="188">
        <v>91279</v>
      </c>
      <c r="B234" s="180"/>
      <c r="C234" s="189" t="s">
        <v>23</v>
      </c>
      <c r="D234" s="181" t="s">
        <v>262</v>
      </c>
      <c r="E234" s="190" t="s">
        <v>64</v>
      </c>
      <c r="F234" s="183">
        <v>3</v>
      </c>
      <c r="G234" s="183">
        <v>100</v>
      </c>
      <c r="H234" s="226">
        <f>I234*(1-R$12)</f>
        <v>7.9</v>
      </c>
      <c r="I234" s="184">
        <v>7.9</v>
      </c>
      <c r="J234" s="191">
        <f>H234*G234</f>
        <v>790</v>
      </c>
      <c r="K234" s="185">
        <f>F234*G234/1000</f>
        <v>0.3</v>
      </c>
      <c r="L234" s="186">
        <v>0.021</v>
      </c>
      <c r="M234" s="208"/>
      <c r="N234" s="243">
        <f>K234*M234</f>
        <v>0</v>
      </c>
      <c r="O234" s="244">
        <f>L234*M234</f>
        <v>0</v>
      </c>
      <c r="P234" s="249"/>
      <c r="Q234" s="246">
        <f>H234*G234*M234</f>
        <v>0</v>
      </c>
      <c r="R234" s="179"/>
    </row>
    <row r="235" spans="1:18" s="193" customFormat="1" ht="15.75">
      <c r="A235" s="188">
        <v>91284</v>
      </c>
      <c r="B235" s="192"/>
      <c r="C235" s="189" t="s">
        <v>23</v>
      </c>
      <c r="D235" s="181" t="s">
        <v>263</v>
      </c>
      <c r="E235" s="190" t="s">
        <v>64</v>
      </c>
      <c r="F235" s="183">
        <v>5</v>
      </c>
      <c r="G235" s="183">
        <v>125</v>
      </c>
      <c r="H235" s="226">
        <f>I235*(1-R$12)</f>
        <v>8.91</v>
      </c>
      <c r="I235" s="184">
        <v>8.91</v>
      </c>
      <c r="J235" s="191">
        <f>H235*G235</f>
        <v>1113.75</v>
      </c>
      <c r="K235" s="185">
        <f>F235*G235/1000</f>
        <v>0.625</v>
      </c>
      <c r="L235" s="186">
        <v>0.025</v>
      </c>
      <c r="M235" s="208"/>
      <c r="N235" s="243">
        <f>K235*M235</f>
        <v>0</v>
      </c>
      <c r="O235" s="244">
        <f>L235*M235</f>
        <v>0</v>
      </c>
      <c r="P235" s="249"/>
      <c r="Q235" s="246">
        <f>H235*G235*M235</f>
        <v>0</v>
      </c>
      <c r="R235" s="179"/>
    </row>
    <row r="236" spans="1:18" s="193" customFormat="1" ht="15.75">
      <c r="A236" s="188">
        <v>91280</v>
      </c>
      <c r="B236" s="192"/>
      <c r="C236" s="189" t="s">
        <v>23</v>
      </c>
      <c r="D236" s="181" t="s">
        <v>264</v>
      </c>
      <c r="E236" s="190" t="s">
        <v>64</v>
      </c>
      <c r="F236" s="183">
        <v>6</v>
      </c>
      <c r="G236" s="183">
        <v>136</v>
      </c>
      <c r="H236" s="226">
        <f>I236*(1-R$12)</f>
        <v>9.51</v>
      </c>
      <c r="I236" s="184">
        <v>9.51</v>
      </c>
      <c r="J236" s="191">
        <f>H236*G236</f>
        <v>1293.36</v>
      </c>
      <c r="K236" s="185">
        <f>F236*G236/1000</f>
        <v>0.816</v>
      </c>
      <c r="L236" s="186">
        <v>0.035</v>
      </c>
      <c r="M236" s="208"/>
      <c r="N236" s="243">
        <f>K236*M236</f>
        <v>0</v>
      </c>
      <c r="O236" s="244">
        <f>L236*M236</f>
        <v>0</v>
      </c>
      <c r="P236" s="249"/>
      <c r="Q236" s="246">
        <f>H236*G236*M236</f>
        <v>0</v>
      </c>
      <c r="R236" s="179"/>
    </row>
    <row r="237" spans="1:18" s="193" customFormat="1" ht="15.75">
      <c r="A237" s="188">
        <v>91281</v>
      </c>
      <c r="B237" s="192"/>
      <c r="C237" s="189" t="s">
        <v>23</v>
      </c>
      <c r="D237" s="181" t="s">
        <v>265</v>
      </c>
      <c r="E237" s="190" t="s">
        <v>64</v>
      </c>
      <c r="F237" s="183">
        <v>8</v>
      </c>
      <c r="G237" s="183">
        <v>156</v>
      </c>
      <c r="H237" s="226">
        <f>I237*(1-R$12)</f>
        <v>10.4</v>
      </c>
      <c r="I237" s="184">
        <v>10.4</v>
      </c>
      <c r="J237" s="191">
        <f>H237*G237</f>
        <v>1622.4</v>
      </c>
      <c r="K237" s="185">
        <f>F237*G237/1000</f>
        <v>1.248</v>
      </c>
      <c r="L237" s="186">
        <v>0.005</v>
      </c>
      <c r="M237" s="208"/>
      <c r="N237" s="243">
        <f>K237*M237</f>
        <v>0</v>
      </c>
      <c r="O237" s="244">
        <f>L237*M237</f>
        <v>0</v>
      </c>
      <c r="P237" s="249"/>
      <c r="Q237" s="246">
        <f>H237*G237*M237</f>
        <v>0</v>
      </c>
      <c r="R237" s="179"/>
    </row>
    <row r="238" spans="1:18" s="57" customFormat="1" ht="25.5" customHeight="1">
      <c r="A238" s="58" t="s">
        <v>4</v>
      </c>
      <c r="B238" s="59"/>
      <c r="C238" s="59"/>
      <c r="D238" s="60"/>
      <c r="E238" s="60"/>
      <c r="F238" s="50"/>
      <c r="G238" s="50"/>
      <c r="H238" s="215"/>
      <c r="J238" s="61"/>
      <c r="K238" s="62"/>
      <c r="L238" s="63"/>
      <c r="M238" s="48"/>
      <c r="N238" s="250"/>
      <c r="O238" s="251"/>
      <c r="P238" s="249"/>
      <c r="Q238" s="246"/>
      <c r="R238" s="167"/>
    </row>
    <row r="239" spans="1:18" s="89" customFormat="1" ht="15.75">
      <c r="A239" s="79" t="s">
        <v>79</v>
      </c>
      <c r="B239" s="80"/>
      <c r="C239" s="111" t="s">
        <v>23</v>
      </c>
      <c r="D239" s="138" t="s">
        <v>245</v>
      </c>
      <c r="E239" s="82" t="s">
        <v>64</v>
      </c>
      <c r="F239" s="83">
        <v>3</v>
      </c>
      <c r="G239" s="83">
        <v>1700</v>
      </c>
      <c r="H239" s="228">
        <f aca="true" t="shared" si="93" ref="H239:H250">I239*(1-R$12)</f>
        <v>6.43</v>
      </c>
      <c r="I239" s="155">
        <v>6.43</v>
      </c>
      <c r="J239" s="102">
        <f aca="true" t="shared" si="94" ref="J239:J250">H239*G239</f>
        <v>10931</v>
      </c>
      <c r="K239" s="85">
        <f aca="true" t="shared" si="95" ref="K239:K250">F239*G239/1000</f>
        <v>5.1</v>
      </c>
      <c r="L239" s="86">
        <v>0.085</v>
      </c>
      <c r="M239" s="208"/>
      <c r="N239" s="243">
        <f aca="true" t="shared" si="96" ref="N239:N250">K239*M239</f>
        <v>0</v>
      </c>
      <c r="O239" s="244">
        <f aca="true" t="shared" si="97" ref="O239:O250">L239*M239</f>
        <v>0</v>
      </c>
      <c r="P239" s="249"/>
      <c r="Q239" s="246">
        <f aca="true" t="shared" si="98" ref="Q239:Q250">H239*G239*M239</f>
        <v>0</v>
      </c>
      <c r="R239" s="168"/>
    </row>
    <row r="240" spans="1:18" s="89" customFormat="1" ht="15.75">
      <c r="A240" s="79" t="s">
        <v>65</v>
      </c>
      <c r="B240" s="80"/>
      <c r="C240" s="111" t="s">
        <v>23</v>
      </c>
      <c r="D240" s="138" t="s">
        <v>123</v>
      </c>
      <c r="E240" s="82" t="s">
        <v>64</v>
      </c>
      <c r="F240" s="83">
        <v>3</v>
      </c>
      <c r="G240" s="83">
        <v>2000</v>
      </c>
      <c r="H240" s="228">
        <f t="shared" si="93"/>
        <v>6.43</v>
      </c>
      <c r="I240" s="155">
        <v>6.43</v>
      </c>
      <c r="J240" s="102">
        <f t="shared" si="94"/>
        <v>12860</v>
      </c>
      <c r="K240" s="85">
        <f t="shared" si="95"/>
        <v>6</v>
      </c>
      <c r="L240" s="86">
        <v>0.085</v>
      </c>
      <c r="M240" s="208"/>
      <c r="N240" s="243">
        <f t="shared" si="96"/>
        <v>0</v>
      </c>
      <c r="O240" s="244">
        <f t="shared" si="97"/>
        <v>0</v>
      </c>
      <c r="P240" s="249"/>
      <c r="Q240" s="246">
        <f t="shared" si="98"/>
        <v>0</v>
      </c>
      <c r="R240" s="168"/>
    </row>
    <row r="241" spans="1:18" s="89" customFormat="1" ht="15.75">
      <c r="A241" s="79" t="s">
        <v>36</v>
      </c>
      <c r="B241" s="80"/>
      <c r="C241" s="111" t="s">
        <v>23</v>
      </c>
      <c r="D241" s="138" t="s">
        <v>124</v>
      </c>
      <c r="E241" s="82" t="s">
        <v>64</v>
      </c>
      <c r="F241" s="83">
        <v>3</v>
      </c>
      <c r="G241" s="83">
        <v>2000</v>
      </c>
      <c r="H241" s="228">
        <f t="shared" si="93"/>
        <v>5.9</v>
      </c>
      <c r="I241" s="155">
        <v>5.9</v>
      </c>
      <c r="J241" s="102">
        <f t="shared" si="94"/>
        <v>11800</v>
      </c>
      <c r="K241" s="85">
        <f t="shared" si="95"/>
        <v>6</v>
      </c>
      <c r="L241" s="86">
        <v>0.085</v>
      </c>
      <c r="M241" s="208"/>
      <c r="N241" s="243">
        <f t="shared" si="96"/>
        <v>0</v>
      </c>
      <c r="O241" s="244">
        <f t="shared" si="97"/>
        <v>0</v>
      </c>
      <c r="P241" s="249"/>
      <c r="Q241" s="246">
        <f t="shared" si="98"/>
        <v>0</v>
      </c>
      <c r="R241" s="168"/>
    </row>
    <row r="242" spans="1:18" s="89" customFormat="1" ht="16.5" customHeight="1">
      <c r="A242" s="79" t="s">
        <v>37</v>
      </c>
      <c r="B242" s="80"/>
      <c r="C242" s="111" t="s">
        <v>23</v>
      </c>
      <c r="D242" s="138" t="s">
        <v>125</v>
      </c>
      <c r="E242" s="82" t="s">
        <v>64</v>
      </c>
      <c r="F242" s="83">
        <v>3</v>
      </c>
      <c r="G242" s="83">
        <v>2000</v>
      </c>
      <c r="H242" s="228">
        <f t="shared" si="93"/>
        <v>5.9</v>
      </c>
      <c r="I242" s="155">
        <v>5.9</v>
      </c>
      <c r="J242" s="102">
        <f t="shared" si="94"/>
        <v>11800</v>
      </c>
      <c r="K242" s="85">
        <f t="shared" si="95"/>
        <v>6</v>
      </c>
      <c r="L242" s="86">
        <v>0.085</v>
      </c>
      <c r="M242" s="208"/>
      <c r="N242" s="243">
        <f t="shared" si="96"/>
        <v>0</v>
      </c>
      <c r="O242" s="244">
        <f t="shared" si="97"/>
        <v>0</v>
      </c>
      <c r="P242" s="249"/>
      <c r="Q242" s="246">
        <f t="shared" si="98"/>
        <v>0</v>
      </c>
      <c r="R242" s="168"/>
    </row>
    <row r="243" spans="1:18" s="89" customFormat="1" ht="15.75">
      <c r="A243" s="79" t="s">
        <v>239</v>
      </c>
      <c r="B243" s="80"/>
      <c r="C243" s="111" t="s">
        <v>23</v>
      </c>
      <c r="D243" s="138" t="s">
        <v>240</v>
      </c>
      <c r="E243" s="82" t="s">
        <v>64</v>
      </c>
      <c r="F243" s="83">
        <v>3</v>
      </c>
      <c r="G243" s="83">
        <v>2400</v>
      </c>
      <c r="H243" s="228">
        <f>I243*(1-R$12)</f>
        <v>5.9</v>
      </c>
      <c r="I243" s="155">
        <v>5.9</v>
      </c>
      <c r="J243" s="102">
        <f>H243*G243</f>
        <v>14160</v>
      </c>
      <c r="K243" s="85">
        <f>F243*G243/1000</f>
        <v>7.2</v>
      </c>
      <c r="L243" s="86">
        <v>0.085</v>
      </c>
      <c r="M243" s="208"/>
      <c r="N243" s="243">
        <f>K243*M243</f>
        <v>0</v>
      </c>
      <c r="O243" s="244">
        <f>L243*M243</f>
        <v>0</v>
      </c>
      <c r="P243" s="249"/>
      <c r="Q243" s="246">
        <f>H243*G243*M243</f>
        <v>0</v>
      </c>
      <c r="R243" s="168"/>
    </row>
    <row r="244" spans="1:18" s="89" customFormat="1" ht="15.75">
      <c r="A244" s="79" t="s">
        <v>68</v>
      </c>
      <c r="B244" s="80"/>
      <c r="C244" s="111" t="s">
        <v>23</v>
      </c>
      <c r="D244" s="138" t="s">
        <v>126</v>
      </c>
      <c r="E244" s="82" t="s">
        <v>64</v>
      </c>
      <c r="F244" s="83">
        <v>3</v>
      </c>
      <c r="G244" s="83">
        <v>2000</v>
      </c>
      <c r="H244" s="228">
        <f t="shared" si="93"/>
        <v>5.9</v>
      </c>
      <c r="I244" s="155">
        <v>5.9</v>
      </c>
      <c r="J244" s="102">
        <f t="shared" si="94"/>
        <v>11800</v>
      </c>
      <c r="K244" s="85">
        <f t="shared" si="95"/>
        <v>6</v>
      </c>
      <c r="L244" s="86">
        <v>0.085</v>
      </c>
      <c r="M244" s="208"/>
      <c r="N244" s="243">
        <f t="shared" si="96"/>
        <v>0</v>
      </c>
      <c r="O244" s="244">
        <f t="shared" si="97"/>
        <v>0</v>
      </c>
      <c r="P244" s="249"/>
      <c r="Q244" s="246">
        <f t="shared" si="98"/>
        <v>0</v>
      </c>
      <c r="R244" s="168"/>
    </row>
    <row r="245" spans="1:18" s="89" customFormat="1" ht="15.75">
      <c r="A245" s="79" t="s">
        <v>34</v>
      </c>
      <c r="B245" s="80"/>
      <c r="C245" s="111" t="s">
        <v>23</v>
      </c>
      <c r="D245" s="138" t="s">
        <v>127</v>
      </c>
      <c r="E245" s="82" t="s">
        <v>64</v>
      </c>
      <c r="F245" s="83">
        <v>3</v>
      </c>
      <c r="G245" s="83">
        <v>2000</v>
      </c>
      <c r="H245" s="228">
        <f t="shared" si="93"/>
        <v>5.9</v>
      </c>
      <c r="I245" s="155">
        <v>5.9</v>
      </c>
      <c r="J245" s="102">
        <f t="shared" si="94"/>
        <v>11800</v>
      </c>
      <c r="K245" s="85">
        <f t="shared" si="95"/>
        <v>6</v>
      </c>
      <c r="L245" s="86">
        <v>0.085</v>
      </c>
      <c r="M245" s="208"/>
      <c r="N245" s="243">
        <f t="shared" si="96"/>
        <v>0</v>
      </c>
      <c r="O245" s="244">
        <f t="shared" si="97"/>
        <v>0</v>
      </c>
      <c r="P245" s="249"/>
      <c r="Q245" s="246">
        <f t="shared" si="98"/>
        <v>0</v>
      </c>
      <c r="R245" s="168"/>
    </row>
    <row r="246" spans="1:18" s="89" customFormat="1" ht="15.75">
      <c r="A246" s="79" t="s">
        <v>38</v>
      </c>
      <c r="B246" s="80"/>
      <c r="C246" s="111" t="s">
        <v>23</v>
      </c>
      <c r="D246" s="138" t="s">
        <v>128</v>
      </c>
      <c r="E246" s="82" t="s">
        <v>64</v>
      </c>
      <c r="F246" s="83">
        <v>3</v>
      </c>
      <c r="G246" s="83">
        <v>2400</v>
      </c>
      <c r="H246" s="228">
        <f t="shared" si="93"/>
        <v>6.43</v>
      </c>
      <c r="I246" s="155">
        <v>6.43</v>
      </c>
      <c r="J246" s="102">
        <f t="shared" si="94"/>
        <v>15432</v>
      </c>
      <c r="K246" s="85">
        <f t="shared" si="95"/>
        <v>7.2</v>
      </c>
      <c r="L246" s="86">
        <v>0.085</v>
      </c>
      <c r="M246" s="208"/>
      <c r="N246" s="243">
        <f t="shared" si="96"/>
        <v>0</v>
      </c>
      <c r="O246" s="244">
        <f t="shared" si="97"/>
        <v>0</v>
      </c>
      <c r="P246" s="249"/>
      <c r="Q246" s="246">
        <f t="shared" si="98"/>
        <v>0</v>
      </c>
      <c r="R246" s="168"/>
    </row>
    <row r="247" spans="1:18" s="89" customFormat="1" ht="15.75">
      <c r="A247" s="79" t="s">
        <v>243</v>
      </c>
      <c r="B247" s="80"/>
      <c r="C247" s="111" t="s">
        <v>23</v>
      </c>
      <c r="D247" s="138" t="s">
        <v>244</v>
      </c>
      <c r="E247" s="82" t="s">
        <v>64</v>
      </c>
      <c r="F247" s="83">
        <v>3</v>
      </c>
      <c r="G247" s="83">
        <v>2000</v>
      </c>
      <c r="H247" s="228">
        <f>I247*(1-R$12)</f>
        <v>6.43</v>
      </c>
      <c r="I247" s="155">
        <v>6.43</v>
      </c>
      <c r="J247" s="102">
        <f>H247*G247</f>
        <v>12860</v>
      </c>
      <c r="K247" s="85">
        <f>F247*G247/1000</f>
        <v>6</v>
      </c>
      <c r="L247" s="86">
        <v>0.085</v>
      </c>
      <c r="M247" s="208"/>
      <c r="N247" s="243">
        <f>K247*M247</f>
        <v>0</v>
      </c>
      <c r="O247" s="244">
        <f>L247*M247</f>
        <v>0</v>
      </c>
      <c r="P247" s="249"/>
      <c r="Q247" s="246">
        <f>H247*G247*M247</f>
        <v>0</v>
      </c>
      <c r="R247" s="168"/>
    </row>
    <row r="248" spans="1:18" s="89" customFormat="1" ht="15.75">
      <c r="A248" s="79" t="s">
        <v>35</v>
      </c>
      <c r="B248" s="80"/>
      <c r="C248" s="111" t="s">
        <v>23</v>
      </c>
      <c r="D248" s="138" t="s">
        <v>129</v>
      </c>
      <c r="E248" s="82" t="s">
        <v>64</v>
      </c>
      <c r="F248" s="83">
        <v>3</v>
      </c>
      <c r="G248" s="83">
        <v>2000</v>
      </c>
      <c r="H248" s="228">
        <f t="shared" si="93"/>
        <v>5.9</v>
      </c>
      <c r="I248" s="155">
        <v>5.9</v>
      </c>
      <c r="J248" s="102">
        <f t="shared" si="94"/>
        <v>11800</v>
      </c>
      <c r="K248" s="85">
        <f t="shared" si="95"/>
        <v>6</v>
      </c>
      <c r="L248" s="86">
        <v>0.085</v>
      </c>
      <c r="M248" s="208"/>
      <c r="N248" s="243">
        <f t="shared" si="96"/>
        <v>0</v>
      </c>
      <c r="O248" s="244">
        <f t="shared" si="97"/>
        <v>0</v>
      </c>
      <c r="P248" s="249"/>
      <c r="Q248" s="246">
        <f t="shared" si="98"/>
        <v>0</v>
      </c>
      <c r="R248" s="168"/>
    </row>
    <row r="249" spans="1:18" s="89" customFormat="1" ht="15.75">
      <c r="A249" s="79" t="s">
        <v>66</v>
      </c>
      <c r="B249" s="80"/>
      <c r="C249" s="111" t="s">
        <v>23</v>
      </c>
      <c r="D249" s="138" t="s">
        <v>130</v>
      </c>
      <c r="E249" s="82" t="s">
        <v>64</v>
      </c>
      <c r="F249" s="83">
        <v>3</v>
      </c>
      <c r="G249" s="83">
        <v>2000</v>
      </c>
      <c r="H249" s="228">
        <f t="shared" si="93"/>
        <v>5.9</v>
      </c>
      <c r="I249" s="155">
        <v>5.9</v>
      </c>
      <c r="J249" s="102">
        <f t="shared" si="94"/>
        <v>11800</v>
      </c>
      <c r="K249" s="85">
        <f t="shared" si="95"/>
        <v>6</v>
      </c>
      <c r="L249" s="86">
        <v>0.085</v>
      </c>
      <c r="M249" s="208"/>
      <c r="N249" s="243">
        <f t="shared" si="96"/>
        <v>0</v>
      </c>
      <c r="O249" s="244">
        <f t="shared" si="97"/>
        <v>0</v>
      </c>
      <c r="P249" s="249"/>
      <c r="Q249" s="246">
        <f t="shared" si="98"/>
        <v>0</v>
      </c>
      <c r="R249" s="168"/>
    </row>
    <row r="250" spans="1:18" s="89" customFormat="1" ht="15.75">
      <c r="A250" s="79" t="s">
        <v>67</v>
      </c>
      <c r="B250" s="80"/>
      <c r="C250" s="111" t="s">
        <v>23</v>
      </c>
      <c r="D250" s="138" t="s">
        <v>131</v>
      </c>
      <c r="E250" s="82" t="s">
        <v>64</v>
      </c>
      <c r="F250" s="83">
        <v>3</v>
      </c>
      <c r="G250" s="83">
        <v>2000</v>
      </c>
      <c r="H250" s="228">
        <f t="shared" si="93"/>
        <v>6.43</v>
      </c>
      <c r="I250" s="155">
        <v>6.43</v>
      </c>
      <c r="J250" s="102">
        <f t="shared" si="94"/>
        <v>12860</v>
      </c>
      <c r="K250" s="85">
        <f t="shared" si="95"/>
        <v>6</v>
      </c>
      <c r="L250" s="86">
        <v>0.085</v>
      </c>
      <c r="M250" s="208"/>
      <c r="N250" s="243">
        <f t="shared" si="96"/>
        <v>0</v>
      </c>
      <c r="O250" s="244">
        <f t="shared" si="97"/>
        <v>0</v>
      </c>
      <c r="P250" s="249"/>
      <c r="Q250" s="246">
        <f t="shared" si="98"/>
        <v>0</v>
      </c>
      <c r="R250" s="168"/>
    </row>
    <row r="251" spans="1:18" s="57" customFormat="1" ht="27" customHeight="1">
      <c r="A251" s="58" t="s">
        <v>94</v>
      </c>
      <c r="B251" s="59"/>
      <c r="C251" s="59"/>
      <c r="D251" s="60"/>
      <c r="E251" s="60"/>
      <c r="F251" s="50"/>
      <c r="G251" s="50"/>
      <c r="H251" s="215"/>
      <c r="J251" s="61"/>
      <c r="K251" s="62"/>
      <c r="L251" s="63"/>
      <c r="M251" s="48"/>
      <c r="N251" s="250"/>
      <c r="O251" s="251"/>
      <c r="P251" s="249"/>
      <c r="Q251" s="246"/>
      <c r="R251" s="167"/>
    </row>
    <row r="252" spans="1:18" s="89" customFormat="1" ht="15.75">
      <c r="A252" s="79" t="s">
        <v>45</v>
      </c>
      <c r="B252" s="80"/>
      <c r="C252" s="111" t="s">
        <v>23</v>
      </c>
      <c r="D252" s="138" t="s">
        <v>132</v>
      </c>
      <c r="E252" s="82" t="s">
        <v>64</v>
      </c>
      <c r="F252" s="83">
        <v>5.5</v>
      </c>
      <c r="G252" s="83">
        <v>1600</v>
      </c>
      <c r="H252" s="228">
        <f aca="true" t="shared" si="99" ref="H252:H262">I252*(1-R$12)</f>
        <v>7.51</v>
      </c>
      <c r="I252" s="155">
        <v>7.51</v>
      </c>
      <c r="J252" s="102">
        <f aca="true" t="shared" si="100" ref="J252:J262">H252*G252</f>
        <v>12016</v>
      </c>
      <c r="K252" s="85">
        <f aca="true" t="shared" si="101" ref="K252:K262">F252*G252/1000</f>
        <v>8.8</v>
      </c>
      <c r="L252" s="86">
        <v>0.1</v>
      </c>
      <c r="M252" s="208"/>
      <c r="N252" s="243">
        <f aca="true" t="shared" si="102" ref="N252:N262">K252*M252</f>
        <v>0</v>
      </c>
      <c r="O252" s="244">
        <f aca="true" t="shared" si="103" ref="O252:O262">L252*M252</f>
        <v>0</v>
      </c>
      <c r="P252" s="249"/>
      <c r="Q252" s="246">
        <f aca="true" t="shared" si="104" ref="Q252:Q262">H252*G252*M252</f>
        <v>0</v>
      </c>
      <c r="R252" s="168"/>
    </row>
    <row r="253" spans="1:18" s="89" customFormat="1" ht="15.75">
      <c r="A253" s="79" t="s">
        <v>70</v>
      </c>
      <c r="B253" s="80"/>
      <c r="C253" s="111" t="s">
        <v>23</v>
      </c>
      <c r="D253" s="138" t="s">
        <v>133</v>
      </c>
      <c r="E253" s="82" t="s">
        <v>64</v>
      </c>
      <c r="F253" s="83">
        <v>5</v>
      </c>
      <c r="G253" s="83">
        <v>2000</v>
      </c>
      <c r="H253" s="228">
        <f t="shared" si="99"/>
        <v>7.51</v>
      </c>
      <c r="I253" s="155">
        <v>7.51</v>
      </c>
      <c r="J253" s="102">
        <f t="shared" si="100"/>
        <v>15020</v>
      </c>
      <c r="K253" s="85">
        <f t="shared" si="101"/>
        <v>10</v>
      </c>
      <c r="L253" s="86">
        <v>0.1</v>
      </c>
      <c r="M253" s="208"/>
      <c r="N253" s="243">
        <f t="shared" si="102"/>
        <v>0</v>
      </c>
      <c r="O253" s="244">
        <f t="shared" si="103"/>
        <v>0</v>
      </c>
      <c r="P253" s="249"/>
      <c r="Q253" s="246">
        <f t="shared" si="104"/>
        <v>0</v>
      </c>
      <c r="R253" s="168"/>
    </row>
    <row r="254" spans="1:18" s="89" customFormat="1" ht="15.75">
      <c r="A254" s="79" t="s">
        <v>69</v>
      </c>
      <c r="B254" s="80"/>
      <c r="C254" s="111" t="s">
        <v>23</v>
      </c>
      <c r="D254" s="138" t="s">
        <v>134</v>
      </c>
      <c r="E254" s="82" t="s">
        <v>64</v>
      </c>
      <c r="F254" s="83">
        <v>5</v>
      </c>
      <c r="G254" s="83">
        <v>2000</v>
      </c>
      <c r="H254" s="228">
        <f t="shared" si="99"/>
        <v>7.51</v>
      </c>
      <c r="I254" s="155">
        <v>7.51</v>
      </c>
      <c r="J254" s="102">
        <f t="shared" si="100"/>
        <v>15020</v>
      </c>
      <c r="K254" s="85">
        <f t="shared" si="101"/>
        <v>10</v>
      </c>
      <c r="L254" s="86">
        <v>0.1</v>
      </c>
      <c r="M254" s="208"/>
      <c r="N254" s="243">
        <f t="shared" si="102"/>
        <v>0</v>
      </c>
      <c r="O254" s="244">
        <f t="shared" si="103"/>
        <v>0</v>
      </c>
      <c r="P254" s="249"/>
      <c r="Q254" s="246">
        <f t="shared" si="104"/>
        <v>0</v>
      </c>
      <c r="R254" s="168"/>
    </row>
    <row r="255" spans="1:18" s="89" customFormat="1" ht="15.75">
      <c r="A255" s="79" t="s">
        <v>41</v>
      </c>
      <c r="B255" s="80"/>
      <c r="C255" s="111" t="s">
        <v>23</v>
      </c>
      <c r="D255" s="138" t="s">
        <v>135</v>
      </c>
      <c r="E255" s="82" t="s">
        <v>64</v>
      </c>
      <c r="F255" s="83">
        <v>5</v>
      </c>
      <c r="G255" s="83">
        <v>2000</v>
      </c>
      <c r="H255" s="228">
        <f t="shared" si="99"/>
        <v>6.77</v>
      </c>
      <c r="I255" s="155">
        <v>6.77</v>
      </c>
      <c r="J255" s="102">
        <f t="shared" si="100"/>
        <v>13540</v>
      </c>
      <c r="K255" s="85">
        <f t="shared" si="101"/>
        <v>10</v>
      </c>
      <c r="L255" s="86">
        <v>0.1</v>
      </c>
      <c r="M255" s="208"/>
      <c r="N255" s="243">
        <f t="shared" si="102"/>
        <v>0</v>
      </c>
      <c r="O255" s="244">
        <f t="shared" si="103"/>
        <v>0</v>
      </c>
      <c r="P255" s="249"/>
      <c r="Q255" s="246">
        <f t="shared" si="104"/>
        <v>0</v>
      </c>
      <c r="R255" s="168"/>
    </row>
    <row r="256" spans="1:18" s="89" customFormat="1" ht="15.75">
      <c r="A256" s="79" t="s">
        <v>42</v>
      </c>
      <c r="B256" s="80"/>
      <c r="C256" s="111" t="s">
        <v>23</v>
      </c>
      <c r="D256" s="138" t="s">
        <v>136</v>
      </c>
      <c r="E256" s="82" t="s">
        <v>64</v>
      </c>
      <c r="F256" s="83">
        <v>5</v>
      </c>
      <c r="G256" s="83">
        <v>2000</v>
      </c>
      <c r="H256" s="228">
        <f t="shared" si="99"/>
        <v>6.77</v>
      </c>
      <c r="I256" s="155">
        <v>6.77</v>
      </c>
      <c r="J256" s="102">
        <f t="shared" si="100"/>
        <v>13540</v>
      </c>
      <c r="K256" s="85">
        <f t="shared" si="101"/>
        <v>10</v>
      </c>
      <c r="L256" s="86">
        <v>0.1</v>
      </c>
      <c r="M256" s="208"/>
      <c r="N256" s="243">
        <f t="shared" si="102"/>
        <v>0</v>
      </c>
      <c r="O256" s="244">
        <f t="shared" si="103"/>
        <v>0</v>
      </c>
      <c r="P256" s="249"/>
      <c r="Q256" s="246">
        <f t="shared" si="104"/>
        <v>0</v>
      </c>
      <c r="R256" s="168"/>
    </row>
    <row r="257" spans="1:18" s="89" customFormat="1" ht="15.75">
      <c r="A257" s="79" t="s">
        <v>44</v>
      </c>
      <c r="B257" s="80"/>
      <c r="C257" s="111" t="s">
        <v>23</v>
      </c>
      <c r="D257" s="138" t="s">
        <v>137</v>
      </c>
      <c r="E257" s="82" t="s">
        <v>64</v>
      </c>
      <c r="F257" s="83">
        <v>5</v>
      </c>
      <c r="G257" s="83">
        <v>2000</v>
      </c>
      <c r="H257" s="228">
        <f t="shared" si="99"/>
        <v>6.77</v>
      </c>
      <c r="I257" s="155">
        <v>6.77</v>
      </c>
      <c r="J257" s="102">
        <f t="shared" si="100"/>
        <v>13540</v>
      </c>
      <c r="K257" s="85">
        <f t="shared" si="101"/>
        <v>10</v>
      </c>
      <c r="L257" s="86">
        <v>0.1</v>
      </c>
      <c r="M257" s="208"/>
      <c r="N257" s="243">
        <f t="shared" si="102"/>
        <v>0</v>
      </c>
      <c r="O257" s="244">
        <f t="shared" si="103"/>
        <v>0</v>
      </c>
      <c r="P257" s="249"/>
      <c r="Q257" s="246">
        <f t="shared" si="104"/>
        <v>0</v>
      </c>
      <c r="R257" s="168"/>
    </row>
    <row r="258" spans="1:18" s="89" customFormat="1" ht="15.75">
      <c r="A258" s="79" t="s">
        <v>43</v>
      </c>
      <c r="B258" s="80"/>
      <c r="C258" s="111" t="s">
        <v>23</v>
      </c>
      <c r="D258" s="138" t="s">
        <v>138</v>
      </c>
      <c r="E258" s="82" t="s">
        <v>64</v>
      </c>
      <c r="F258" s="83">
        <v>5</v>
      </c>
      <c r="G258" s="83">
        <v>2000</v>
      </c>
      <c r="H258" s="228">
        <f t="shared" si="99"/>
        <v>6.77</v>
      </c>
      <c r="I258" s="155">
        <v>6.77</v>
      </c>
      <c r="J258" s="102">
        <f t="shared" si="100"/>
        <v>13540</v>
      </c>
      <c r="K258" s="85">
        <f t="shared" si="101"/>
        <v>10</v>
      </c>
      <c r="L258" s="86">
        <v>0.1</v>
      </c>
      <c r="M258" s="208"/>
      <c r="N258" s="243">
        <f t="shared" si="102"/>
        <v>0</v>
      </c>
      <c r="O258" s="244">
        <f t="shared" si="103"/>
        <v>0</v>
      </c>
      <c r="P258" s="249"/>
      <c r="Q258" s="246">
        <f t="shared" si="104"/>
        <v>0</v>
      </c>
      <c r="R258" s="168"/>
    </row>
    <row r="259" spans="1:18" s="89" customFormat="1" ht="15.75">
      <c r="A259" s="79" t="s">
        <v>71</v>
      </c>
      <c r="B259" s="80"/>
      <c r="C259" s="111" t="s">
        <v>23</v>
      </c>
      <c r="D259" s="138" t="s">
        <v>139</v>
      </c>
      <c r="E259" s="82" t="s">
        <v>64</v>
      </c>
      <c r="F259" s="83">
        <v>5</v>
      </c>
      <c r="G259" s="83">
        <v>2000</v>
      </c>
      <c r="H259" s="228">
        <f t="shared" si="99"/>
        <v>7.51</v>
      </c>
      <c r="I259" s="155">
        <v>7.51</v>
      </c>
      <c r="J259" s="102">
        <f t="shared" si="100"/>
        <v>15020</v>
      </c>
      <c r="K259" s="85">
        <f t="shared" si="101"/>
        <v>10</v>
      </c>
      <c r="L259" s="86">
        <v>0.1</v>
      </c>
      <c r="M259" s="208"/>
      <c r="N259" s="243">
        <f t="shared" si="102"/>
        <v>0</v>
      </c>
      <c r="O259" s="244">
        <f t="shared" si="103"/>
        <v>0</v>
      </c>
      <c r="P259" s="249"/>
      <c r="Q259" s="246">
        <f t="shared" si="104"/>
        <v>0</v>
      </c>
      <c r="R259" s="168"/>
    </row>
    <row r="260" spans="1:18" s="89" customFormat="1" ht="15.75">
      <c r="A260" s="79" t="s">
        <v>39</v>
      </c>
      <c r="B260" s="80"/>
      <c r="C260" s="111" t="s">
        <v>23</v>
      </c>
      <c r="D260" s="138" t="s">
        <v>140</v>
      </c>
      <c r="E260" s="82" t="s">
        <v>64</v>
      </c>
      <c r="F260" s="83">
        <v>5</v>
      </c>
      <c r="G260" s="83">
        <v>2000</v>
      </c>
      <c r="H260" s="228">
        <f t="shared" si="99"/>
        <v>6.77</v>
      </c>
      <c r="I260" s="155">
        <v>6.77</v>
      </c>
      <c r="J260" s="102">
        <f t="shared" si="100"/>
        <v>13540</v>
      </c>
      <c r="K260" s="85">
        <f t="shared" si="101"/>
        <v>10</v>
      </c>
      <c r="L260" s="86">
        <v>0.1</v>
      </c>
      <c r="M260" s="208"/>
      <c r="N260" s="243">
        <f t="shared" si="102"/>
        <v>0</v>
      </c>
      <c r="O260" s="244">
        <f t="shared" si="103"/>
        <v>0</v>
      </c>
      <c r="P260" s="249"/>
      <c r="Q260" s="246">
        <f t="shared" si="104"/>
        <v>0</v>
      </c>
      <c r="R260" s="168"/>
    </row>
    <row r="261" spans="1:18" s="89" customFormat="1" ht="15.75">
      <c r="A261" s="79" t="s">
        <v>40</v>
      </c>
      <c r="B261" s="80"/>
      <c r="C261" s="111" t="s">
        <v>23</v>
      </c>
      <c r="D261" s="138" t="s">
        <v>141</v>
      </c>
      <c r="E261" s="82" t="s">
        <v>64</v>
      </c>
      <c r="F261" s="83">
        <v>5</v>
      </c>
      <c r="G261" s="83">
        <v>2000</v>
      </c>
      <c r="H261" s="228">
        <f t="shared" si="99"/>
        <v>6.77</v>
      </c>
      <c r="I261" s="155">
        <v>6.77</v>
      </c>
      <c r="J261" s="102">
        <f t="shared" si="100"/>
        <v>13540</v>
      </c>
      <c r="K261" s="85">
        <f t="shared" si="101"/>
        <v>10</v>
      </c>
      <c r="L261" s="86">
        <v>0.1</v>
      </c>
      <c r="M261" s="208"/>
      <c r="N261" s="243">
        <f t="shared" si="102"/>
        <v>0</v>
      </c>
      <c r="O261" s="244">
        <f t="shared" si="103"/>
        <v>0</v>
      </c>
      <c r="P261" s="249"/>
      <c r="Q261" s="246">
        <f t="shared" si="104"/>
        <v>0</v>
      </c>
      <c r="R261" s="168"/>
    </row>
    <row r="262" spans="1:18" s="89" customFormat="1" ht="15.75">
      <c r="A262" s="79" t="s">
        <v>72</v>
      </c>
      <c r="B262" s="80"/>
      <c r="C262" s="111" t="s">
        <v>23</v>
      </c>
      <c r="D262" s="138" t="s">
        <v>142</v>
      </c>
      <c r="E262" s="82" t="s">
        <v>64</v>
      </c>
      <c r="F262" s="83">
        <v>5</v>
      </c>
      <c r="G262" s="83">
        <v>2000</v>
      </c>
      <c r="H262" s="228">
        <f t="shared" si="99"/>
        <v>7.51</v>
      </c>
      <c r="I262" s="155">
        <v>7.51</v>
      </c>
      <c r="J262" s="102">
        <f t="shared" si="100"/>
        <v>15020</v>
      </c>
      <c r="K262" s="85">
        <f t="shared" si="101"/>
        <v>10</v>
      </c>
      <c r="L262" s="86">
        <v>0.1</v>
      </c>
      <c r="M262" s="208"/>
      <c r="N262" s="243">
        <f t="shared" si="102"/>
        <v>0</v>
      </c>
      <c r="O262" s="244">
        <f t="shared" si="103"/>
        <v>0</v>
      </c>
      <c r="P262" s="249"/>
      <c r="Q262" s="246">
        <f t="shared" si="104"/>
        <v>0</v>
      </c>
      <c r="R262" s="168"/>
    </row>
    <row r="263" spans="1:18" s="57" customFormat="1" ht="25.5" customHeight="1">
      <c r="A263" s="58" t="s">
        <v>95</v>
      </c>
      <c r="B263" s="59"/>
      <c r="C263" s="59"/>
      <c r="D263" s="60"/>
      <c r="E263" s="60"/>
      <c r="F263" s="50"/>
      <c r="G263" s="50"/>
      <c r="H263" s="215"/>
      <c r="J263" s="61"/>
      <c r="K263" s="62"/>
      <c r="L263" s="63"/>
      <c r="M263" s="48"/>
      <c r="N263" s="250"/>
      <c r="O263" s="251"/>
      <c r="P263" s="249"/>
      <c r="Q263" s="246"/>
      <c r="R263" s="167"/>
    </row>
    <row r="264" spans="1:18" s="89" customFormat="1" ht="15.75">
      <c r="A264" s="79" t="s">
        <v>169</v>
      </c>
      <c r="B264" s="80"/>
      <c r="C264" s="111" t="s">
        <v>23</v>
      </c>
      <c r="D264" s="138" t="s">
        <v>170</v>
      </c>
      <c r="E264" s="82" t="s">
        <v>64</v>
      </c>
      <c r="F264" s="83">
        <v>6</v>
      </c>
      <c r="G264" s="83">
        <v>1700</v>
      </c>
      <c r="H264" s="228">
        <f aca="true" t="shared" si="105" ref="H264:H275">I264*(1-R$12)</f>
        <v>8.52</v>
      </c>
      <c r="I264" s="155">
        <v>8.52</v>
      </c>
      <c r="J264" s="102">
        <f aca="true" t="shared" si="106" ref="J264:J275">H264*G264</f>
        <v>14484</v>
      </c>
      <c r="K264" s="85">
        <f aca="true" t="shared" si="107" ref="K264:K275">F264*G264/1000</f>
        <v>10.2</v>
      </c>
      <c r="L264" s="86">
        <v>0.15</v>
      </c>
      <c r="M264" s="208"/>
      <c r="N264" s="243">
        <f aca="true" t="shared" si="108" ref="N264:N275">K264*M264</f>
        <v>0</v>
      </c>
      <c r="O264" s="244">
        <f aca="true" t="shared" si="109" ref="O264:O275">L264*M264</f>
        <v>0</v>
      </c>
      <c r="P264" s="249"/>
      <c r="Q264" s="246">
        <f aca="true" t="shared" si="110" ref="Q264:Q275">H264*G264*M264</f>
        <v>0</v>
      </c>
      <c r="R264" s="168"/>
    </row>
    <row r="265" spans="1:18" s="89" customFormat="1" ht="15.75">
      <c r="A265" s="79" t="s">
        <v>47</v>
      </c>
      <c r="B265" s="80"/>
      <c r="C265" s="111" t="s">
        <v>23</v>
      </c>
      <c r="D265" s="138" t="s">
        <v>143</v>
      </c>
      <c r="E265" s="82" t="s">
        <v>64</v>
      </c>
      <c r="F265" s="83">
        <v>6</v>
      </c>
      <c r="G265" s="83">
        <v>1900</v>
      </c>
      <c r="H265" s="228">
        <f t="shared" si="105"/>
        <v>8.52</v>
      </c>
      <c r="I265" s="155">
        <v>8.52</v>
      </c>
      <c r="J265" s="102">
        <f t="shared" si="106"/>
        <v>16188</v>
      </c>
      <c r="K265" s="85">
        <f t="shared" si="107"/>
        <v>11.4</v>
      </c>
      <c r="L265" s="86">
        <v>0.15</v>
      </c>
      <c r="M265" s="208"/>
      <c r="N265" s="243">
        <f t="shared" si="108"/>
        <v>0</v>
      </c>
      <c r="O265" s="244">
        <f t="shared" si="109"/>
        <v>0</v>
      </c>
      <c r="P265" s="249"/>
      <c r="Q265" s="246">
        <f t="shared" si="110"/>
        <v>0</v>
      </c>
      <c r="R265" s="168"/>
    </row>
    <row r="266" spans="1:18" s="89" customFormat="1" ht="15.75">
      <c r="A266" s="79" t="s">
        <v>73</v>
      </c>
      <c r="B266" s="80"/>
      <c r="C266" s="111" t="s">
        <v>23</v>
      </c>
      <c r="D266" s="138" t="s">
        <v>144</v>
      </c>
      <c r="E266" s="82" t="s">
        <v>64</v>
      </c>
      <c r="F266" s="83">
        <v>6</v>
      </c>
      <c r="G266" s="83">
        <v>1900</v>
      </c>
      <c r="H266" s="228">
        <f t="shared" si="105"/>
        <v>8.52</v>
      </c>
      <c r="I266" s="155">
        <v>8.52</v>
      </c>
      <c r="J266" s="102">
        <f t="shared" si="106"/>
        <v>16188</v>
      </c>
      <c r="K266" s="85">
        <f t="shared" si="107"/>
        <v>11.4</v>
      </c>
      <c r="L266" s="86">
        <v>0.15</v>
      </c>
      <c r="M266" s="208"/>
      <c r="N266" s="243">
        <f t="shared" si="108"/>
        <v>0</v>
      </c>
      <c r="O266" s="244">
        <f t="shared" si="109"/>
        <v>0</v>
      </c>
      <c r="P266" s="249"/>
      <c r="Q266" s="246">
        <f t="shared" si="110"/>
        <v>0</v>
      </c>
      <c r="R266" s="168"/>
    </row>
    <row r="267" spans="1:18" s="89" customFormat="1" ht="15.75">
      <c r="A267" s="79" t="s">
        <v>50</v>
      </c>
      <c r="B267" s="80"/>
      <c r="C267" s="111" t="s">
        <v>23</v>
      </c>
      <c r="D267" s="138" t="s">
        <v>145</v>
      </c>
      <c r="E267" s="82" t="s">
        <v>64</v>
      </c>
      <c r="F267" s="83">
        <v>6</v>
      </c>
      <c r="G267" s="83">
        <v>1900</v>
      </c>
      <c r="H267" s="228">
        <f t="shared" si="105"/>
        <v>7.51</v>
      </c>
      <c r="I267" s="155">
        <v>7.51</v>
      </c>
      <c r="J267" s="102">
        <f t="shared" si="106"/>
        <v>14269</v>
      </c>
      <c r="K267" s="85">
        <f t="shared" si="107"/>
        <v>11.4</v>
      </c>
      <c r="L267" s="86">
        <v>0.15</v>
      </c>
      <c r="M267" s="208"/>
      <c r="N267" s="243">
        <f t="shared" si="108"/>
        <v>0</v>
      </c>
      <c r="O267" s="244">
        <f t="shared" si="109"/>
        <v>0</v>
      </c>
      <c r="P267" s="249"/>
      <c r="Q267" s="246">
        <f t="shared" si="110"/>
        <v>0</v>
      </c>
      <c r="R267" s="168"/>
    </row>
    <row r="268" spans="1:18" s="89" customFormat="1" ht="15.75">
      <c r="A268" s="79" t="s">
        <v>74</v>
      </c>
      <c r="B268" s="80"/>
      <c r="C268" s="111" t="s">
        <v>23</v>
      </c>
      <c r="D268" s="138" t="s">
        <v>146</v>
      </c>
      <c r="E268" s="82" t="s">
        <v>64</v>
      </c>
      <c r="F268" s="83">
        <v>6</v>
      </c>
      <c r="G268" s="83">
        <v>1500</v>
      </c>
      <c r="H268" s="228">
        <f t="shared" si="105"/>
        <v>8.52</v>
      </c>
      <c r="I268" s="155">
        <v>8.52</v>
      </c>
      <c r="J268" s="102">
        <f t="shared" si="106"/>
        <v>12780</v>
      </c>
      <c r="K268" s="85">
        <f t="shared" si="107"/>
        <v>9</v>
      </c>
      <c r="L268" s="86">
        <v>0.15</v>
      </c>
      <c r="M268" s="208"/>
      <c r="N268" s="243">
        <f t="shared" si="108"/>
        <v>0</v>
      </c>
      <c r="O268" s="244">
        <f t="shared" si="109"/>
        <v>0</v>
      </c>
      <c r="P268" s="249"/>
      <c r="Q268" s="246">
        <f t="shared" si="110"/>
        <v>0</v>
      </c>
      <c r="R268" s="168"/>
    </row>
    <row r="269" spans="1:18" s="89" customFormat="1" ht="15.75">
      <c r="A269" s="79" t="s">
        <v>51</v>
      </c>
      <c r="B269" s="80"/>
      <c r="C269" s="111" t="s">
        <v>23</v>
      </c>
      <c r="D269" s="138" t="s">
        <v>147</v>
      </c>
      <c r="E269" s="82" t="s">
        <v>64</v>
      </c>
      <c r="F269" s="83">
        <v>6</v>
      </c>
      <c r="G269" s="83">
        <v>1900</v>
      </c>
      <c r="H269" s="228">
        <f t="shared" si="105"/>
        <v>7.51</v>
      </c>
      <c r="I269" s="155">
        <v>7.51</v>
      </c>
      <c r="J269" s="102">
        <f t="shared" si="106"/>
        <v>14269</v>
      </c>
      <c r="K269" s="85">
        <f t="shared" si="107"/>
        <v>11.4</v>
      </c>
      <c r="L269" s="86">
        <v>0.15</v>
      </c>
      <c r="M269" s="208"/>
      <c r="N269" s="243">
        <f t="shared" si="108"/>
        <v>0</v>
      </c>
      <c r="O269" s="244">
        <f t="shared" si="109"/>
        <v>0</v>
      </c>
      <c r="P269" s="249"/>
      <c r="Q269" s="246">
        <f t="shared" si="110"/>
        <v>0</v>
      </c>
      <c r="R269" s="168"/>
    </row>
    <row r="270" spans="1:18" s="89" customFormat="1" ht="15.75">
      <c r="A270" s="79" t="s">
        <v>52</v>
      </c>
      <c r="B270" s="80"/>
      <c r="C270" s="111" t="s">
        <v>23</v>
      </c>
      <c r="D270" s="138" t="s">
        <v>148</v>
      </c>
      <c r="E270" s="82" t="s">
        <v>64</v>
      </c>
      <c r="F270" s="83">
        <v>6</v>
      </c>
      <c r="G270" s="83">
        <v>1900</v>
      </c>
      <c r="H270" s="228">
        <f t="shared" si="105"/>
        <v>7.51</v>
      </c>
      <c r="I270" s="155">
        <v>7.51</v>
      </c>
      <c r="J270" s="102">
        <f t="shared" si="106"/>
        <v>14269</v>
      </c>
      <c r="K270" s="85">
        <f t="shared" si="107"/>
        <v>11.4</v>
      </c>
      <c r="L270" s="86">
        <v>0.15</v>
      </c>
      <c r="M270" s="208"/>
      <c r="N270" s="243">
        <f t="shared" si="108"/>
        <v>0</v>
      </c>
      <c r="O270" s="244">
        <f t="shared" si="109"/>
        <v>0</v>
      </c>
      <c r="P270" s="249"/>
      <c r="Q270" s="246">
        <f t="shared" si="110"/>
        <v>0</v>
      </c>
      <c r="R270" s="168"/>
    </row>
    <row r="271" spans="1:18" s="89" customFormat="1" ht="15.75">
      <c r="A271" s="79" t="s">
        <v>46</v>
      </c>
      <c r="B271" s="80"/>
      <c r="C271" s="111" t="s">
        <v>23</v>
      </c>
      <c r="D271" s="138" t="s">
        <v>149</v>
      </c>
      <c r="E271" s="82" t="s">
        <v>64</v>
      </c>
      <c r="F271" s="83">
        <v>6</v>
      </c>
      <c r="G271" s="83">
        <v>1900</v>
      </c>
      <c r="H271" s="228">
        <f t="shared" si="105"/>
        <v>7.51</v>
      </c>
      <c r="I271" s="155">
        <v>7.51</v>
      </c>
      <c r="J271" s="102">
        <f t="shared" si="106"/>
        <v>14269</v>
      </c>
      <c r="K271" s="85">
        <f t="shared" si="107"/>
        <v>11.4</v>
      </c>
      <c r="L271" s="86">
        <v>0.15</v>
      </c>
      <c r="M271" s="208"/>
      <c r="N271" s="243">
        <f t="shared" si="108"/>
        <v>0</v>
      </c>
      <c r="O271" s="244">
        <f t="shared" si="109"/>
        <v>0</v>
      </c>
      <c r="P271" s="249"/>
      <c r="Q271" s="246">
        <f t="shared" si="110"/>
        <v>0</v>
      </c>
      <c r="R271" s="168"/>
    </row>
    <row r="272" spans="1:18" s="89" customFormat="1" ht="15.75">
      <c r="A272" s="79" t="s">
        <v>53</v>
      </c>
      <c r="B272" s="80"/>
      <c r="C272" s="111" t="s">
        <v>23</v>
      </c>
      <c r="D272" s="138" t="s">
        <v>150</v>
      </c>
      <c r="E272" s="82" t="s">
        <v>64</v>
      </c>
      <c r="F272" s="83">
        <v>6</v>
      </c>
      <c r="G272" s="83">
        <v>1900</v>
      </c>
      <c r="H272" s="228">
        <f t="shared" si="105"/>
        <v>8.52</v>
      </c>
      <c r="I272" s="155">
        <v>8.52</v>
      </c>
      <c r="J272" s="102">
        <f t="shared" si="106"/>
        <v>16188</v>
      </c>
      <c r="K272" s="85">
        <f t="shared" si="107"/>
        <v>11.4</v>
      </c>
      <c r="L272" s="86">
        <v>0.15</v>
      </c>
      <c r="M272" s="208"/>
      <c r="N272" s="243">
        <f t="shared" si="108"/>
        <v>0</v>
      </c>
      <c r="O272" s="244">
        <f t="shared" si="109"/>
        <v>0</v>
      </c>
      <c r="P272" s="249"/>
      <c r="Q272" s="246">
        <f t="shared" si="110"/>
        <v>0</v>
      </c>
      <c r="R272" s="168"/>
    </row>
    <row r="273" spans="1:18" s="89" customFormat="1" ht="15.75">
      <c r="A273" s="79" t="s">
        <v>48</v>
      </c>
      <c r="B273" s="80"/>
      <c r="C273" s="111" t="s">
        <v>23</v>
      </c>
      <c r="D273" s="138" t="s">
        <v>151</v>
      </c>
      <c r="E273" s="82" t="s">
        <v>64</v>
      </c>
      <c r="F273" s="83">
        <v>6</v>
      </c>
      <c r="G273" s="83">
        <v>1900</v>
      </c>
      <c r="H273" s="228">
        <f t="shared" si="105"/>
        <v>7.51</v>
      </c>
      <c r="I273" s="155">
        <v>7.51</v>
      </c>
      <c r="J273" s="102">
        <f t="shared" si="106"/>
        <v>14269</v>
      </c>
      <c r="K273" s="85">
        <f t="shared" si="107"/>
        <v>11.4</v>
      </c>
      <c r="L273" s="86">
        <v>0.15</v>
      </c>
      <c r="M273" s="208"/>
      <c r="N273" s="243">
        <f t="shared" si="108"/>
        <v>0</v>
      </c>
      <c r="O273" s="244">
        <f t="shared" si="109"/>
        <v>0</v>
      </c>
      <c r="P273" s="249"/>
      <c r="Q273" s="246">
        <f t="shared" si="110"/>
        <v>0</v>
      </c>
      <c r="R273" s="168"/>
    </row>
    <row r="274" spans="1:18" s="89" customFormat="1" ht="15.75">
      <c r="A274" s="79" t="s">
        <v>49</v>
      </c>
      <c r="B274" s="80"/>
      <c r="C274" s="111" t="s">
        <v>23</v>
      </c>
      <c r="D274" s="138" t="s">
        <v>152</v>
      </c>
      <c r="E274" s="82" t="s">
        <v>64</v>
      </c>
      <c r="F274" s="83">
        <v>6</v>
      </c>
      <c r="G274" s="83">
        <v>1900</v>
      </c>
      <c r="H274" s="228">
        <f t="shared" si="105"/>
        <v>7.51</v>
      </c>
      <c r="I274" s="155">
        <v>7.51</v>
      </c>
      <c r="J274" s="102">
        <f t="shared" si="106"/>
        <v>14269</v>
      </c>
      <c r="K274" s="85">
        <f t="shared" si="107"/>
        <v>11.4</v>
      </c>
      <c r="L274" s="86">
        <v>0.15</v>
      </c>
      <c r="M274" s="208"/>
      <c r="N274" s="243">
        <f t="shared" si="108"/>
        <v>0</v>
      </c>
      <c r="O274" s="244">
        <f t="shared" si="109"/>
        <v>0</v>
      </c>
      <c r="P274" s="249"/>
      <c r="Q274" s="246">
        <f t="shared" si="110"/>
        <v>0</v>
      </c>
      <c r="R274" s="168"/>
    </row>
    <row r="275" spans="1:18" s="89" customFormat="1" ht="15.75">
      <c r="A275" s="79" t="s">
        <v>54</v>
      </c>
      <c r="B275" s="80"/>
      <c r="C275" s="111" t="s">
        <v>23</v>
      </c>
      <c r="D275" s="138" t="s">
        <v>153</v>
      </c>
      <c r="E275" s="82" t="s">
        <v>64</v>
      </c>
      <c r="F275" s="83">
        <v>6</v>
      </c>
      <c r="G275" s="83">
        <v>1900</v>
      </c>
      <c r="H275" s="228">
        <f t="shared" si="105"/>
        <v>8.52</v>
      </c>
      <c r="I275" s="155">
        <v>8.52</v>
      </c>
      <c r="J275" s="102">
        <f t="shared" si="106"/>
        <v>16188</v>
      </c>
      <c r="K275" s="85">
        <f t="shared" si="107"/>
        <v>11.4</v>
      </c>
      <c r="L275" s="86">
        <v>0.15</v>
      </c>
      <c r="M275" s="208"/>
      <c r="N275" s="243">
        <f t="shared" si="108"/>
        <v>0</v>
      </c>
      <c r="O275" s="244">
        <f t="shared" si="109"/>
        <v>0</v>
      </c>
      <c r="P275" s="249"/>
      <c r="Q275" s="246">
        <f t="shared" si="110"/>
        <v>0</v>
      </c>
      <c r="R275" s="168"/>
    </row>
    <row r="276" spans="1:18" s="57" customFormat="1" ht="24.75" customHeight="1">
      <c r="A276" s="58" t="s">
        <v>96</v>
      </c>
      <c r="B276" s="59"/>
      <c r="C276" s="59"/>
      <c r="D276" s="60"/>
      <c r="E276" s="60"/>
      <c r="F276" s="50"/>
      <c r="G276" s="50"/>
      <c r="H276" s="215"/>
      <c r="J276" s="61"/>
      <c r="K276" s="62"/>
      <c r="L276" s="63"/>
      <c r="M276" s="48"/>
      <c r="N276" s="250"/>
      <c r="O276" s="251"/>
      <c r="P276" s="249"/>
      <c r="Q276" s="246"/>
      <c r="R276" s="167"/>
    </row>
    <row r="277" spans="1:18" s="89" customFormat="1" ht="15.75">
      <c r="A277" s="79" t="s">
        <v>77</v>
      </c>
      <c r="B277" s="80"/>
      <c r="C277" s="111" t="s">
        <v>23</v>
      </c>
      <c r="D277" s="138" t="s">
        <v>154</v>
      </c>
      <c r="E277" s="82" t="s">
        <v>64</v>
      </c>
      <c r="F277" s="83">
        <v>8</v>
      </c>
      <c r="G277" s="83">
        <v>1100</v>
      </c>
      <c r="H277" s="228">
        <f aca="true" t="shared" si="111" ref="H277:H288">I277*(1-R$12)</f>
        <v>8.52</v>
      </c>
      <c r="I277" s="155">
        <v>8.52</v>
      </c>
      <c r="J277" s="102">
        <f aca="true" t="shared" si="112" ref="J277:J288">H277*G277</f>
        <v>9372</v>
      </c>
      <c r="K277" s="85">
        <f aca="true" t="shared" si="113" ref="K277:K288">F277*G277/1000</f>
        <v>8.8</v>
      </c>
      <c r="L277" s="86">
        <v>0.15</v>
      </c>
      <c r="M277" s="208"/>
      <c r="N277" s="243">
        <f aca="true" t="shared" si="114" ref="N277:N288">K277*M277</f>
        <v>0</v>
      </c>
      <c r="O277" s="244">
        <f aca="true" t="shared" si="115" ref="O277:O288">L277*M277</f>
        <v>0</v>
      </c>
      <c r="P277" s="249"/>
      <c r="Q277" s="246">
        <f aca="true" t="shared" si="116" ref="Q277:Q288">H277*G277*M277</f>
        <v>0</v>
      </c>
      <c r="R277" s="168"/>
    </row>
    <row r="278" spans="1:18" s="89" customFormat="1" ht="15">
      <c r="A278" s="79" t="s">
        <v>56</v>
      </c>
      <c r="B278" s="80"/>
      <c r="C278" s="111" t="s">
        <v>23</v>
      </c>
      <c r="D278" s="138" t="s">
        <v>155</v>
      </c>
      <c r="E278" s="82" t="s">
        <v>64</v>
      </c>
      <c r="F278" s="83">
        <v>8</v>
      </c>
      <c r="G278" s="83">
        <v>1400</v>
      </c>
      <c r="H278" s="228">
        <f t="shared" si="111"/>
        <v>8.52</v>
      </c>
      <c r="I278" s="155">
        <v>8.52</v>
      </c>
      <c r="J278" s="102">
        <f t="shared" si="112"/>
        <v>11928</v>
      </c>
      <c r="K278" s="85">
        <f t="shared" si="113"/>
        <v>11.2</v>
      </c>
      <c r="L278" s="86">
        <v>0.15</v>
      </c>
      <c r="M278" s="208"/>
      <c r="N278" s="243">
        <f t="shared" si="114"/>
        <v>0</v>
      </c>
      <c r="O278" s="244">
        <f t="shared" si="115"/>
        <v>0</v>
      </c>
      <c r="P278" s="249"/>
      <c r="Q278" s="246">
        <f t="shared" si="116"/>
        <v>0</v>
      </c>
      <c r="R278" s="168"/>
    </row>
    <row r="279" spans="1:18" s="89" customFormat="1" ht="15.75">
      <c r="A279" s="79" t="s">
        <v>75</v>
      </c>
      <c r="B279" s="80"/>
      <c r="C279" s="111" t="s">
        <v>23</v>
      </c>
      <c r="D279" s="138" t="s">
        <v>156</v>
      </c>
      <c r="E279" s="82" t="s">
        <v>64</v>
      </c>
      <c r="F279" s="83">
        <v>8</v>
      </c>
      <c r="G279" s="83">
        <v>1400</v>
      </c>
      <c r="H279" s="228">
        <f t="shared" si="111"/>
        <v>8.52</v>
      </c>
      <c r="I279" s="155">
        <v>8.52</v>
      </c>
      <c r="J279" s="102">
        <f t="shared" si="112"/>
        <v>11928</v>
      </c>
      <c r="K279" s="85">
        <f t="shared" si="113"/>
        <v>11.2</v>
      </c>
      <c r="L279" s="86">
        <v>0.15</v>
      </c>
      <c r="M279" s="208"/>
      <c r="N279" s="243">
        <f t="shared" si="114"/>
        <v>0</v>
      </c>
      <c r="O279" s="244">
        <f t="shared" si="115"/>
        <v>0</v>
      </c>
      <c r="P279" s="249"/>
      <c r="Q279" s="246">
        <f t="shared" si="116"/>
        <v>0</v>
      </c>
      <c r="R279" s="168"/>
    </row>
    <row r="280" spans="1:18" s="89" customFormat="1" ht="15.75">
      <c r="A280" s="79" t="s">
        <v>59</v>
      </c>
      <c r="B280" s="80"/>
      <c r="C280" s="111" t="s">
        <v>23</v>
      </c>
      <c r="D280" s="138" t="s">
        <v>157</v>
      </c>
      <c r="E280" s="82" t="s">
        <v>64</v>
      </c>
      <c r="F280" s="83">
        <v>8</v>
      </c>
      <c r="G280" s="83">
        <v>1400</v>
      </c>
      <c r="H280" s="228">
        <f t="shared" si="111"/>
        <v>7.51</v>
      </c>
      <c r="I280" s="155">
        <v>7.51</v>
      </c>
      <c r="J280" s="102">
        <f t="shared" si="112"/>
        <v>10514</v>
      </c>
      <c r="K280" s="85">
        <f t="shared" si="113"/>
        <v>11.2</v>
      </c>
      <c r="L280" s="86">
        <v>0.15</v>
      </c>
      <c r="M280" s="208"/>
      <c r="N280" s="243">
        <f t="shared" si="114"/>
        <v>0</v>
      </c>
      <c r="O280" s="244">
        <f t="shared" si="115"/>
        <v>0</v>
      </c>
      <c r="P280" s="249"/>
      <c r="Q280" s="246">
        <f t="shared" si="116"/>
        <v>0</v>
      </c>
      <c r="R280" s="168"/>
    </row>
    <row r="281" spans="1:18" s="89" customFormat="1" ht="15.75">
      <c r="A281" s="79" t="s">
        <v>76</v>
      </c>
      <c r="B281" s="80"/>
      <c r="C281" s="111" t="s">
        <v>23</v>
      </c>
      <c r="D281" s="138" t="s">
        <v>158</v>
      </c>
      <c r="E281" s="82" t="s">
        <v>64</v>
      </c>
      <c r="F281" s="83">
        <v>8</v>
      </c>
      <c r="G281" s="83">
        <v>900</v>
      </c>
      <c r="H281" s="228">
        <f t="shared" si="111"/>
        <v>8.52</v>
      </c>
      <c r="I281" s="155">
        <v>8.52</v>
      </c>
      <c r="J281" s="102">
        <f t="shared" si="112"/>
        <v>7668</v>
      </c>
      <c r="K281" s="85">
        <f t="shared" si="113"/>
        <v>7.2</v>
      </c>
      <c r="L281" s="86">
        <v>0.15</v>
      </c>
      <c r="M281" s="208"/>
      <c r="N281" s="243">
        <f t="shared" si="114"/>
        <v>0</v>
      </c>
      <c r="O281" s="244">
        <f t="shared" si="115"/>
        <v>0</v>
      </c>
      <c r="P281" s="249"/>
      <c r="Q281" s="246">
        <f t="shared" si="116"/>
        <v>0</v>
      </c>
      <c r="R281" s="168"/>
    </row>
    <row r="282" spans="1:18" s="89" customFormat="1" ht="15.75">
      <c r="A282" s="79" t="s">
        <v>60</v>
      </c>
      <c r="B282" s="80"/>
      <c r="C282" s="111" t="s">
        <v>23</v>
      </c>
      <c r="D282" s="138" t="s">
        <v>159</v>
      </c>
      <c r="E282" s="82" t="s">
        <v>64</v>
      </c>
      <c r="F282" s="83">
        <v>8</v>
      </c>
      <c r="G282" s="83">
        <v>1400</v>
      </c>
      <c r="H282" s="228">
        <f t="shared" si="111"/>
        <v>7.51</v>
      </c>
      <c r="I282" s="155">
        <v>7.51</v>
      </c>
      <c r="J282" s="102">
        <f t="shared" si="112"/>
        <v>10514</v>
      </c>
      <c r="K282" s="85">
        <f t="shared" si="113"/>
        <v>11.2</v>
      </c>
      <c r="L282" s="86">
        <v>0.15</v>
      </c>
      <c r="M282" s="208"/>
      <c r="N282" s="243">
        <f t="shared" si="114"/>
        <v>0</v>
      </c>
      <c r="O282" s="244">
        <f t="shared" si="115"/>
        <v>0</v>
      </c>
      <c r="P282" s="249"/>
      <c r="Q282" s="246">
        <f t="shared" si="116"/>
        <v>0</v>
      </c>
      <c r="R282" s="168"/>
    </row>
    <row r="283" spans="1:18" s="89" customFormat="1" ht="15.75">
      <c r="A283" s="79" t="s">
        <v>61</v>
      </c>
      <c r="B283" s="80"/>
      <c r="C283" s="111" t="s">
        <v>23</v>
      </c>
      <c r="D283" s="138" t="s">
        <v>160</v>
      </c>
      <c r="E283" s="82" t="s">
        <v>64</v>
      </c>
      <c r="F283" s="83">
        <v>8</v>
      </c>
      <c r="G283" s="83">
        <v>1000</v>
      </c>
      <c r="H283" s="228">
        <f t="shared" si="111"/>
        <v>7.51</v>
      </c>
      <c r="I283" s="155">
        <v>7.51</v>
      </c>
      <c r="J283" s="102">
        <f t="shared" si="112"/>
        <v>7510</v>
      </c>
      <c r="K283" s="85">
        <f t="shared" si="113"/>
        <v>8</v>
      </c>
      <c r="L283" s="86">
        <v>0.15</v>
      </c>
      <c r="M283" s="208"/>
      <c r="N283" s="243">
        <f t="shared" si="114"/>
        <v>0</v>
      </c>
      <c r="O283" s="244">
        <f t="shared" si="115"/>
        <v>0</v>
      </c>
      <c r="P283" s="249"/>
      <c r="Q283" s="246">
        <f t="shared" si="116"/>
        <v>0</v>
      </c>
      <c r="R283" s="168"/>
    </row>
    <row r="284" spans="1:18" s="89" customFormat="1" ht="15.75">
      <c r="A284" s="79" t="s">
        <v>55</v>
      </c>
      <c r="B284" s="80"/>
      <c r="C284" s="111" t="s">
        <v>23</v>
      </c>
      <c r="D284" s="138" t="s">
        <v>161</v>
      </c>
      <c r="E284" s="82" t="s">
        <v>64</v>
      </c>
      <c r="F284" s="83">
        <v>8</v>
      </c>
      <c r="G284" s="83">
        <v>1000</v>
      </c>
      <c r="H284" s="228">
        <f t="shared" si="111"/>
        <v>7.51</v>
      </c>
      <c r="I284" s="155">
        <v>7.51</v>
      </c>
      <c r="J284" s="102">
        <f t="shared" si="112"/>
        <v>7510</v>
      </c>
      <c r="K284" s="85">
        <f t="shared" si="113"/>
        <v>8</v>
      </c>
      <c r="L284" s="86">
        <v>0.15</v>
      </c>
      <c r="M284" s="208"/>
      <c r="N284" s="243">
        <f t="shared" si="114"/>
        <v>0</v>
      </c>
      <c r="O284" s="244">
        <f t="shared" si="115"/>
        <v>0</v>
      </c>
      <c r="P284" s="249"/>
      <c r="Q284" s="246">
        <f t="shared" si="116"/>
        <v>0</v>
      </c>
      <c r="R284" s="168"/>
    </row>
    <row r="285" spans="1:18" s="89" customFormat="1" ht="15.75">
      <c r="A285" s="79" t="s">
        <v>62</v>
      </c>
      <c r="B285" s="80"/>
      <c r="C285" s="111" t="s">
        <v>23</v>
      </c>
      <c r="D285" s="138" t="s">
        <v>162</v>
      </c>
      <c r="E285" s="82" t="s">
        <v>64</v>
      </c>
      <c r="F285" s="83">
        <v>8</v>
      </c>
      <c r="G285" s="83">
        <v>1400</v>
      </c>
      <c r="H285" s="228">
        <f t="shared" si="111"/>
        <v>8.52</v>
      </c>
      <c r="I285" s="155">
        <v>8.52</v>
      </c>
      <c r="J285" s="102">
        <f t="shared" si="112"/>
        <v>11928</v>
      </c>
      <c r="K285" s="85">
        <f t="shared" si="113"/>
        <v>11.2</v>
      </c>
      <c r="L285" s="86">
        <v>0.15</v>
      </c>
      <c r="M285" s="208"/>
      <c r="N285" s="243">
        <f t="shared" si="114"/>
        <v>0</v>
      </c>
      <c r="O285" s="244">
        <f t="shared" si="115"/>
        <v>0</v>
      </c>
      <c r="P285" s="249"/>
      <c r="Q285" s="246">
        <f t="shared" si="116"/>
        <v>0</v>
      </c>
      <c r="R285" s="168"/>
    </row>
    <row r="286" spans="1:18" s="89" customFormat="1" ht="15.75">
      <c r="A286" s="79" t="s">
        <v>57</v>
      </c>
      <c r="B286" s="80"/>
      <c r="C286" s="111" t="s">
        <v>23</v>
      </c>
      <c r="D286" s="138" t="s">
        <v>163</v>
      </c>
      <c r="E286" s="82" t="s">
        <v>64</v>
      </c>
      <c r="F286" s="83">
        <v>8</v>
      </c>
      <c r="G286" s="83">
        <v>1400</v>
      </c>
      <c r="H286" s="228">
        <f t="shared" si="111"/>
        <v>7.51</v>
      </c>
      <c r="I286" s="155">
        <v>7.51</v>
      </c>
      <c r="J286" s="102">
        <f t="shared" si="112"/>
        <v>10514</v>
      </c>
      <c r="K286" s="85">
        <f t="shared" si="113"/>
        <v>11.2</v>
      </c>
      <c r="L286" s="86">
        <v>0.15</v>
      </c>
      <c r="M286" s="208"/>
      <c r="N286" s="243">
        <f t="shared" si="114"/>
        <v>0</v>
      </c>
      <c r="O286" s="244">
        <f t="shared" si="115"/>
        <v>0</v>
      </c>
      <c r="P286" s="249"/>
      <c r="Q286" s="246">
        <f t="shared" si="116"/>
        <v>0</v>
      </c>
      <c r="R286" s="168"/>
    </row>
    <row r="287" spans="1:18" s="89" customFormat="1" ht="15.75">
      <c r="A287" s="79" t="s">
        <v>58</v>
      </c>
      <c r="B287" s="80"/>
      <c r="C287" s="111" t="s">
        <v>23</v>
      </c>
      <c r="D287" s="138" t="s">
        <v>164</v>
      </c>
      <c r="E287" s="82" t="s">
        <v>64</v>
      </c>
      <c r="F287" s="83">
        <v>8</v>
      </c>
      <c r="G287" s="83">
        <v>1400</v>
      </c>
      <c r="H287" s="228">
        <f t="shared" si="111"/>
        <v>7.51</v>
      </c>
      <c r="I287" s="155">
        <v>7.51</v>
      </c>
      <c r="J287" s="102">
        <f t="shared" si="112"/>
        <v>10514</v>
      </c>
      <c r="K287" s="85">
        <f t="shared" si="113"/>
        <v>11.2</v>
      </c>
      <c r="L287" s="86">
        <v>0.15</v>
      </c>
      <c r="M287" s="208"/>
      <c r="N287" s="243">
        <f t="shared" si="114"/>
        <v>0</v>
      </c>
      <c r="O287" s="244">
        <f t="shared" si="115"/>
        <v>0</v>
      </c>
      <c r="P287" s="249"/>
      <c r="Q287" s="246">
        <f t="shared" si="116"/>
        <v>0</v>
      </c>
      <c r="R287" s="168"/>
    </row>
    <row r="288" spans="1:18" s="89" customFormat="1" ht="15.75">
      <c r="A288" s="79" t="s">
        <v>63</v>
      </c>
      <c r="B288" s="80"/>
      <c r="C288" s="111" t="s">
        <v>23</v>
      </c>
      <c r="D288" s="138" t="s">
        <v>165</v>
      </c>
      <c r="E288" s="82" t="s">
        <v>64</v>
      </c>
      <c r="F288" s="83">
        <v>8</v>
      </c>
      <c r="G288" s="83">
        <v>1400</v>
      </c>
      <c r="H288" s="228">
        <f t="shared" si="111"/>
        <v>8.52</v>
      </c>
      <c r="I288" s="155">
        <v>8.52</v>
      </c>
      <c r="J288" s="102">
        <f t="shared" si="112"/>
        <v>11928</v>
      </c>
      <c r="K288" s="85">
        <f t="shared" si="113"/>
        <v>11.2</v>
      </c>
      <c r="L288" s="86">
        <v>0.15</v>
      </c>
      <c r="M288" s="208"/>
      <c r="N288" s="243">
        <f t="shared" si="114"/>
        <v>0</v>
      </c>
      <c r="O288" s="244">
        <f t="shared" si="115"/>
        <v>0</v>
      </c>
      <c r="P288" s="249"/>
      <c r="Q288" s="246">
        <f t="shared" si="116"/>
        <v>0</v>
      </c>
      <c r="R288" s="168"/>
    </row>
    <row r="289" spans="1:18" s="57" customFormat="1" ht="24.75" customHeight="1">
      <c r="A289" s="58" t="s">
        <v>101</v>
      </c>
      <c r="B289" s="59"/>
      <c r="C289" s="59"/>
      <c r="D289" s="60"/>
      <c r="E289" s="60"/>
      <c r="F289" s="50"/>
      <c r="G289" s="50"/>
      <c r="H289" s="215"/>
      <c r="J289" s="61"/>
      <c r="K289" s="62"/>
      <c r="L289" s="63"/>
      <c r="M289" s="48"/>
      <c r="N289" s="250"/>
      <c r="O289" s="251"/>
      <c r="P289" s="249"/>
      <c r="Q289" s="246"/>
      <c r="R289" s="167"/>
    </row>
    <row r="290" spans="1:18" s="89" customFormat="1" ht="15.75">
      <c r="A290" s="79" t="s">
        <v>102</v>
      </c>
      <c r="B290" s="80"/>
      <c r="C290" s="111" t="s">
        <v>23</v>
      </c>
      <c r="D290" s="138" t="s">
        <v>232</v>
      </c>
      <c r="E290" s="82" t="s">
        <v>64</v>
      </c>
      <c r="F290" s="83">
        <v>10</v>
      </c>
      <c r="G290" s="83">
        <v>800</v>
      </c>
      <c r="H290" s="228">
        <f>I290*(1-R$12)</f>
        <v>9.62</v>
      </c>
      <c r="I290" s="155">
        <v>9.62</v>
      </c>
      <c r="J290" s="102">
        <f>H290*G290</f>
        <v>7695.999999999999</v>
      </c>
      <c r="K290" s="85">
        <f>F290*G290/1000</f>
        <v>8</v>
      </c>
      <c r="L290" s="86">
        <v>0.15</v>
      </c>
      <c r="M290" s="208"/>
      <c r="N290" s="243">
        <f>K290*M290</f>
        <v>0</v>
      </c>
      <c r="O290" s="244">
        <f>L290*M290</f>
        <v>0</v>
      </c>
      <c r="P290" s="249"/>
      <c r="Q290" s="246">
        <f>H290*G290*M290</f>
        <v>0</v>
      </c>
      <c r="R290" s="168"/>
    </row>
    <row r="291" spans="1:18" s="57" customFormat="1" ht="25.5" customHeight="1">
      <c r="A291" s="58" t="s">
        <v>103</v>
      </c>
      <c r="B291" s="59"/>
      <c r="C291" s="59"/>
      <c r="D291" s="60"/>
      <c r="E291" s="60"/>
      <c r="F291" s="50"/>
      <c r="G291" s="50"/>
      <c r="H291" s="215"/>
      <c r="J291" s="61"/>
      <c r="K291" s="62"/>
      <c r="L291" s="63"/>
      <c r="M291" s="48"/>
      <c r="N291" s="250"/>
      <c r="O291" s="251"/>
      <c r="P291" s="249"/>
      <c r="Q291" s="246"/>
      <c r="R291" s="167"/>
    </row>
    <row r="292" spans="1:18" s="89" customFormat="1" ht="15.75">
      <c r="A292" s="79" t="s">
        <v>104</v>
      </c>
      <c r="B292" s="80"/>
      <c r="C292" s="111" t="s">
        <v>23</v>
      </c>
      <c r="D292" s="138" t="s">
        <v>166</v>
      </c>
      <c r="E292" s="82" t="s">
        <v>64</v>
      </c>
      <c r="F292" s="83">
        <v>12</v>
      </c>
      <c r="G292" s="83">
        <v>700</v>
      </c>
      <c r="H292" s="228">
        <f>I292*(1-R$12)</f>
        <v>10.12</v>
      </c>
      <c r="I292" s="155">
        <v>10.12</v>
      </c>
      <c r="J292" s="102">
        <f>H292*G292</f>
        <v>7083.999999999999</v>
      </c>
      <c r="K292" s="85">
        <f>F292*G292/1000</f>
        <v>8.4</v>
      </c>
      <c r="L292" s="86">
        <v>0.15</v>
      </c>
      <c r="M292" s="208"/>
      <c r="N292" s="243">
        <f>K292*M292</f>
        <v>0</v>
      </c>
      <c r="O292" s="244">
        <f>L292*M292</f>
        <v>0</v>
      </c>
      <c r="P292" s="249"/>
      <c r="Q292" s="246">
        <f>H292*G292*M292</f>
        <v>0</v>
      </c>
      <c r="R292" s="168"/>
    </row>
    <row r="293" spans="1:18" s="89" customFormat="1" ht="15.75">
      <c r="A293" s="135"/>
      <c r="B293" s="80"/>
      <c r="C293" s="111"/>
      <c r="D293" s="81"/>
      <c r="E293" s="82"/>
      <c r="F293" s="83"/>
      <c r="G293" s="83"/>
      <c r="H293" s="228"/>
      <c r="I293" s="155"/>
      <c r="J293" s="102"/>
      <c r="K293" s="85"/>
      <c r="L293" s="86"/>
      <c r="M293" s="87"/>
      <c r="N293" s="243"/>
      <c r="O293" s="252"/>
      <c r="P293" s="249"/>
      <c r="Q293" s="246"/>
      <c r="R293" s="168"/>
    </row>
    <row r="294" spans="1:18" s="89" customFormat="1" ht="15.75">
      <c r="A294" s="136"/>
      <c r="B294" s="114"/>
      <c r="C294" s="114"/>
      <c r="D294" s="115"/>
      <c r="E294" s="115"/>
      <c r="F294" s="114"/>
      <c r="G294" s="114"/>
      <c r="H294" s="214"/>
      <c r="I294" s="158"/>
      <c r="J294" s="116"/>
      <c r="K294" s="116"/>
      <c r="L294" s="117" t="s">
        <v>22</v>
      </c>
      <c r="M294" s="118">
        <f>SUM(M15:M293)</f>
        <v>0</v>
      </c>
      <c r="N294" s="253">
        <f>SUM(N15:N293)</f>
        <v>0</v>
      </c>
      <c r="O294" s="253">
        <f>SUM(O15:O293)</f>
        <v>0</v>
      </c>
      <c r="P294" s="249"/>
      <c r="Q294" s="254">
        <f>SUM(Q15:Q293)</f>
        <v>0</v>
      </c>
      <c r="R294" s="168"/>
    </row>
    <row r="295" spans="1:18" s="125" customFormat="1" ht="20.25" customHeight="1">
      <c r="A295" s="119" t="s">
        <v>611</v>
      </c>
      <c r="B295" s="120"/>
      <c r="C295" s="120"/>
      <c r="D295" s="121"/>
      <c r="E295" s="121"/>
      <c r="F295" s="122"/>
      <c r="G295" s="122"/>
      <c r="H295" s="229"/>
      <c r="I295" s="159"/>
      <c r="J295" s="122"/>
      <c r="K295" s="122"/>
      <c r="L295" s="123"/>
      <c r="M295" s="124"/>
      <c r="N295" s="249"/>
      <c r="O295" s="249"/>
      <c r="P295" s="249"/>
      <c r="Q295" s="249"/>
      <c r="R295" s="169"/>
    </row>
    <row r="296" spans="1:18" s="89" customFormat="1" ht="11.25" customHeight="1">
      <c r="A296" s="137"/>
      <c r="B296" s="2"/>
      <c r="C296" s="2"/>
      <c r="D296" s="126"/>
      <c r="E296" s="126"/>
      <c r="F296" s="88"/>
      <c r="G296" s="88"/>
      <c r="H296" s="214"/>
      <c r="I296" s="158"/>
      <c r="J296" s="116"/>
      <c r="K296" s="116"/>
      <c r="L296" s="88"/>
      <c r="M296" s="127"/>
      <c r="N296" s="249"/>
      <c r="O296" s="249"/>
      <c r="P296" s="249"/>
      <c r="Q296" s="249"/>
      <c r="R296" s="165"/>
    </row>
    <row r="297" spans="1:18" s="89" customFormat="1" ht="11.25" customHeight="1">
      <c r="A297" s="137"/>
      <c r="B297" s="2"/>
      <c r="C297" s="2"/>
      <c r="D297" s="126"/>
      <c r="E297" s="128"/>
      <c r="F297" s="88"/>
      <c r="G297" s="88"/>
      <c r="H297" s="213"/>
      <c r="I297" s="160"/>
      <c r="J297" s="129"/>
      <c r="K297" s="116"/>
      <c r="L297" s="88"/>
      <c r="M297" s="127"/>
      <c r="N297" s="249"/>
      <c r="O297" s="249"/>
      <c r="P297" s="249"/>
      <c r="Q297" s="249"/>
      <c r="R297" s="165"/>
    </row>
    <row r="298" spans="1:18" s="89" customFormat="1" ht="11.25" customHeight="1">
      <c r="A298" s="137"/>
      <c r="B298" s="2"/>
      <c r="C298" s="2"/>
      <c r="D298" s="126"/>
      <c r="E298" s="128"/>
      <c r="F298" s="88"/>
      <c r="G298" s="88"/>
      <c r="H298" s="230"/>
      <c r="I298" s="161"/>
      <c r="J298" s="129"/>
      <c r="K298" s="116"/>
      <c r="L298" s="88"/>
      <c r="M298" s="127"/>
      <c r="N298" s="249"/>
      <c r="O298" s="249"/>
      <c r="P298" s="249"/>
      <c r="Q298" s="249"/>
      <c r="R298" s="165"/>
    </row>
    <row r="299" spans="1:18" s="89" customFormat="1" ht="11.25" customHeight="1">
      <c r="A299" s="137"/>
      <c r="B299" s="2"/>
      <c r="C299" s="2"/>
      <c r="D299" s="126"/>
      <c r="E299" s="128"/>
      <c r="F299" s="88"/>
      <c r="G299" s="88"/>
      <c r="H299" s="230"/>
      <c r="I299" s="161"/>
      <c r="J299" s="129"/>
      <c r="K299" s="116"/>
      <c r="L299" s="88"/>
      <c r="M299" s="127"/>
      <c r="N299" s="249"/>
      <c r="O299" s="249"/>
      <c r="P299" s="249"/>
      <c r="Q299" s="249"/>
      <c r="R299" s="165"/>
    </row>
    <row r="300" spans="1:18" s="89" customFormat="1" ht="11.25" customHeight="1">
      <c r="A300" s="137"/>
      <c r="B300" s="2"/>
      <c r="C300" s="2"/>
      <c r="D300" s="126"/>
      <c r="E300" s="128"/>
      <c r="F300" s="88"/>
      <c r="G300" s="88"/>
      <c r="H300" s="230"/>
      <c r="I300" s="161"/>
      <c r="J300" s="129"/>
      <c r="K300" s="116"/>
      <c r="L300" s="88"/>
      <c r="M300" s="127"/>
      <c r="N300" s="249"/>
      <c r="O300" s="249"/>
      <c r="P300" s="249"/>
      <c r="Q300" s="249"/>
      <c r="R300" s="165"/>
    </row>
    <row r="301" spans="1:18" s="89" customFormat="1" ht="11.25" customHeight="1">
      <c r="A301" s="137"/>
      <c r="B301" s="2"/>
      <c r="C301" s="2"/>
      <c r="D301" s="126"/>
      <c r="E301" s="128"/>
      <c r="F301" s="88"/>
      <c r="G301" s="88"/>
      <c r="H301" s="230"/>
      <c r="I301" s="161"/>
      <c r="J301" s="129"/>
      <c r="K301" s="116"/>
      <c r="L301" s="88"/>
      <c r="M301" s="127"/>
      <c r="N301" s="249"/>
      <c r="O301" s="249"/>
      <c r="P301" s="249"/>
      <c r="Q301" s="249"/>
      <c r="R301" s="165"/>
    </row>
    <row r="302" spans="1:18" s="89" customFormat="1" ht="11.25" customHeight="1">
      <c r="A302" s="137"/>
      <c r="B302" s="2"/>
      <c r="C302" s="2"/>
      <c r="D302" s="126"/>
      <c r="E302" s="128"/>
      <c r="F302" s="88"/>
      <c r="G302" s="88"/>
      <c r="H302" s="230"/>
      <c r="I302" s="161"/>
      <c r="J302" s="129"/>
      <c r="K302" s="116"/>
      <c r="L302" s="88"/>
      <c r="M302" s="127"/>
      <c r="N302" s="249"/>
      <c r="O302" s="249"/>
      <c r="P302" s="249"/>
      <c r="Q302" s="249"/>
      <c r="R302" s="165"/>
    </row>
    <row r="303" spans="1:18" s="89" customFormat="1" ht="11.25" customHeight="1">
      <c r="A303" s="137"/>
      <c r="B303" s="2"/>
      <c r="C303" s="2"/>
      <c r="D303" s="126"/>
      <c r="E303" s="128"/>
      <c r="F303" s="88"/>
      <c r="G303" s="88"/>
      <c r="H303" s="230"/>
      <c r="I303" s="161"/>
      <c r="J303" s="129"/>
      <c r="K303" s="116"/>
      <c r="L303" s="88"/>
      <c r="M303" s="127"/>
      <c r="N303" s="249"/>
      <c r="O303" s="249"/>
      <c r="P303" s="249"/>
      <c r="Q303" s="249"/>
      <c r="R303" s="165"/>
    </row>
    <row r="304" spans="1:18" s="89" customFormat="1" ht="11.25" customHeight="1">
      <c r="A304" s="137"/>
      <c r="B304" s="2"/>
      <c r="C304" s="2"/>
      <c r="D304" s="126"/>
      <c r="E304" s="128"/>
      <c r="F304" s="88"/>
      <c r="G304" s="88"/>
      <c r="H304" s="230"/>
      <c r="I304" s="161"/>
      <c r="J304" s="129"/>
      <c r="K304" s="116"/>
      <c r="L304" s="88"/>
      <c r="M304" s="127"/>
      <c r="N304" s="249"/>
      <c r="O304" s="249"/>
      <c r="P304" s="249"/>
      <c r="Q304" s="249"/>
      <c r="R304" s="165"/>
    </row>
    <row r="305" spans="1:18" s="89" customFormat="1" ht="11.25" customHeight="1">
      <c r="A305" s="137"/>
      <c r="B305" s="2"/>
      <c r="C305" s="2"/>
      <c r="D305" s="126"/>
      <c r="E305" s="128"/>
      <c r="F305" s="88"/>
      <c r="G305" s="88"/>
      <c r="H305" s="230"/>
      <c r="I305" s="161"/>
      <c r="J305" s="129"/>
      <c r="K305" s="116"/>
      <c r="L305" s="88"/>
      <c r="M305" s="127"/>
      <c r="N305" s="249"/>
      <c r="O305" s="249"/>
      <c r="P305" s="249"/>
      <c r="Q305" s="249"/>
      <c r="R305" s="165"/>
    </row>
    <row r="306" spans="1:18" s="89" customFormat="1" ht="11.25" customHeight="1">
      <c r="A306" s="137"/>
      <c r="B306" s="2"/>
      <c r="C306" s="2"/>
      <c r="D306" s="126"/>
      <c r="E306" s="128"/>
      <c r="F306" s="88"/>
      <c r="G306" s="88"/>
      <c r="H306" s="230"/>
      <c r="I306" s="161"/>
      <c r="J306" s="129"/>
      <c r="K306" s="116"/>
      <c r="L306" s="88"/>
      <c r="M306" s="127"/>
      <c r="N306" s="249"/>
      <c r="O306" s="249"/>
      <c r="P306" s="249"/>
      <c r="Q306" s="249"/>
      <c r="R306" s="165"/>
    </row>
    <row r="307" spans="1:18" s="89" customFormat="1" ht="11.25" customHeight="1">
      <c r="A307" s="137"/>
      <c r="B307" s="2"/>
      <c r="C307" s="2"/>
      <c r="D307" s="126"/>
      <c r="E307" s="128"/>
      <c r="F307" s="88"/>
      <c r="G307" s="88"/>
      <c r="H307" s="213"/>
      <c r="I307" s="160"/>
      <c r="J307" s="129"/>
      <c r="K307" s="116"/>
      <c r="L307" s="88"/>
      <c r="M307" s="127"/>
      <c r="N307" s="249"/>
      <c r="O307" s="249"/>
      <c r="P307" s="249"/>
      <c r="Q307" s="249"/>
      <c r="R307" s="165"/>
    </row>
    <row r="308" spans="1:18" s="89" customFormat="1" ht="11.25" customHeight="1">
      <c r="A308" s="137"/>
      <c r="B308" s="2"/>
      <c r="C308" s="2"/>
      <c r="D308" s="126"/>
      <c r="E308" s="128"/>
      <c r="F308" s="88"/>
      <c r="G308" s="88"/>
      <c r="H308" s="213"/>
      <c r="I308" s="160"/>
      <c r="J308" s="129"/>
      <c r="K308" s="116"/>
      <c r="L308" s="88"/>
      <c r="M308" s="127"/>
      <c r="N308" s="249"/>
      <c r="O308" s="249"/>
      <c r="P308" s="249"/>
      <c r="Q308" s="249"/>
      <c r="R308" s="165"/>
    </row>
    <row r="309" spans="1:18" s="89" customFormat="1" ht="11.25" customHeight="1">
      <c r="A309" s="137"/>
      <c r="B309" s="2"/>
      <c r="C309" s="2"/>
      <c r="D309" s="126"/>
      <c r="E309" s="128"/>
      <c r="F309" s="88"/>
      <c r="G309" s="88"/>
      <c r="H309" s="214"/>
      <c r="I309" s="158"/>
      <c r="J309" s="116"/>
      <c r="K309" s="116"/>
      <c r="L309" s="88"/>
      <c r="M309" s="127"/>
      <c r="N309" s="249"/>
      <c r="O309" s="249"/>
      <c r="P309" s="249"/>
      <c r="Q309" s="249"/>
      <c r="R309" s="165"/>
    </row>
    <row r="310" spans="1:18" s="89" customFormat="1" ht="11.25" customHeight="1">
      <c r="A310" s="137"/>
      <c r="B310" s="2"/>
      <c r="C310" s="2"/>
      <c r="D310" s="126"/>
      <c r="E310" s="128"/>
      <c r="F310" s="88"/>
      <c r="G310" s="88"/>
      <c r="H310" s="214"/>
      <c r="I310" s="158"/>
      <c r="J310" s="116"/>
      <c r="K310" s="116"/>
      <c r="L310" s="88"/>
      <c r="M310" s="127"/>
      <c r="N310" s="249"/>
      <c r="O310" s="249"/>
      <c r="P310" s="249"/>
      <c r="Q310" s="249"/>
      <c r="R310" s="165"/>
    </row>
    <row r="311" spans="1:18" s="89" customFormat="1" ht="11.25" customHeight="1">
      <c r="A311" s="137"/>
      <c r="B311" s="2"/>
      <c r="C311" s="2"/>
      <c r="D311" s="126"/>
      <c r="E311" s="128"/>
      <c r="F311" s="88"/>
      <c r="G311" s="88"/>
      <c r="H311" s="214"/>
      <c r="I311" s="158"/>
      <c r="J311" s="116"/>
      <c r="K311" s="116"/>
      <c r="L311" s="88"/>
      <c r="M311" s="127"/>
      <c r="N311" s="249"/>
      <c r="O311" s="249"/>
      <c r="P311" s="249"/>
      <c r="Q311" s="249"/>
      <c r="R311" s="165"/>
    </row>
    <row r="312" spans="1:18" s="89" customFormat="1" ht="11.25" customHeight="1">
      <c r="A312" s="137"/>
      <c r="B312" s="2"/>
      <c r="C312" s="2"/>
      <c r="D312" s="126"/>
      <c r="E312" s="128"/>
      <c r="F312" s="88"/>
      <c r="G312" s="88"/>
      <c r="H312" s="214"/>
      <c r="I312" s="158"/>
      <c r="J312" s="116"/>
      <c r="K312" s="116"/>
      <c r="L312" s="88"/>
      <c r="M312" s="127"/>
      <c r="N312" s="249"/>
      <c r="O312" s="249"/>
      <c r="P312" s="249"/>
      <c r="Q312" s="249"/>
      <c r="R312" s="165"/>
    </row>
    <row r="313" spans="1:18" s="89" customFormat="1" ht="11.25" customHeight="1">
      <c r="A313" s="137"/>
      <c r="B313" s="2"/>
      <c r="C313" s="2"/>
      <c r="D313" s="126"/>
      <c r="E313" s="128"/>
      <c r="F313" s="88"/>
      <c r="G313" s="88"/>
      <c r="H313" s="214"/>
      <c r="I313" s="158"/>
      <c r="J313" s="116"/>
      <c r="K313" s="116"/>
      <c r="L313" s="88"/>
      <c r="M313" s="127"/>
      <c r="N313" s="249"/>
      <c r="O313" s="249"/>
      <c r="P313" s="249"/>
      <c r="Q313" s="249"/>
      <c r="R313" s="165"/>
    </row>
    <row r="314" ht="11.25" customHeight="1"/>
    <row r="315" ht="11.25" customHeight="1"/>
    <row r="316" ht="11.25" customHeight="1"/>
    <row r="317" ht="11.25" customHeight="1"/>
  </sheetData>
  <sheetProtection/>
  <mergeCells count="3">
    <mergeCell ref="Q11:Q12"/>
    <mergeCell ref="N11:N12"/>
    <mergeCell ref="O11:O12"/>
  </mergeCells>
  <printOptions/>
  <pageMargins left="0.41" right="0.28" top="0.4" bottom="0.29" header="0.31496062992125984" footer="0.28"/>
  <pageSetup fitToHeight="4" horizontalDpi="600" verticalDpi="600" orientation="landscape" paperSize="9" scale="49" r:id="rId2"/>
  <rowBreaks count="1" manualBreakCount="1">
    <brk id="19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dir2</dc:creator>
  <cp:keywords/>
  <dc:description/>
  <cp:lastModifiedBy>Admin</cp:lastModifiedBy>
  <cp:lastPrinted>2014-12-21T09:37:12Z</cp:lastPrinted>
  <dcterms:created xsi:type="dcterms:W3CDTF">2005-08-22T05:03:10Z</dcterms:created>
  <dcterms:modified xsi:type="dcterms:W3CDTF">2016-01-12T07:30:51Z</dcterms:modified>
  <cp:category/>
  <cp:version/>
  <cp:contentType/>
  <cp:contentStatus/>
</cp:coreProperties>
</file>