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195" windowHeight="8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<sst xmlns="http://schemas.openxmlformats.org/spreadsheetml/2006/main" count="47" uniqueCount="33">
  <si>
    <t>НИК</t>
  </si>
  <si>
    <t>АРТ</t>
  </si>
  <si>
    <t>размер</t>
  </si>
  <si>
    <t>кол-во</t>
  </si>
  <si>
    <t>цена</t>
  </si>
  <si>
    <t>с учетом орг</t>
  </si>
  <si>
    <t>итого</t>
  </si>
  <si>
    <t>тр</t>
  </si>
  <si>
    <t xml:space="preserve">итого с тр </t>
  </si>
  <si>
    <t>оплата</t>
  </si>
  <si>
    <t>долг\переплата</t>
  </si>
  <si>
    <t>Анютка1985</t>
  </si>
  <si>
    <t>14768     Кофта</t>
  </si>
  <si>
    <t>14758     Кофта</t>
  </si>
  <si>
    <t>е</t>
  </si>
  <si>
    <t>Эфиопия</t>
  </si>
  <si>
    <t>6005     Кофта</t>
  </si>
  <si>
    <t xml:space="preserve">AnnaCHE </t>
  </si>
  <si>
    <t>13557     Кофта</t>
  </si>
  <si>
    <t>НТК</t>
  </si>
  <si>
    <t>12516     Кофта</t>
  </si>
  <si>
    <t>12252     Пуховик</t>
  </si>
  <si>
    <t>L</t>
  </si>
  <si>
    <t>XL</t>
  </si>
  <si>
    <t>13519     Свитер</t>
  </si>
  <si>
    <t>5184     Водолазка</t>
  </si>
  <si>
    <t>ТАТЬЯНА-05</t>
  </si>
  <si>
    <t>Shee</t>
  </si>
  <si>
    <t>M</t>
  </si>
  <si>
    <t>vogu</t>
  </si>
  <si>
    <t>S</t>
  </si>
  <si>
    <t>XXL</t>
  </si>
  <si>
    <t>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</si>
</sst>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2" fontId="0" fillId="0" borderId="2" xfId="0" applyNumberFormat="1" applyBorder="1" applyAlignment="1">
      <alignment horizontal="left"/>
    </xf>
    <xf numFmtId="1" fontId="0" fillId="0" borderId="2" xfId="0" applyNumberForma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1" fontId="0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 wrapText="1"/>
    </xf>
    <xf numFmtId="1" fontId="0" fillId="0" borderId="5" xfId="0" applyNumberFormat="1" applyFont="1" applyFill="1" applyBorder="1" applyAlignment="1">
      <alignment horizontal="left"/>
    </xf>
    <xf numFmtId="0" fontId="4" fillId="0" borderId="5" xfId="0" applyFont="1" applyBorder="1" applyAlignment="1">
      <alignment horizontal="right"/>
    </xf>
    <xf numFmtId="1" fontId="0" fillId="0" borderId="6" xfId="0" applyNumberFormat="1" applyFont="1" applyFill="1" applyBorder="1" applyAlignment="1">
      <alignment horizontal="left"/>
    </xf>
    <xf numFmtId="0" fontId="3" fillId="0" borderId="7" xfId="0" applyFont="1" applyBorder="1" applyAlignment="1">
      <alignment/>
    </xf>
    <xf numFmtId="0" fontId="4" fillId="0" borderId="8" xfId="0" applyFont="1" applyBorder="1" applyAlignment="1">
      <alignment wrapText="1"/>
    </xf>
    <xf numFmtId="1" fontId="0" fillId="0" borderId="8" xfId="0" applyNumberFormat="1" applyFont="1" applyFill="1" applyBorder="1" applyAlignment="1">
      <alignment horizontal="left"/>
    </xf>
    <xf numFmtId="0" fontId="4" fillId="0" borderId="8" xfId="0" applyFont="1" applyBorder="1" applyAlignment="1">
      <alignment horizontal="right"/>
    </xf>
    <xf numFmtId="1" fontId="0" fillId="0" borderId="9" xfId="0" applyNumberFormat="1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" fontId="0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1" fontId="0" fillId="0" borderId="12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1" fontId="0" fillId="0" borderId="13" xfId="0" applyNumberFormat="1" applyFont="1" applyFill="1" applyBorder="1" applyAlignment="1">
      <alignment horizontal="left"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wrapText="1"/>
    </xf>
    <xf numFmtId="1" fontId="0" fillId="0" borderId="15" xfId="0" applyNumberFormat="1" applyFont="1" applyFill="1" applyBorder="1" applyAlignment="1">
      <alignment horizontal="left"/>
    </xf>
    <xf numFmtId="0" fontId="4" fillId="0" borderId="15" xfId="0" applyFont="1" applyBorder="1" applyAlignment="1">
      <alignment horizontal="right"/>
    </xf>
    <xf numFmtId="1" fontId="0" fillId="0" borderId="16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8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 wrapText="1"/>
    </xf>
    <xf numFmtId="1" fontId="0" fillId="0" borderId="17" xfId="0" applyNumberFormat="1" applyFont="1" applyFill="1" applyBorder="1" applyAlignment="1">
      <alignment horizontal="left"/>
    </xf>
    <xf numFmtId="0" fontId="4" fillId="0" borderId="17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I17" sqref="I17"/>
    </sheetView>
  </sheetViews>
  <sheetFormatPr defaultColWidth="9.00390625" defaultRowHeight="12.75"/>
  <cols>
    <col min="1" max="1" width="17.00390625" style="37" customWidth="1"/>
    <col min="2" max="2" width="19.25390625" style="0" customWidth="1"/>
    <col min="3" max="3" width="5.75390625" style="0" customWidth="1"/>
    <col min="4" max="4" width="5.375" style="0" customWidth="1"/>
    <col min="5" max="5" width="9.125" style="38" customWidth="1"/>
    <col min="6" max="7" width="11.875" style="0" customWidth="1"/>
    <col min="8" max="8" width="5.875" style="0" customWidth="1"/>
    <col min="9" max="9" width="11.125" style="0" customWidth="1"/>
    <col min="11" max="11" width="14.75390625" style="0" customWidth="1"/>
  </cols>
  <sheetData>
    <row r="1" spans="1:11" ht="16.5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5" t="s">
        <v>10</v>
      </c>
    </row>
    <row r="2" spans="1:11" ht="12.75">
      <c r="A2" s="6" t="s">
        <v>11</v>
      </c>
      <c r="B2" s="7" t="s">
        <v>12</v>
      </c>
      <c r="C2" s="8">
        <v>46</v>
      </c>
      <c r="D2" s="8">
        <v>1</v>
      </c>
      <c r="E2" s="9">
        <v>640</v>
      </c>
      <c r="F2" s="8">
        <f aca="true" t="shared" si="0" ref="F2:F14">E2*15%+E2</f>
        <v>736</v>
      </c>
      <c r="G2" s="8">
        <f>F2+F3</f>
        <v>1506.5</v>
      </c>
      <c r="H2" s="8">
        <v>20</v>
      </c>
      <c r="I2" s="8">
        <f>G2+H3+H2</f>
        <v>1546.5</v>
      </c>
      <c r="J2" s="8">
        <v>1507</v>
      </c>
      <c r="K2" s="10">
        <f aca="true" t="shared" si="1" ref="K2:K13">I2-J2</f>
        <v>39.5</v>
      </c>
    </row>
    <row r="3" spans="1:11" ht="13.5" thickBot="1">
      <c r="A3" s="11" t="s">
        <v>11</v>
      </c>
      <c r="B3" s="12" t="s">
        <v>13</v>
      </c>
      <c r="C3" s="13" t="s">
        <v>14</v>
      </c>
      <c r="D3" s="13">
        <v>1</v>
      </c>
      <c r="E3" s="14">
        <v>670</v>
      </c>
      <c r="F3" s="13">
        <f t="shared" si="0"/>
        <v>770.5</v>
      </c>
      <c r="G3" s="13"/>
      <c r="H3" s="13">
        <v>20</v>
      </c>
      <c r="I3" s="13"/>
      <c r="J3" s="13"/>
      <c r="K3" s="15"/>
    </row>
    <row r="4" spans="1:11" ht="13.5" thickBot="1">
      <c r="A4" s="16" t="s">
        <v>15</v>
      </c>
      <c r="B4" s="17" t="s">
        <v>16</v>
      </c>
      <c r="C4" s="18">
        <v>40</v>
      </c>
      <c r="D4" s="18">
        <v>1</v>
      </c>
      <c r="E4" s="19">
        <v>710</v>
      </c>
      <c r="F4" s="18">
        <f t="shared" si="0"/>
        <v>816.5</v>
      </c>
      <c r="G4" s="18">
        <f aca="true" t="shared" si="2" ref="G4:G12">F4</f>
        <v>816.5</v>
      </c>
      <c r="H4" s="18">
        <v>30</v>
      </c>
      <c r="I4" s="18">
        <f aca="true" t="shared" si="3" ref="I4:I12">G4+H4</f>
        <v>846.5</v>
      </c>
      <c r="J4" s="18"/>
      <c r="K4" s="18">
        <f t="shared" si="1"/>
        <v>846.5</v>
      </c>
    </row>
    <row r="5" spans="1:11" ht="13.5" thickBot="1">
      <c r="A5" s="20" t="s">
        <v>17</v>
      </c>
      <c r="B5" s="21" t="s">
        <v>18</v>
      </c>
      <c r="C5" s="22">
        <v>42</v>
      </c>
      <c r="D5" s="22">
        <v>1</v>
      </c>
      <c r="E5" s="23">
        <v>970</v>
      </c>
      <c r="F5" s="22">
        <f t="shared" si="0"/>
        <v>1115.5</v>
      </c>
      <c r="G5" s="22">
        <f t="shared" si="2"/>
        <v>1115.5</v>
      </c>
      <c r="H5" s="22">
        <v>30</v>
      </c>
      <c r="I5" s="22">
        <f t="shared" si="3"/>
        <v>1145.5</v>
      </c>
      <c r="J5" s="22"/>
      <c r="K5" s="24">
        <f t="shared" si="1"/>
        <v>1145.5</v>
      </c>
    </row>
    <row r="6" spans="1:11" ht="12.75">
      <c r="A6" s="6" t="s">
        <v>19</v>
      </c>
      <c r="B6" s="7" t="s">
        <v>20</v>
      </c>
      <c r="C6" s="8">
        <v>36</v>
      </c>
      <c r="D6" s="8">
        <v>1</v>
      </c>
      <c r="E6" s="9">
        <v>880</v>
      </c>
      <c r="F6" s="8">
        <f t="shared" si="0"/>
        <v>1012</v>
      </c>
      <c r="G6" s="8">
        <f>F6+F7+F8+F9+F10</f>
        <v>17385.7</v>
      </c>
      <c r="H6" s="8">
        <v>30</v>
      </c>
      <c r="I6" s="8">
        <f>G6+H6+H7+H8+H9+H10</f>
        <v>17585.7</v>
      </c>
      <c r="J6" s="8">
        <v>17386</v>
      </c>
      <c r="K6" s="10">
        <f t="shared" si="1"/>
        <v>199.70000000000073</v>
      </c>
    </row>
    <row r="7" spans="1:11" s="30" customFormat="1" ht="12.75">
      <c r="A7" s="25" t="s">
        <v>19</v>
      </c>
      <c r="B7" s="26" t="s">
        <v>21</v>
      </c>
      <c r="C7" s="27" t="s">
        <v>22</v>
      </c>
      <c r="D7" s="27">
        <v>1</v>
      </c>
      <c r="E7" s="28">
        <v>6399</v>
      </c>
      <c r="F7" s="27">
        <f t="shared" si="0"/>
        <v>7358.85</v>
      </c>
      <c r="G7" s="27"/>
      <c r="H7" s="27">
        <v>60</v>
      </c>
      <c r="I7" s="27"/>
      <c r="J7" s="27"/>
      <c r="K7" s="29"/>
    </row>
    <row r="8" spans="1:11" s="30" customFormat="1" ht="12.75">
      <c r="A8" s="25" t="s">
        <v>19</v>
      </c>
      <c r="B8" s="26" t="s">
        <v>21</v>
      </c>
      <c r="C8" s="27" t="s">
        <v>23</v>
      </c>
      <c r="D8" s="27">
        <v>1</v>
      </c>
      <c r="E8" s="28">
        <v>6399</v>
      </c>
      <c r="F8" s="27">
        <f t="shared" si="0"/>
        <v>7358.85</v>
      </c>
      <c r="G8" s="27"/>
      <c r="H8" s="27">
        <v>60</v>
      </c>
      <c r="I8" s="27"/>
      <c r="J8" s="27"/>
      <c r="K8" s="29"/>
    </row>
    <row r="9" spans="1:11" ht="12.75">
      <c r="A9" s="25" t="s">
        <v>19</v>
      </c>
      <c r="B9" s="26" t="s">
        <v>24</v>
      </c>
      <c r="C9" s="27" t="s">
        <v>22</v>
      </c>
      <c r="D9" s="27">
        <v>1</v>
      </c>
      <c r="E9" s="28">
        <v>680</v>
      </c>
      <c r="F9" s="27">
        <f t="shared" si="0"/>
        <v>782</v>
      </c>
      <c r="G9" s="27"/>
      <c r="H9" s="27">
        <v>30</v>
      </c>
      <c r="I9" s="27"/>
      <c r="J9" s="27"/>
      <c r="K9" s="29"/>
    </row>
    <row r="10" spans="1:11" ht="13.5" thickBot="1">
      <c r="A10" s="11" t="s">
        <v>19</v>
      </c>
      <c r="B10" s="31" t="s">
        <v>25</v>
      </c>
      <c r="C10" s="13" t="s">
        <v>14</v>
      </c>
      <c r="D10" s="13">
        <v>1</v>
      </c>
      <c r="E10" s="13">
        <v>760</v>
      </c>
      <c r="F10" s="13">
        <f>E10*15%+E10</f>
        <v>874</v>
      </c>
      <c r="G10" s="13"/>
      <c r="H10" s="13">
        <v>20</v>
      </c>
      <c r="I10" s="13"/>
      <c r="J10" s="13"/>
      <c r="K10" s="15"/>
    </row>
    <row r="11" spans="1:11" ht="13.5" thickBot="1">
      <c r="A11" s="16" t="s">
        <v>26</v>
      </c>
      <c r="B11" s="17" t="s">
        <v>13</v>
      </c>
      <c r="C11" s="18" t="s">
        <v>14</v>
      </c>
      <c r="D11" s="18">
        <v>1</v>
      </c>
      <c r="E11" s="19">
        <v>670</v>
      </c>
      <c r="F11" s="18">
        <f t="shared" si="0"/>
        <v>770.5</v>
      </c>
      <c r="G11" s="18">
        <f t="shared" si="2"/>
        <v>770.5</v>
      </c>
      <c r="H11" s="18">
        <v>20</v>
      </c>
      <c r="I11" s="18">
        <f t="shared" si="3"/>
        <v>790.5</v>
      </c>
      <c r="J11" s="18"/>
      <c r="K11" s="18">
        <f t="shared" si="1"/>
        <v>790.5</v>
      </c>
    </row>
    <row r="12" spans="1:11" s="30" customFormat="1" ht="13.5" thickBot="1">
      <c r="A12" s="20" t="s">
        <v>27</v>
      </c>
      <c r="B12" s="21" t="s">
        <v>21</v>
      </c>
      <c r="C12" s="22" t="s">
        <v>28</v>
      </c>
      <c r="D12" s="22">
        <v>1</v>
      </c>
      <c r="E12" s="23">
        <v>6399</v>
      </c>
      <c r="F12" s="22">
        <f t="shared" si="0"/>
        <v>7358.85</v>
      </c>
      <c r="G12" s="22">
        <f t="shared" si="2"/>
        <v>7358.85</v>
      </c>
      <c r="H12" s="22">
        <v>60</v>
      </c>
      <c r="I12" s="22">
        <f t="shared" si="3"/>
        <v>7418.85</v>
      </c>
      <c r="J12" s="22"/>
      <c r="K12" s="24">
        <f t="shared" si="1"/>
        <v>7418.85</v>
      </c>
    </row>
    <row r="13" spans="1:11" s="30" customFormat="1" ht="12.75">
      <c r="A13" s="32" t="s">
        <v>29</v>
      </c>
      <c r="B13" s="33" t="s">
        <v>21</v>
      </c>
      <c r="C13" s="34" t="s">
        <v>30</v>
      </c>
      <c r="D13" s="34">
        <v>1</v>
      </c>
      <c r="E13" s="35">
        <v>6399</v>
      </c>
      <c r="F13" s="34">
        <f t="shared" si="0"/>
        <v>7358.85</v>
      </c>
      <c r="G13" s="34">
        <f>F13+F14</f>
        <v>14717.7</v>
      </c>
      <c r="H13" s="34">
        <v>60</v>
      </c>
      <c r="I13" s="34">
        <f>G13+H13+H14</f>
        <v>14837.7</v>
      </c>
      <c r="J13" s="34"/>
      <c r="K13" s="34">
        <f t="shared" si="1"/>
        <v>14837.7</v>
      </c>
    </row>
    <row r="14" spans="1:11" s="30" customFormat="1" ht="12.75">
      <c r="A14" s="36" t="s">
        <v>29</v>
      </c>
      <c r="B14" s="26" t="s">
        <v>21</v>
      </c>
      <c r="C14" s="27" t="s">
        <v>31</v>
      </c>
      <c r="D14" s="27">
        <v>1</v>
      </c>
      <c r="E14" s="28">
        <v>6399</v>
      </c>
      <c r="F14" s="27">
        <f t="shared" si="0"/>
        <v>7358.85</v>
      </c>
      <c r="G14" s="27"/>
      <c r="H14" s="27">
        <v>60</v>
      </c>
      <c r="I14" s="27"/>
      <c r="J14" s="27"/>
      <c r="K14" s="27"/>
    </row>
    <row r="16" spans="4:10" ht="12.75">
      <c r="D16" s="38">
        <f>SUM(D2:D15)</f>
        <v>13</v>
      </c>
      <c r="E16" s="38">
        <f>SUM(E2:E15)</f>
        <v>37975</v>
      </c>
      <c r="F16" s="38">
        <f>SUM(F2:F15)</f>
        <v>43671.25</v>
      </c>
      <c r="H16" s="38">
        <f>SUM(H2:H15)</f>
        <v>500</v>
      </c>
      <c r="J16" s="38">
        <f>SUM(J2:J14)</f>
        <v>18893</v>
      </c>
    </row>
    <row r="18" spans="1:8" ht="12.75">
      <c r="A18" s="37" t="s">
        <v>32</v>
      </c>
      <c r="B18" s="38">
        <f>F16-E16</f>
        <v>5696.25</v>
      </c>
      <c r="H18">
        <v>477</v>
      </c>
    </row>
    <row r="25" ht="12.75">
      <c r="L25" s="3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Yamaguchi_novosib</dc:creator>
  <cp:keywords/>
  <dc:description/>
  <cp:lastModifiedBy>Yamaguchi_novosib</cp:lastModifiedBy>
  <dcterms:created xsi:type="dcterms:W3CDTF">2013-12-09T13:32:57Z</dcterms:created>
  <dcterms:modified xsi:type="dcterms:W3CDTF">2013-12-13T07:15:39Z</dcterms:modified>
  <cp:category/>
  <cp:version/>
  <cp:contentType/>
  <cp:contentStatus/>
</cp:coreProperties>
</file>