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75" windowWidth="15195" windowHeight="6030" activeTab="1"/>
  </bookViews>
  <sheets>
    <sheet name="1" sheetId="1" r:id="rId1"/>
    <sheet name="сверка" sheetId="2" r:id="rId2"/>
    <sheet name="Лист1" sheetId="3" r:id="rId3"/>
  </sheets>
  <definedNames>
    <definedName name="_xlnm._FilterDatabase" localSheetId="0" hidden="1">'1'!$B$1:$B$62</definedName>
    <definedName name="_xlnm._FilterDatabase" localSheetId="1" hidden="1">'сверка'!$A$1:$B$302</definedName>
  </definedNames>
  <calcPr fullCalcOnLoad="1"/>
</workbook>
</file>

<file path=xl/sharedStrings.xml><?xml version="1.0" encoding="utf-8"?>
<sst xmlns="http://schemas.openxmlformats.org/spreadsheetml/2006/main" count="266" uniqueCount="77">
  <si>
    <t>Ник</t>
  </si>
  <si>
    <t>Наименование</t>
  </si>
  <si>
    <t xml:space="preserve">сумма </t>
  </si>
  <si>
    <t>с орг</t>
  </si>
  <si>
    <t>сдано</t>
  </si>
  <si>
    <t>долг (+УЗ,-Я)</t>
  </si>
  <si>
    <t>итог с орг</t>
  </si>
  <si>
    <t>трансп</t>
  </si>
  <si>
    <t>с трансп</t>
  </si>
  <si>
    <t xml:space="preserve">Цена </t>
  </si>
  <si>
    <t xml:space="preserve">Кол-во </t>
  </si>
  <si>
    <t>пакет</t>
  </si>
  <si>
    <t>я</t>
  </si>
  <si>
    <t>01-55 Термотрансфер Совы 25х35см</t>
  </si>
  <si>
    <t>02-33 Термотрансфер Сова в цветах 23х15см</t>
  </si>
  <si>
    <t>tat-rus </t>
  </si>
  <si>
    <t>пристрой</t>
  </si>
  <si>
    <t>02-43 Термотрансфер Сова в шапке 22х14см</t>
  </si>
  <si>
    <t>04-01 Термотрансфер Лис в тельняшке 15х23см</t>
  </si>
  <si>
    <t>04-02 Термотрансфер Заяц в рубашке 17х23см</t>
  </si>
  <si>
    <t>10-01 Термотрансфер Тигр 25х35см</t>
  </si>
  <si>
    <t>09-24 Термотрансфер Адреналин 25х35см</t>
  </si>
  <si>
    <t>03-37 Термотрансферные этикетки "Мамино сердечко" серые 6шт.</t>
  </si>
  <si>
    <t>03-03 Термотрансферные этикетки "Сделано с любовью" серые 7шт.</t>
  </si>
  <si>
    <t>03-34 Термотрансферные этикетки "Мама-мастерица" серые 6шт.</t>
  </si>
  <si>
    <t>02-57 Термотрансфер Енот индеец 23х16см</t>
  </si>
  <si>
    <t>04-11 Термотрансфер Крутой кот 14х23см</t>
  </si>
  <si>
    <t>02-27 Термотрансфер Щенок в веночке 25х17см</t>
  </si>
  <si>
    <t>02-26 Термотрансфер Котёнок в веночке 25х17см</t>
  </si>
  <si>
    <t>12-21 Термотрансфер Ключи от сердца 25х35см</t>
  </si>
  <si>
    <t>12-17 Термотрансфер Дракончики 25х35см</t>
  </si>
  <si>
    <t>12-38 Термотрансфер Бабочки нежные 25х35см</t>
  </si>
  <si>
    <t>01-58 Термотрансфер Барсук и кот 25х35см</t>
  </si>
  <si>
    <t>02-13 Термотрансфер Морская рыбка 25х17см</t>
  </si>
  <si>
    <t>02-56 Термотрансфер Енот в очках 23х16см</t>
  </si>
  <si>
    <t>04-24 Термотрансфер День победы 13х23см</t>
  </si>
  <si>
    <t>04-25 Термотрансфер Георгиевская ленточка 11х19см</t>
  </si>
  <si>
    <t>04-23 Термотрансфер Бессмертный полк 25х35см</t>
  </si>
  <si>
    <t>12-37 Термотрансфер Пирожные 25х35см</t>
  </si>
  <si>
    <t>11-21 Термотрансфер Пташки 25х35см</t>
  </si>
  <si>
    <t>04-17 Термотрансфер Слон (дудлинг) 19х23см</t>
  </si>
  <si>
    <t>02-54(2) Термотрансфер Йога (белый) 25х35см</t>
  </si>
  <si>
    <t>04-07 Термотрансфер Девушка в цветах 17х23см</t>
  </si>
  <si>
    <t>04-31 Термотрансфер Девушка на велосипеде 15х23см</t>
  </si>
  <si>
    <t>04-27(1) Термотрансфер Цифра ОДИН (мишка коричневый) 12х15см</t>
  </si>
  <si>
    <t>04-29(1) Термотрансфер Цифра ТРИ (мишка коричневый) 11х16см</t>
  </si>
  <si>
    <t>04-28(1) Термотрансфер Цифра ДВА (мишка коричневый) 11х15см</t>
  </si>
  <si>
    <t>04-29(2) Термотрансфер Цифра ТРИ (мишка серый) 11х16см</t>
  </si>
  <si>
    <t>04-30(2) Термотрансфер Цифра ЧЕТЫРЕ (мишка серый) 12х16см</t>
  </si>
  <si>
    <t>04-27(2) Термотрансфер Цифра ОДИН (мишка серый) 12х15см</t>
  </si>
  <si>
    <t>04-28(2) Термотрансфер Цифра ДВА (мишка серый) 11х15см</t>
  </si>
  <si>
    <t>04-30(1) Термотрансфер Цифра ЧЕТЫРЕ (мишка коричневый) 12х16см</t>
  </si>
  <si>
    <t>Стразы стекло Rhinestone ss6 (2мм) кристалл (фасовка 100страз/уп)</t>
  </si>
  <si>
    <t>Стразы металл Октагоны 2мм розовый (фасовка 200страз/уп)</t>
  </si>
  <si>
    <t>Стразы металл Жемчуг 3мм золото (фасовка 100страз/уп)</t>
  </si>
  <si>
    <t>Стразы металл Купол Dome 3мм оранж (фасовка 100страз/уп)</t>
  </si>
  <si>
    <t>Стразы металл Купол Dome 3мм синий (фасовка 100страз/уп)</t>
  </si>
  <si>
    <t>Стразы стекло Rhinestone ss16 (4мм) радужный (фасовка 50страз/уп)</t>
  </si>
  <si>
    <t>Стразы металл Жемчуг 2мм фиолет (фасовка 100страз/уп)</t>
  </si>
  <si>
    <t>Стразы металл Купол Dome 2мм розовый (фасовка 100страз/уп)</t>
  </si>
  <si>
    <t>Стразы стекло Rhinestone ss16 (4мм) аквамарин (фасовка 50страз/уп)</t>
  </si>
  <si>
    <t>Стразы металл Купол Dome 2мм красный (фасовка 100страз/уп)</t>
  </si>
  <si>
    <t>Стразы металл Купол Dome 2мм небесный темный (фасовка 100страз/уп)</t>
  </si>
  <si>
    <t>tanuskusganda </t>
  </si>
  <si>
    <t>marini</t>
  </si>
  <si>
    <t>ИриСа </t>
  </si>
  <si>
    <t>KomarovaVG </t>
  </si>
  <si>
    <t>ZLATA17 </t>
  </si>
  <si>
    <t>02-34 Термотрансфер Сова в шлеме 23х14см</t>
  </si>
  <si>
    <t>OlgaKV </t>
  </si>
  <si>
    <t>kellju </t>
  </si>
  <si>
    <t>zenga </t>
  </si>
  <si>
    <t>13-11 Термотрансфер Куколки 25х35см</t>
  </si>
  <si>
    <t>Анида </t>
  </si>
  <si>
    <t>olaniculina </t>
  </si>
  <si>
    <t>Джони и Ромарио </t>
  </si>
  <si>
    <t>albutova 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</si>
</sst>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9" fontId="21" fillId="0" borderId="0" xfId="0" applyNumberFormat="1" applyFont="1" applyFill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69" fontId="24" fillId="0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15" xfId="0" applyFont="1" applyFill="1" applyBorder="1" applyAlignment="1">
      <alignment horizontal="center"/>
    </xf>
    <xf numFmtId="2" fontId="23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2" fontId="5" fillId="24" borderId="15" xfId="0" applyNumberFormat="1" applyFont="1" applyFill="1" applyBorder="1" applyAlignment="1">
      <alignment horizontal="center"/>
    </xf>
    <xf numFmtId="169" fontId="24" fillId="24" borderId="15" xfId="0" applyNumberFormat="1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69" fontId="24" fillId="0" borderId="11" xfId="0" applyNumberFormat="1" applyFont="1" applyFill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169" fontId="24" fillId="0" borderId="18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9" fontId="24" fillId="0" borderId="1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169" fontId="24" fillId="0" borderId="23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169" fontId="24" fillId="0" borderId="25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2" fontId="23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169" fontId="24" fillId="0" borderId="29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32" xfId="0" applyFont="1" applyFill="1" applyBorder="1" applyAlignment="1">
      <alignment horizontal="center"/>
    </xf>
    <xf numFmtId="2" fontId="23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169" fontId="24" fillId="0" borderId="32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/>
    </xf>
    <xf numFmtId="0" fontId="23" fillId="0" borderId="35" xfId="0" applyFont="1" applyFill="1" applyBorder="1" applyAlignment="1">
      <alignment horizontal="center"/>
    </xf>
    <xf numFmtId="0" fontId="23" fillId="0" borderId="34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169" fontId="24" fillId="0" borderId="15" xfId="0" applyNumberFormat="1" applyFont="1" applyFill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36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169" fontId="21" fillId="4" borderId="10" xfId="0" applyNumberFormat="1" applyFont="1" applyFill="1" applyBorder="1" applyAlignment="1">
      <alignment horizontal="center"/>
    </xf>
    <xf numFmtId="2" fontId="0" fillId="4" borderId="23" xfId="0" applyNumberFormat="1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>
      <alignment horizontal="center" vertical="center"/>
    </xf>
    <xf numFmtId="2" fontId="22" fillId="4" borderId="23" xfId="0" applyNumberFormat="1" applyFont="1" applyFill="1" applyBorder="1" applyAlignment="1">
      <alignment horizontal="center"/>
    </xf>
    <xf numFmtId="2" fontId="1" fillId="4" borderId="23" xfId="0" applyNumberFormat="1" applyFont="1" applyFill="1" applyBorder="1" applyAlignment="1">
      <alignment horizontal="center"/>
    </xf>
    <xf numFmtId="169" fontId="21" fillId="4" borderId="23" xfId="0" applyNumberFormat="1" applyFont="1" applyFill="1" applyBorder="1" applyAlignment="1">
      <alignment horizontal="center"/>
    </xf>
    <xf numFmtId="2" fontId="0" fillId="22" borderId="18" xfId="0" applyNumberFormat="1" applyFont="1" applyFill="1" applyBorder="1" applyAlignment="1">
      <alignment horizontal="center" vertical="center"/>
    </xf>
    <xf numFmtId="0" fontId="0" fillId="22" borderId="18" xfId="0" applyNumberFormat="1" applyFont="1" applyFill="1" applyBorder="1" applyAlignment="1">
      <alignment horizontal="center" vertical="center"/>
    </xf>
    <xf numFmtId="2" fontId="22" fillId="22" borderId="18" xfId="0" applyNumberFormat="1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169" fontId="21" fillId="22" borderId="18" xfId="0" applyNumberFormat="1" applyFont="1" applyFill="1" applyBorder="1" applyAlignment="1">
      <alignment horizontal="center"/>
    </xf>
    <xf numFmtId="2" fontId="0" fillId="22" borderId="23" xfId="0" applyNumberFormat="1" applyFont="1" applyFill="1" applyBorder="1" applyAlignment="1">
      <alignment horizontal="center" vertical="center"/>
    </xf>
    <xf numFmtId="0" fontId="0" fillId="22" borderId="23" xfId="0" applyNumberFormat="1" applyFont="1" applyFill="1" applyBorder="1" applyAlignment="1">
      <alignment horizontal="center" vertical="center"/>
    </xf>
    <xf numFmtId="2" fontId="22" fillId="22" borderId="23" xfId="0" applyNumberFormat="1" applyFont="1" applyFill="1" applyBorder="1" applyAlignment="1">
      <alignment horizontal="center"/>
    </xf>
    <xf numFmtId="2" fontId="1" fillId="22" borderId="23" xfId="0" applyNumberFormat="1" applyFont="1" applyFill="1" applyBorder="1" applyAlignment="1">
      <alignment horizontal="center"/>
    </xf>
    <xf numFmtId="169" fontId="21" fillId="22" borderId="23" xfId="0" applyNumberFormat="1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 horizontal="center" vertical="center"/>
    </xf>
    <xf numFmtId="0" fontId="0" fillId="22" borderId="10" xfId="0" applyNumberFormat="1" applyFont="1" applyFill="1" applyBorder="1" applyAlignment="1">
      <alignment horizontal="center" vertical="center"/>
    </xf>
    <xf numFmtId="2" fontId="22" fillId="22" borderId="1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169" fontId="21" fillId="22" borderId="10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/>
    </xf>
    <xf numFmtId="0" fontId="0" fillId="22" borderId="11" xfId="0" applyNumberFormat="1" applyFont="1" applyFill="1" applyBorder="1" applyAlignment="1">
      <alignment horizontal="center" vertical="center"/>
    </xf>
    <xf numFmtId="2" fontId="22" fillId="22" borderId="11" xfId="0" applyNumberFormat="1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0" fontId="26" fillId="22" borderId="17" xfId="0" applyFont="1" applyFill="1" applyBorder="1" applyAlignment="1">
      <alignment/>
    </xf>
    <xf numFmtId="0" fontId="26" fillId="22" borderId="20" xfId="0" applyFont="1" applyFill="1" applyBorder="1" applyAlignment="1">
      <alignment/>
    </xf>
    <xf numFmtId="0" fontId="26" fillId="22" borderId="22" xfId="0" applyFont="1" applyFill="1" applyBorder="1" applyAlignment="1">
      <alignment/>
    </xf>
    <xf numFmtId="0" fontId="26" fillId="22" borderId="31" xfId="0" applyFont="1" applyFill="1" applyBorder="1" applyAlignment="1">
      <alignment/>
    </xf>
    <xf numFmtId="2" fontId="0" fillId="22" borderId="32" xfId="0" applyNumberFormat="1" applyFont="1" applyFill="1" applyBorder="1" applyAlignment="1">
      <alignment horizontal="center" vertical="center"/>
    </xf>
    <xf numFmtId="0" fontId="0" fillId="22" borderId="32" xfId="0" applyNumberFormat="1" applyFont="1" applyFill="1" applyBorder="1" applyAlignment="1">
      <alignment horizontal="center" vertical="center"/>
    </xf>
    <xf numFmtId="2" fontId="22" fillId="22" borderId="32" xfId="0" applyNumberFormat="1" applyFont="1" applyFill="1" applyBorder="1" applyAlignment="1">
      <alignment horizontal="center"/>
    </xf>
    <xf numFmtId="2" fontId="1" fillId="22" borderId="32" xfId="0" applyNumberFormat="1" applyFont="1" applyFill="1" applyBorder="1" applyAlignment="1">
      <alignment horizontal="center"/>
    </xf>
    <xf numFmtId="169" fontId="21" fillId="22" borderId="32" xfId="0" applyNumberFormat="1" applyFont="1" applyFill="1" applyBorder="1" applyAlignment="1">
      <alignment horizontal="center"/>
    </xf>
    <xf numFmtId="0" fontId="26" fillId="22" borderId="34" xfId="0" applyFont="1" applyFill="1" applyBorder="1" applyAlignment="1">
      <alignment/>
    </xf>
    <xf numFmtId="0" fontId="26" fillId="4" borderId="20" xfId="0" applyFont="1" applyFill="1" applyBorder="1" applyAlignment="1">
      <alignment/>
    </xf>
    <xf numFmtId="0" fontId="26" fillId="4" borderId="22" xfId="0" applyFont="1" applyFill="1" applyBorder="1" applyAlignment="1">
      <alignment/>
    </xf>
    <xf numFmtId="169" fontId="21" fillId="22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6" fillId="4" borderId="31" xfId="0" applyFont="1" applyFill="1" applyBorder="1" applyAlignment="1">
      <alignment/>
    </xf>
    <xf numFmtId="2" fontId="0" fillId="4" borderId="32" xfId="0" applyNumberFormat="1" applyFont="1" applyFill="1" applyBorder="1" applyAlignment="1">
      <alignment horizontal="center" vertical="center"/>
    </xf>
    <xf numFmtId="0" fontId="0" fillId="4" borderId="32" xfId="0" applyNumberFormat="1" applyFont="1" applyFill="1" applyBorder="1" applyAlignment="1">
      <alignment horizontal="center" vertical="center"/>
    </xf>
    <xf numFmtId="2" fontId="22" fillId="4" borderId="32" xfId="0" applyNumberFormat="1" applyFont="1" applyFill="1" applyBorder="1" applyAlignment="1">
      <alignment horizontal="center"/>
    </xf>
    <xf numFmtId="2" fontId="1" fillId="4" borderId="32" xfId="0" applyNumberFormat="1" applyFont="1" applyFill="1" applyBorder="1" applyAlignment="1">
      <alignment horizontal="center"/>
    </xf>
    <xf numFmtId="169" fontId="21" fillId="4" borderId="32" xfId="0" applyNumberFormat="1" applyFont="1" applyFill="1" applyBorder="1" applyAlignment="1">
      <alignment horizontal="center"/>
    </xf>
    <xf numFmtId="0" fontId="26" fillId="3" borderId="22" xfId="0" applyFont="1" applyFill="1" applyBorder="1" applyAlignment="1">
      <alignment/>
    </xf>
    <xf numFmtId="2" fontId="0" fillId="3" borderId="23" xfId="0" applyNumberFormat="1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center" vertical="center"/>
    </xf>
    <xf numFmtId="2" fontId="22" fillId="3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69" fontId="21" fillId="3" borderId="23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26" fillId="0" borderId="27" xfId="0" applyFon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22" fillId="0" borderId="2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69" fontId="21" fillId="0" borderId="25" xfId="0" applyNumberFormat="1" applyFont="1" applyFill="1" applyBorder="1" applyAlignment="1">
      <alignment horizontal="center"/>
    </xf>
    <xf numFmtId="0" fontId="26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2" fontId="0" fillId="3" borderId="18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2" fontId="22" fillId="3" borderId="18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169" fontId="21" fillId="3" borderId="18" xfId="0" applyNumberFormat="1" applyFont="1" applyFill="1" applyBorder="1" applyAlignment="1">
      <alignment horizontal="center"/>
    </xf>
    <xf numFmtId="0" fontId="26" fillId="3" borderId="20" xfId="0" applyFont="1" applyFill="1" applyBorder="1" applyAlignment="1">
      <alignment/>
    </xf>
    <xf numFmtId="0" fontId="0" fillId="3" borderId="10" xfId="0" applyFill="1" applyBorder="1" applyAlignment="1">
      <alignment/>
    </xf>
    <xf numFmtId="2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2" fontId="22" fillId="3" borderId="10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169" fontId="21" fillId="3" borderId="10" xfId="0" applyNumberFormat="1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32" xfId="0" applyFill="1" applyBorder="1" applyAlignment="1">
      <alignment/>
    </xf>
    <xf numFmtId="0" fontId="26" fillId="22" borderId="27" xfId="0" applyFont="1" applyFill="1" applyBorder="1" applyAlignment="1">
      <alignment/>
    </xf>
    <xf numFmtId="0" fontId="0" fillId="22" borderId="25" xfId="0" applyFill="1" applyBorder="1" applyAlignment="1">
      <alignment/>
    </xf>
    <xf numFmtId="2" fontId="0" fillId="22" borderId="25" xfId="0" applyNumberFormat="1" applyFont="1" applyFill="1" applyBorder="1" applyAlignment="1">
      <alignment horizontal="center" vertical="center"/>
    </xf>
    <xf numFmtId="0" fontId="0" fillId="22" borderId="25" xfId="0" applyNumberFormat="1" applyFont="1" applyFill="1" applyBorder="1" applyAlignment="1">
      <alignment horizontal="center" vertical="center"/>
    </xf>
    <xf numFmtId="2" fontId="22" fillId="22" borderId="25" xfId="0" applyNumberFormat="1" applyFont="1" applyFill="1" applyBorder="1" applyAlignment="1">
      <alignment horizontal="center"/>
    </xf>
    <xf numFmtId="2" fontId="1" fillId="22" borderId="25" xfId="0" applyNumberFormat="1" applyFont="1" applyFill="1" applyBorder="1" applyAlignment="1">
      <alignment horizontal="center"/>
    </xf>
    <xf numFmtId="169" fontId="21" fillId="22" borderId="25" xfId="0" applyNumberFormat="1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3" xfId="0" applyFill="1" applyBorder="1" applyAlignment="1">
      <alignment/>
    </xf>
    <xf numFmtId="0" fontId="26" fillId="4" borderId="27" xfId="0" applyFont="1" applyFill="1" applyBorder="1" applyAlignment="1">
      <alignment/>
    </xf>
    <xf numFmtId="0" fontId="0" fillId="4" borderId="25" xfId="0" applyFill="1" applyBorder="1" applyAlignment="1">
      <alignment/>
    </xf>
    <xf numFmtId="2" fontId="0" fillId="4" borderId="25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2" fontId="22" fillId="4" borderId="25" xfId="0" applyNumberFormat="1" applyFont="1" applyFill="1" applyBorder="1" applyAlignment="1">
      <alignment horizontal="center"/>
    </xf>
    <xf numFmtId="2" fontId="1" fillId="4" borderId="25" xfId="0" applyNumberFormat="1" applyFont="1" applyFill="1" applyBorder="1" applyAlignment="1">
      <alignment horizontal="center"/>
    </xf>
    <xf numFmtId="169" fontId="21" fillId="4" borderId="25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22" borderId="19" xfId="0" applyFont="1" applyFill="1" applyBorder="1" applyAlignment="1">
      <alignment horizontal="center"/>
    </xf>
    <xf numFmtId="0" fontId="21" fillId="22" borderId="21" xfId="0" applyFon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2" fontId="21" fillId="4" borderId="24" xfId="0" applyNumberFormat="1" applyFont="1" applyFill="1" applyBorder="1" applyAlignment="1">
      <alignment horizontal="center"/>
    </xf>
    <xf numFmtId="0" fontId="21" fillId="22" borderId="33" xfId="0" applyFont="1" applyFill="1" applyBorder="1" applyAlignment="1">
      <alignment horizontal="center"/>
    </xf>
    <xf numFmtId="2" fontId="21" fillId="22" borderId="24" xfId="0" applyNumberFormat="1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22" borderId="26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22" borderId="3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2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ySplit="1" topLeftCell="BM5" activePane="bottomLeft" state="frozen"/>
      <selection pane="topLeft" activeCell="B14" sqref="B14"/>
      <selection pane="bottomLeft" activeCell="A1" sqref="A1:IV16384"/>
    </sheetView>
  </sheetViews>
  <sheetFormatPr defaultColWidth="9.140625" defaultRowHeight="15"/>
  <cols>
    <col min="1" max="1" width="26.7109375" style="1" customWidth="1"/>
    <col min="2" max="2" width="68.28125" style="1" customWidth="1"/>
    <col min="3" max="3" width="9.140625" style="2" customWidth="1"/>
    <col min="4" max="4" width="12.8515625" style="2" customWidth="1"/>
    <col min="5" max="5" width="9.140625" style="5" customWidth="1"/>
    <col min="6" max="6" width="9.140625" style="3" customWidth="1"/>
    <col min="7" max="7" width="9.140625" style="4" customWidth="1"/>
    <col min="8" max="8" width="9.28125" style="4" bestFit="1" customWidth="1"/>
    <col min="9" max="9" width="9.140625" style="7" customWidth="1"/>
    <col min="10" max="10" width="9.140625" style="4" customWidth="1"/>
    <col min="11" max="11" width="9.140625" style="2" customWidth="1"/>
    <col min="12" max="16384" width="9.140625" style="1" customWidth="1"/>
  </cols>
  <sheetData>
    <row r="1" spans="1:11" ht="15">
      <c r="A1" s="110" t="s">
        <v>0</v>
      </c>
      <c r="B1" s="110" t="s">
        <v>1</v>
      </c>
      <c r="C1" s="111" t="s">
        <v>9</v>
      </c>
      <c r="D1" s="111" t="s">
        <v>10</v>
      </c>
      <c r="E1" s="112" t="s">
        <v>2</v>
      </c>
      <c r="F1" s="113" t="s">
        <v>3</v>
      </c>
      <c r="G1" s="11" t="s">
        <v>6</v>
      </c>
      <c r="H1" s="11" t="s">
        <v>7</v>
      </c>
      <c r="I1" s="12" t="s">
        <v>8</v>
      </c>
      <c r="J1" s="11" t="s">
        <v>4</v>
      </c>
      <c r="K1" s="111" t="s">
        <v>5</v>
      </c>
    </row>
    <row r="2" spans="1:11" ht="15">
      <c r="A2" s="156" t="s">
        <v>15</v>
      </c>
      <c r="B2" s="171" t="s">
        <v>18</v>
      </c>
      <c r="C2" s="109">
        <v>52</v>
      </c>
      <c r="D2" s="108">
        <v>1</v>
      </c>
      <c r="E2" s="8">
        <f aca="true" t="shared" si="0" ref="E2:E12">C2*D2</f>
        <v>52</v>
      </c>
      <c r="F2" s="8">
        <f aca="true" t="shared" si="1" ref="F2:F61">E2*1.15</f>
        <v>59.8</v>
      </c>
      <c r="G2" s="9"/>
      <c r="H2" s="9"/>
      <c r="I2" s="10"/>
      <c r="J2" s="9"/>
      <c r="K2" s="157"/>
    </row>
    <row r="3" spans="1:11" ht="15">
      <c r="A3" s="156" t="s">
        <v>64</v>
      </c>
      <c r="B3" s="171" t="s">
        <v>18</v>
      </c>
      <c r="C3" s="109">
        <v>52</v>
      </c>
      <c r="D3" s="108">
        <v>1</v>
      </c>
      <c r="E3" s="8">
        <f>C3*D3</f>
        <v>52</v>
      </c>
      <c r="F3" s="8">
        <f t="shared" si="1"/>
        <v>59.8</v>
      </c>
      <c r="G3" s="9"/>
      <c r="H3" s="9"/>
      <c r="I3" s="10"/>
      <c r="J3" s="9"/>
      <c r="K3" s="157"/>
    </row>
    <row r="4" spans="1:11" ht="15">
      <c r="A4" s="156" t="s">
        <v>71</v>
      </c>
      <c r="B4" s="171" t="s">
        <v>18</v>
      </c>
      <c r="C4" s="109">
        <v>52</v>
      </c>
      <c r="D4" s="108">
        <v>2</v>
      </c>
      <c r="E4" s="8">
        <f>C4*D4</f>
        <v>104</v>
      </c>
      <c r="F4" s="8">
        <f t="shared" si="1"/>
        <v>119.6</v>
      </c>
      <c r="G4" s="9"/>
      <c r="H4" s="9"/>
      <c r="I4" s="10"/>
      <c r="J4" s="9"/>
      <c r="K4" s="157"/>
    </row>
    <row r="5" spans="1:11" ht="15">
      <c r="A5" s="156" t="s">
        <v>74</v>
      </c>
      <c r="B5" s="171" t="s">
        <v>18</v>
      </c>
      <c r="C5" s="109">
        <v>52</v>
      </c>
      <c r="D5" s="108">
        <v>1</v>
      </c>
      <c r="E5" s="8">
        <f>C5*D5</f>
        <v>52</v>
      </c>
      <c r="F5" s="8">
        <f t="shared" si="1"/>
        <v>59.8</v>
      </c>
      <c r="G5" s="9"/>
      <c r="H5" s="9"/>
      <c r="I5" s="10"/>
      <c r="J5" s="9"/>
      <c r="K5" s="157"/>
    </row>
    <row r="6" spans="1:11" ht="15">
      <c r="A6" s="156" t="s">
        <v>15</v>
      </c>
      <c r="B6" s="171" t="s">
        <v>19</v>
      </c>
      <c r="C6" s="109">
        <v>52</v>
      </c>
      <c r="D6" s="108">
        <v>2</v>
      </c>
      <c r="E6" s="8">
        <f t="shared" si="0"/>
        <v>104</v>
      </c>
      <c r="F6" s="8">
        <f t="shared" si="1"/>
        <v>119.6</v>
      </c>
      <c r="G6" s="9"/>
      <c r="H6" s="9"/>
      <c r="I6" s="10"/>
      <c r="J6" s="9"/>
      <c r="K6" s="157"/>
    </row>
    <row r="7" spans="1:11" ht="15">
      <c r="A7" s="156" t="s">
        <v>65</v>
      </c>
      <c r="B7" s="171" t="s">
        <v>20</v>
      </c>
      <c r="C7" s="109">
        <v>92</v>
      </c>
      <c r="D7" s="108">
        <v>1</v>
      </c>
      <c r="E7" s="8">
        <f t="shared" si="0"/>
        <v>92</v>
      </c>
      <c r="F7" s="8">
        <f t="shared" si="1"/>
        <v>105.8</v>
      </c>
      <c r="G7" s="9"/>
      <c r="H7" s="9"/>
      <c r="I7" s="10"/>
      <c r="J7" s="9"/>
      <c r="K7" s="157"/>
    </row>
    <row r="8" spans="1:11" ht="15">
      <c r="A8" s="156" t="s">
        <v>65</v>
      </c>
      <c r="B8" s="171" t="s">
        <v>21</v>
      </c>
      <c r="C8" s="109">
        <v>92</v>
      </c>
      <c r="D8" s="108">
        <v>1</v>
      </c>
      <c r="E8" s="8">
        <f t="shared" si="0"/>
        <v>92</v>
      </c>
      <c r="F8" s="8">
        <f t="shared" si="1"/>
        <v>105.8</v>
      </c>
      <c r="G8" s="9"/>
      <c r="H8" s="9"/>
      <c r="I8" s="10"/>
      <c r="J8" s="9"/>
      <c r="K8" s="157"/>
    </row>
    <row r="9" spans="1:11" ht="15">
      <c r="A9" s="156" t="s">
        <v>66</v>
      </c>
      <c r="B9" s="171" t="s">
        <v>22</v>
      </c>
      <c r="C9" s="109">
        <v>30.4</v>
      </c>
      <c r="D9" s="108">
        <v>1</v>
      </c>
      <c r="E9" s="8">
        <f t="shared" si="0"/>
        <v>30.4</v>
      </c>
      <c r="F9" s="8">
        <f t="shared" si="1"/>
        <v>34.959999999999994</v>
      </c>
      <c r="G9" s="9"/>
      <c r="H9" s="9"/>
      <c r="I9" s="10"/>
      <c r="J9" s="9"/>
      <c r="K9" s="157"/>
    </row>
    <row r="10" spans="1:11" ht="15">
      <c r="A10" s="156" t="s">
        <v>66</v>
      </c>
      <c r="B10" s="171" t="s">
        <v>23</v>
      </c>
      <c r="C10" s="109">
        <v>30.4</v>
      </c>
      <c r="D10" s="108">
        <v>1</v>
      </c>
      <c r="E10" s="8">
        <f t="shared" si="0"/>
        <v>30.4</v>
      </c>
      <c r="F10" s="8">
        <f t="shared" si="1"/>
        <v>34.959999999999994</v>
      </c>
      <c r="G10" s="9"/>
      <c r="H10" s="9"/>
      <c r="I10" s="10"/>
      <c r="J10" s="9"/>
      <c r="K10" s="157"/>
    </row>
    <row r="11" spans="1:11" ht="15">
      <c r="A11" s="156" t="s">
        <v>65</v>
      </c>
      <c r="B11" s="171" t="s">
        <v>23</v>
      </c>
      <c r="C11" s="109">
        <v>30.4</v>
      </c>
      <c r="D11" s="108">
        <v>1</v>
      </c>
      <c r="E11" s="8">
        <f>C11*D11</f>
        <v>30.4</v>
      </c>
      <c r="F11" s="8">
        <f t="shared" si="1"/>
        <v>34.959999999999994</v>
      </c>
      <c r="G11" s="9"/>
      <c r="H11" s="9"/>
      <c r="I11" s="10"/>
      <c r="J11" s="9"/>
      <c r="K11" s="157"/>
    </row>
    <row r="12" spans="1:11" ht="15">
      <c r="A12" s="156" t="s">
        <v>66</v>
      </c>
      <c r="B12" s="171" t="s">
        <v>24</v>
      </c>
      <c r="C12" s="109">
        <v>30.4</v>
      </c>
      <c r="D12" s="108">
        <v>1</v>
      </c>
      <c r="E12" s="8">
        <f t="shared" si="0"/>
        <v>30.4</v>
      </c>
      <c r="F12" s="8">
        <f t="shared" si="1"/>
        <v>34.959999999999994</v>
      </c>
      <c r="G12" s="9"/>
      <c r="H12" s="9"/>
      <c r="I12" s="10"/>
      <c r="J12" s="9"/>
      <c r="K12" s="157"/>
    </row>
    <row r="13" spans="1:11" ht="15">
      <c r="A13" s="156" t="s">
        <v>67</v>
      </c>
      <c r="B13" s="171" t="s">
        <v>25</v>
      </c>
      <c r="C13" s="109">
        <v>52</v>
      </c>
      <c r="D13" s="108">
        <v>1</v>
      </c>
      <c r="E13" s="8">
        <f aca="true" t="shared" si="2" ref="E13:E21">C13*D13</f>
        <v>52</v>
      </c>
      <c r="F13" s="8">
        <f t="shared" si="1"/>
        <v>59.8</v>
      </c>
      <c r="G13" s="9"/>
      <c r="H13" s="9"/>
      <c r="I13" s="10"/>
      <c r="J13" s="9"/>
      <c r="K13" s="157"/>
    </row>
    <row r="14" spans="1:11" ht="15">
      <c r="A14" s="156" t="s">
        <v>73</v>
      </c>
      <c r="B14" s="171" t="s">
        <v>25</v>
      </c>
      <c r="C14" s="109">
        <v>52</v>
      </c>
      <c r="D14" s="108">
        <v>1</v>
      </c>
      <c r="E14" s="8">
        <f t="shared" si="2"/>
        <v>52</v>
      </c>
      <c r="F14" s="8">
        <f t="shared" si="1"/>
        <v>59.8</v>
      </c>
      <c r="G14" s="9"/>
      <c r="H14" s="9"/>
      <c r="I14" s="10"/>
      <c r="J14" s="9"/>
      <c r="K14" s="157"/>
    </row>
    <row r="15" spans="1:11" ht="15">
      <c r="A15" s="156" t="s">
        <v>67</v>
      </c>
      <c r="B15" s="171" t="s">
        <v>68</v>
      </c>
      <c r="C15" s="109">
        <v>52</v>
      </c>
      <c r="D15" s="108">
        <v>1</v>
      </c>
      <c r="E15" s="8">
        <f t="shared" si="2"/>
        <v>52</v>
      </c>
      <c r="F15" s="8">
        <f t="shared" si="1"/>
        <v>59.8</v>
      </c>
      <c r="G15" s="9"/>
      <c r="H15" s="9"/>
      <c r="I15" s="10"/>
      <c r="J15" s="9"/>
      <c r="K15" s="157"/>
    </row>
    <row r="16" spans="1:11" ht="15">
      <c r="A16" s="156" t="s">
        <v>69</v>
      </c>
      <c r="B16" s="171" t="s">
        <v>17</v>
      </c>
      <c r="C16" s="109">
        <v>39</v>
      </c>
      <c r="D16" s="108">
        <v>1</v>
      </c>
      <c r="E16" s="8">
        <f t="shared" si="2"/>
        <v>39</v>
      </c>
      <c r="F16" s="8">
        <f t="shared" si="1"/>
        <v>44.849999999999994</v>
      </c>
      <c r="G16" s="9"/>
      <c r="H16" s="9"/>
      <c r="I16" s="10"/>
      <c r="J16" s="9"/>
      <c r="K16" s="157"/>
    </row>
    <row r="17" spans="1:11" ht="15">
      <c r="A17" s="156" t="s">
        <v>15</v>
      </c>
      <c r="B17" s="171" t="s">
        <v>17</v>
      </c>
      <c r="C17" s="109">
        <v>39</v>
      </c>
      <c r="D17" s="108">
        <v>1</v>
      </c>
      <c r="E17" s="8">
        <f t="shared" si="2"/>
        <v>39</v>
      </c>
      <c r="F17" s="8">
        <f t="shared" si="1"/>
        <v>44.849999999999994</v>
      </c>
      <c r="G17" s="9"/>
      <c r="H17" s="9"/>
      <c r="I17" s="10"/>
      <c r="J17" s="9"/>
      <c r="K17" s="157"/>
    </row>
    <row r="18" spans="1:11" ht="15">
      <c r="A18" s="156" t="s">
        <v>69</v>
      </c>
      <c r="B18" s="171" t="s">
        <v>14</v>
      </c>
      <c r="C18" s="109">
        <v>52</v>
      </c>
      <c r="D18" s="108">
        <v>1</v>
      </c>
      <c r="E18" s="8">
        <f t="shared" si="2"/>
        <v>52</v>
      </c>
      <c r="F18" s="8">
        <f t="shared" si="1"/>
        <v>59.8</v>
      </c>
      <c r="G18" s="9"/>
      <c r="H18" s="9"/>
      <c r="I18" s="10"/>
      <c r="J18" s="9"/>
      <c r="K18" s="157"/>
    </row>
    <row r="19" spans="1:11" ht="15">
      <c r="A19" s="156" t="s">
        <v>71</v>
      </c>
      <c r="B19" s="171" t="s">
        <v>14</v>
      </c>
      <c r="C19" s="109">
        <v>52</v>
      </c>
      <c r="D19" s="108">
        <v>1</v>
      </c>
      <c r="E19" s="8">
        <f t="shared" si="2"/>
        <v>52</v>
      </c>
      <c r="F19" s="8">
        <f t="shared" si="1"/>
        <v>59.8</v>
      </c>
      <c r="G19" s="9"/>
      <c r="H19" s="9"/>
      <c r="I19" s="10"/>
      <c r="J19" s="9"/>
      <c r="K19" s="157"/>
    </row>
    <row r="20" spans="1:11" ht="15">
      <c r="A20" s="156" t="s">
        <v>15</v>
      </c>
      <c r="B20" s="171" t="s">
        <v>26</v>
      </c>
      <c r="C20" s="109">
        <v>40</v>
      </c>
      <c r="D20" s="108">
        <v>1</v>
      </c>
      <c r="E20" s="8">
        <f t="shared" si="2"/>
        <v>40</v>
      </c>
      <c r="F20" s="8">
        <f t="shared" si="1"/>
        <v>46</v>
      </c>
      <c r="G20" s="9"/>
      <c r="H20" s="9"/>
      <c r="I20" s="10"/>
      <c r="J20" s="9"/>
      <c r="K20" s="157"/>
    </row>
    <row r="21" spans="1:11" ht="15">
      <c r="A21" s="156" t="s">
        <v>71</v>
      </c>
      <c r="B21" s="171" t="s">
        <v>72</v>
      </c>
      <c r="C21" s="109">
        <v>92</v>
      </c>
      <c r="D21" s="108">
        <v>1</v>
      </c>
      <c r="E21" s="8">
        <f t="shared" si="2"/>
        <v>92</v>
      </c>
      <c r="F21" s="8">
        <f t="shared" si="1"/>
        <v>105.8</v>
      </c>
      <c r="G21" s="9"/>
      <c r="H21" s="9"/>
      <c r="I21" s="10"/>
      <c r="J21" s="9"/>
      <c r="K21" s="157"/>
    </row>
    <row r="22" spans="1:11" ht="15">
      <c r="A22" s="156" t="s">
        <v>71</v>
      </c>
      <c r="B22" s="171" t="s">
        <v>27</v>
      </c>
      <c r="C22" s="109">
        <v>52</v>
      </c>
      <c r="D22" s="108">
        <v>1</v>
      </c>
      <c r="E22" s="8">
        <f aca="true" t="shared" si="3" ref="E22:E61">C22*D22</f>
        <v>52</v>
      </c>
      <c r="F22" s="8">
        <f t="shared" si="1"/>
        <v>59.8</v>
      </c>
      <c r="G22" s="9"/>
      <c r="H22" s="9"/>
      <c r="I22" s="10"/>
      <c r="J22" s="9"/>
      <c r="K22" s="157"/>
    </row>
    <row r="23" spans="1:11" ht="15">
      <c r="A23" s="156" t="s">
        <v>71</v>
      </c>
      <c r="B23" s="171" t="s">
        <v>28</v>
      </c>
      <c r="C23" s="109">
        <v>52</v>
      </c>
      <c r="D23" s="108">
        <v>1</v>
      </c>
      <c r="E23" s="8">
        <f t="shared" si="3"/>
        <v>52</v>
      </c>
      <c r="F23" s="8">
        <f t="shared" si="1"/>
        <v>59.8</v>
      </c>
      <c r="G23" s="9"/>
      <c r="H23" s="9"/>
      <c r="I23" s="10"/>
      <c r="J23" s="9"/>
      <c r="K23" s="157"/>
    </row>
    <row r="24" spans="1:11" ht="15">
      <c r="A24" s="156" t="s">
        <v>71</v>
      </c>
      <c r="B24" s="171" t="s">
        <v>29</v>
      </c>
      <c r="C24" s="109">
        <v>92</v>
      </c>
      <c r="D24" s="108">
        <v>1</v>
      </c>
      <c r="E24" s="8">
        <f t="shared" si="3"/>
        <v>92</v>
      </c>
      <c r="F24" s="8">
        <f t="shared" si="1"/>
        <v>105.8</v>
      </c>
      <c r="G24" s="9"/>
      <c r="H24" s="9"/>
      <c r="I24" s="10"/>
      <c r="J24" s="9"/>
      <c r="K24" s="157"/>
    </row>
    <row r="25" spans="1:11" ht="15">
      <c r="A25" s="156" t="s">
        <v>71</v>
      </c>
      <c r="B25" s="171" t="s">
        <v>30</v>
      </c>
      <c r="C25" s="109">
        <v>92</v>
      </c>
      <c r="D25" s="108">
        <v>1</v>
      </c>
      <c r="E25" s="8">
        <f t="shared" si="3"/>
        <v>92</v>
      </c>
      <c r="F25" s="8">
        <f t="shared" si="1"/>
        <v>105.8</v>
      </c>
      <c r="G25" s="9"/>
      <c r="H25" s="9"/>
      <c r="I25" s="10"/>
      <c r="J25" s="9"/>
      <c r="K25" s="157"/>
    </row>
    <row r="26" spans="1:11" ht="15">
      <c r="A26" s="156" t="s">
        <v>71</v>
      </c>
      <c r="B26" s="171" t="s">
        <v>31</v>
      </c>
      <c r="C26" s="109">
        <v>92</v>
      </c>
      <c r="D26" s="108">
        <v>1</v>
      </c>
      <c r="E26" s="8">
        <f t="shared" si="3"/>
        <v>92</v>
      </c>
      <c r="F26" s="8">
        <f t="shared" si="1"/>
        <v>105.8</v>
      </c>
      <c r="G26" s="9"/>
      <c r="H26" s="9"/>
      <c r="I26" s="10"/>
      <c r="J26" s="9"/>
      <c r="K26" s="157"/>
    </row>
    <row r="27" spans="1:11" ht="15">
      <c r="A27" s="156" t="s">
        <v>73</v>
      </c>
      <c r="B27" s="171" t="s">
        <v>32</v>
      </c>
      <c r="C27" s="109">
        <v>92</v>
      </c>
      <c r="D27" s="108">
        <v>1</v>
      </c>
      <c r="E27" s="8">
        <f t="shared" si="3"/>
        <v>92</v>
      </c>
      <c r="F27" s="8">
        <f t="shared" si="1"/>
        <v>105.8</v>
      </c>
      <c r="G27" s="9"/>
      <c r="H27" s="9"/>
      <c r="I27" s="10"/>
      <c r="J27" s="9"/>
      <c r="K27" s="157"/>
    </row>
    <row r="28" spans="1:11" ht="14.25" customHeight="1">
      <c r="A28" s="156" t="s">
        <v>73</v>
      </c>
      <c r="B28" s="171" t="s">
        <v>33</v>
      </c>
      <c r="C28" s="109">
        <v>52</v>
      </c>
      <c r="D28" s="108">
        <v>1</v>
      </c>
      <c r="E28" s="8">
        <f t="shared" si="3"/>
        <v>52</v>
      </c>
      <c r="F28" s="8">
        <f t="shared" si="1"/>
        <v>59.8</v>
      </c>
      <c r="G28" s="9"/>
      <c r="H28" s="9"/>
      <c r="I28" s="10"/>
      <c r="J28" s="9"/>
      <c r="K28" s="157"/>
    </row>
    <row r="29" spans="1:11" ht="14.25" customHeight="1">
      <c r="A29" s="156" t="s">
        <v>73</v>
      </c>
      <c r="B29" s="171" t="s">
        <v>34</v>
      </c>
      <c r="C29" s="109">
        <v>52</v>
      </c>
      <c r="D29" s="108">
        <v>1</v>
      </c>
      <c r="E29" s="8">
        <f t="shared" si="3"/>
        <v>52</v>
      </c>
      <c r="F29" s="8">
        <f t="shared" si="1"/>
        <v>59.8</v>
      </c>
      <c r="G29" s="9"/>
      <c r="H29" s="9"/>
      <c r="I29" s="10"/>
      <c r="J29" s="9"/>
      <c r="K29" s="157"/>
    </row>
    <row r="30" spans="1:11" ht="14.25" customHeight="1">
      <c r="A30" s="156" t="s">
        <v>75</v>
      </c>
      <c r="B30" s="171" t="s">
        <v>35</v>
      </c>
      <c r="C30" s="109">
        <v>40</v>
      </c>
      <c r="D30" s="108">
        <v>2</v>
      </c>
      <c r="E30" s="8">
        <f t="shared" si="3"/>
        <v>80</v>
      </c>
      <c r="F30" s="8">
        <f t="shared" si="1"/>
        <v>92</v>
      </c>
      <c r="G30" s="9"/>
      <c r="H30" s="9"/>
      <c r="I30" s="10"/>
      <c r="J30" s="9"/>
      <c r="K30" s="157"/>
    </row>
    <row r="31" spans="1:11" ht="14.25" customHeight="1">
      <c r="A31" s="156" t="s">
        <v>75</v>
      </c>
      <c r="B31" s="171" t="s">
        <v>36</v>
      </c>
      <c r="C31" s="109">
        <v>28</v>
      </c>
      <c r="D31" s="108">
        <v>1</v>
      </c>
      <c r="E31" s="8">
        <f t="shared" si="3"/>
        <v>28</v>
      </c>
      <c r="F31" s="8">
        <f t="shared" si="1"/>
        <v>32.199999999999996</v>
      </c>
      <c r="G31" s="9"/>
      <c r="H31" s="9"/>
      <c r="I31" s="10"/>
      <c r="J31" s="9"/>
      <c r="K31" s="157"/>
    </row>
    <row r="32" spans="1:11" ht="14.25" customHeight="1">
      <c r="A32" s="156" t="s">
        <v>16</v>
      </c>
      <c r="B32" s="171" t="s">
        <v>36</v>
      </c>
      <c r="C32" s="109">
        <v>28</v>
      </c>
      <c r="D32" s="108">
        <v>1</v>
      </c>
      <c r="E32" s="8">
        <f t="shared" si="3"/>
        <v>28</v>
      </c>
      <c r="F32" s="8">
        <f t="shared" si="1"/>
        <v>32.199999999999996</v>
      </c>
      <c r="G32" s="9"/>
      <c r="H32" s="9"/>
      <c r="I32" s="10"/>
      <c r="J32" s="9"/>
      <c r="K32" s="157"/>
    </row>
    <row r="33" spans="1:11" ht="15">
      <c r="A33" s="156" t="s">
        <v>75</v>
      </c>
      <c r="B33" s="171" t="s">
        <v>37</v>
      </c>
      <c r="C33" s="109">
        <v>92</v>
      </c>
      <c r="D33" s="108">
        <v>1</v>
      </c>
      <c r="E33" s="8">
        <f t="shared" si="3"/>
        <v>92</v>
      </c>
      <c r="F33" s="8">
        <f t="shared" si="1"/>
        <v>105.8</v>
      </c>
      <c r="G33" s="9"/>
      <c r="H33" s="9"/>
      <c r="I33" s="10"/>
      <c r="J33" s="9"/>
      <c r="K33" s="157"/>
    </row>
    <row r="34" spans="1:11" ht="15">
      <c r="A34" s="156" t="s">
        <v>76</v>
      </c>
      <c r="B34" s="171" t="s">
        <v>13</v>
      </c>
      <c r="C34" s="109">
        <v>92</v>
      </c>
      <c r="D34" s="108">
        <v>1</v>
      </c>
      <c r="E34" s="8">
        <f t="shared" si="3"/>
        <v>92</v>
      </c>
      <c r="F34" s="8">
        <f t="shared" si="1"/>
        <v>105.8</v>
      </c>
      <c r="G34" s="9"/>
      <c r="H34" s="9"/>
      <c r="I34" s="10"/>
      <c r="J34" s="9"/>
      <c r="K34" s="157"/>
    </row>
    <row r="35" spans="1:11" ht="15">
      <c r="A35" s="156" t="s">
        <v>16</v>
      </c>
      <c r="B35" s="171" t="s">
        <v>13</v>
      </c>
      <c r="C35" s="109">
        <v>92</v>
      </c>
      <c r="D35" s="108">
        <v>1</v>
      </c>
      <c r="E35" s="8">
        <f t="shared" si="3"/>
        <v>92</v>
      </c>
      <c r="F35" s="8">
        <f t="shared" si="1"/>
        <v>105.8</v>
      </c>
      <c r="G35" s="9"/>
      <c r="H35" s="9"/>
      <c r="I35" s="10"/>
      <c r="J35" s="9"/>
      <c r="K35" s="157"/>
    </row>
    <row r="36" spans="1:11" ht="15">
      <c r="A36" s="156" t="s">
        <v>76</v>
      </c>
      <c r="B36" s="171" t="s">
        <v>38</v>
      </c>
      <c r="C36" s="109">
        <v>92</v>
      </c>
      <c r="D36" s="108">
        <v>1</v>
      </c>
      <c r="E36" s="8">
        <f t="shared" si="3"/>
        <v>92</v>
      </c>
      <c r="F36" s="8">
        <f t="shared" si="1"/>
        <v>105.8</v>
      </c>
      <c r="G36" s="9"/>
      <c r="H36" s="9"/>
      <c r="I36" s="10"/>
      <c r="J36" s="9"/>
      <c r="K36" s="157"/>
    </row>
    <row r="37" spans="1:11" ht="15" customHeight="1">
      <c r="A37" s="156" t="s">
        <v>76</v>
      </c>
      <c r="B37" s="171" t="s">
        <v>39</v>
      </c>
      <c r="C37" s="109">
        <v>92</v>
      </c>
      <c r="D37" s="108">
        <v>1</v>
      </c>
      <c r="E37" s="8">
        <f t="shared" si="3"/>
        <v>92</v>
      </c>
      <c r="F37" s="8">
        <f t="shared" si="1"/>
        <v>105.8</v>
      </c>
      <c r="G37" s="9"/>
      <c r="H37" s="9"/>
      <c r="I37" s="10"/>
      <c r="J37" s="9"/>
      <c r="K37" s="157"/>
    </row>
    <row r="38" spans="1:11" ht="15" customHeight="1">
      <c r="A38" s="156" t="s">
        <v>65</v>
      </c>
      <c r="B38" s="171" t="s">
        <v>39</v>
      </c>
      <c r="C38" s="109">
        <v>92</v>
      </c>
      <c r="D38" s="108">
        <v>1</v>
      </c>
      <c r="E38" s="8">
        <f t="shared" si="3"/>
        <v>92</v>
      </c>
      <c r="F38" s="8">
        <f t="shared" si="1"/>
        <v>105.8</v>
      </c>
      <c r="G38" s="9"/>
      <c r="H38" s="9"/>
      <c r="I38" s="10"/>
      <c r="J38" s="9"/>
      <c r="K38" s="157"/>
    </row>
    <row r="39" spans="1:11" ht="15" customHeight="1">
      <c r="A39" s="156" t="s">
        <v>65</v>
      </c>
      <c r="B39" s="171" t="s">
        <v>40</v>
      </c>
      <c r="C39" s="109">
        <v>52</v>
      </c>
      <c r="D39" s="108">
        <v>1</v>
      </c>
      <c r="E39" s="8">
        <f t="shared" si="3"/>
        <v>52</v>
      </c>
      <c r="F39" s="8">
        <f t="shared" si="1"/>
        <v>59.8</v>
      </c>
      <c r="G39" s="9"/>
      <c r="H39" s="9"/>
      <c r="I39" s="10"/>
      <c r="J39" s="9"/>
      <c r="K39" s="157"/>
    </row>
    <row r="40" spans="1:11" ht="15" customHeight="1">
      <c r="A40" s="156" t="s">
        <v>65</v>
      </c>
      <c r="B40" s="171" t="s">
        <v>41</v>
      </c>
      <c r="C40" s="109">
        <v>92</v>
      </c>
      <c r="D40" s="108">
        <v>1</v>
      </c>
      <c r="E40" s="8">
        <f t="shared" si="3"/>
        <v>92</v>
      </c>
      <c r="F40" s="8">
        <f t="shared" si="1"/>
        <v>105.8</v>
      </c>
      <c r="G40" s="9"/>
      <c r="H40" s="9"/>
      <c r="I40" s="10"/>
      <c r="J40" s="9"/>
      <c r="K40" s="157"/>
    </row>
    <row r="41" spans="1:11" ht="15" customHeight="1">
      <c r="A41" s="156" t="s">
        <v>16</v>
      </c>
      <c r="B41" s="171" t="s">
        <v>42</v>
      </c>
      <c r="C41" s="109">
        <v>52</v>
      </c>
      <c r="D41" s="108">
        <v>1</v>
      </c>
      <c r="E41" s="8">
        <f t="shared" si="3"/>
        <v>52</v>
      </c>
      <c r="F41" s="8">
        <f t="shared" si="1"/>
        <v>59.8</v>
      </c>
      <c r="G41" s="9"/>
      <c r="H41" s="9"/>
      <c r="I41" s="10"/>
      <c r="J41" s="9"/>
      <c r="K41" s="157"/>
    </row>
    <row r="42" spans="1:11" ht="15" customHeight="1">
      <c r="A42" s="156" t="s">
        <v>16</v>
      </c>
      <c r="B42" s="171" t="s">
        <v>43</v>
      </c>
      <c r="C42" s="109">
        <v>65</v>
      </c>
      <c r="D42" s="108">
        <v>1</v>
      </c>
      <c r="E42" s="8">
        <f t="shared" si="3"/>
        <v>65</v>
      </c>
      <c r="F42" s="8">
        <f t="shared" si="1"/>
        <v>74.75</v>
      </c>
      <c r="G42" s="9"/>
      <c r="H42" s="9"/>
      <c r="I42" s="10"/>
      <c r="J42" s="9"/>
      <c r="K42" s="157"/>
    </row>
    <row r="43" spans="1:11" ht="15">
      <c r="A43" s="156" t="s">
        <v>16</v>
      </c>
      <c r="B43" s="171" t="s">
        <v>44</v>
      </c>
      <c r="C43" s="109">
        <v>28</v>
      </c>
      <c r="D43" s="108">
        <v>1</v>
      </c>
      <c r="E43" s="8">
        <f t="shared" si="3"/>
        <v>28</v>
      </c>
      <c r="F43" s="8">
        <f t="shared" si="1"/>
        <v>32.199999999999996</v>
      </c>
      <c r="G43" s="9"/>
      <c r="H43" s="9"/>
      <c r="I43" s="10"/>
      <c r="J43" s="9"/>
      <c r="K43" s="157"/>
    </row>
    <row r="44" spans="1:11" ht="15">
      <c r="A44" s="156" t="s">
        <v>16</v>
      </c>
      <c r="B44" s="171" t="s">
        <v>49</v>
      </c>
      <c r="C44" s="109">
        <v>28</v>
      </c>
      <c r="D44" s="108">
        <v>1</v>
      </c>
      <c r="E44" s="8">
        <f t="shared" si="3"/>
        <v>28</v>
      </c>
      <c r="F44" s="8">
        <f t="shared" si="1"/>
        <v>32.199999999999996</v>
      </c>
      <c r="G44" s="9"/>
      <c r="H44" s="9"/>
      <c r="I44" s="10"/>
      <c r="J44" s="9"/>
      <c r="K44" s="157"/>
    </row>
    <row r="45" spans="1:11" ht="15">
      <c r="A45" s="156" t="s">
        <v>16</v>
      </c>
      <c r="B45" s="171" t="s">
        <v>46</v>
      </c>
      <c r="C45" s="109">
        <v>28</v>
      </c>
      <c r="D45" s="108">
        <v>1</v>
      </c>
      <c r="E45" s="8">
        <f t="shared" si="3"/>
        <v>28</v>
      </c>
      <c r="F45" s="8">
        <f t="shared" si="1"/>
        <v>32.199999999999996</v>
      </c>
      <c r="G45" s="9"/>
      <c r="H45" s="9"/>
      <c r="I45" s="10"/>
      <c r="J45" s="9"/>
      <c r="K45" s="157"/>
    </row>
    <row r="46" spans="1:11" ht="15">
      <c r="A46" s="156" t="s">
        <v>16</v>
      </c>
      <c r="B46" s="171" t="s">
        <v>50</v>
      </c>
      <c r="C46" s="109">
        <v>28</v>
      </c>
      <c r="D46" s="108">
        <v>1</v>
      </c>
      <c r="E46" s="8">
        <f t="shared" si="3"/>
        <v>28</v>
      </c>
      <c r="F46" s="8">
        <f t="shared" si="1"/>
        <v>32.199999999999996</v>
      </c>
      <c r="G46" s="9"/>
      <c r="H46" s="9"/>
      <c r="I46" s="10"/>
      <c r="J46" s="9"/>
      <c r="K46" s="157"/>
    </row>
    <row r="47" spans="1:11" ht="15">
      <c r="A47" s="156" t="s">
        <v>12</v>
      </c>
      <c r="B47" s="171" t="s">
        <v>45</v>
      </c>
      <c r="C47" s="109">
        <v>28</v>
      </c>
      <c r="D47" s="108">
        <v>1</v>
      </c>
      <c r="E47" s="8">
        <f t="shared" si="3"/>
        <v>28</v>
      </c>
      <c r="F47" s="8">
        <f t="shared" si="1"/>
        <v>32.199999999999996</v>
      </c>
      <c r="G47" s="9"/>
      <c r="H47" s="9"/>
      <c r="I47" s="10"/>
      <c r="J47" s="9"/>
      <c r="K47" s="157"/>
    </row>
    <row r="48" spans="1:11" ht="15">
      <c r="A48" s="156" t="s">
        <v>16</v>
      </c>
      <c r="B48" s="171" t="s">
        <v>47</v>
      </c>
      <c r="C48" s="109">
        <v>28</v>
      </c>
      <c r="D48" s="108">
        <v>1</v>
      </c>
      <c r="E48" s="8">
        <f t="shared" si="3"/>
        <v>28</v>
      </c>
      <c r="F48" s="8">
        <f t="shared" si="1"/>
        <v>32.199999999999996</v>
      </c>
      <c r="G48" s="9"/>
      <c r="H48" s="9"/>
      <c r="I48" s="10"/>
      <c r="J48" s="9"/>
      <c r="K48" s="157"/>
    </row>
    <row r="49" spans="1:11" ht="15">
      <c r="A49" s="156" t="s">
        <v>16</v>
      </c>
      <c r="B49" s="171" t="s">
        <v>51</v>
      </c>
      <c r="C49" s="109">
        <v>28</v>
      </c>
      <c r="D49" s="108">
        <v>1</v>
      </c>
      <c r="E49" s="8">
        <f t="shared" si="3"/>
        <v>28</v>
      </c>
      <c r="F49" s="8">
        <f t="shared" si="1"/>
        <v>32.199999999999996</v>
      </c>
      <c r="G49" s="9"/>
      <c r="H49" s="9"/>
      <c r="I49" s="10"/>
      <c r="J49" s="9"/>
      <c r="K49" s="157"/>
    </row>
    <row r="50" spans="1:11" ht="15">
      <c r="A50" s="156" t="s">
        <v>16</v>
      </c>
      <c r="B50" s="171" t="s">
        <v>48</v>
      </c>
      <c r="C50" s="109">
        <v>28</v>
      </c>
      <c r="D50" s="108">
        <v>1</v>
      </c>
      <c r="E50" s="8">
        <f t="shared" si="3"/>
        <v>28</v>
      </c>
      <c r="F50" s="8">
        <f t="shared" si="1"/>
        <v>32.199999999999996</v>
      </c>
      <c r="G50" s="9"/>
      <c r="H50" s="9"/>
      <c r="I50" s="10"/>
      <c r="J50" s="9"/>
      <c r="K50" s="157"/>
    </row>
    <row r="51" spans="1:11" ht="15">
      <c r="A51" s="156" t="s">
        <v>63</v>
      </c>
      <c r="B51" s="171" t="s">
        <v>52</v>
      </c>
      <c r="C51" s="109">
        <v>1</v>
      </c>
      <c r="D51" s="108">
        <v>28</v>
      </c>
      <c r="E51" s="8">
        <f t="shared" si="3"/>
        <v>28</v>
      </c>
      <c r="F51" s="8">
        <f t="shared" si="1"/>
        <v>32.199999999999996</v>
      </c>
      <c r="G51" s="9"/>
      <c r="H51" s="9"/>
      <c r="I51" s="10"/>
      <c r="J51" s="9"/>
      <c r="K51" s="157"/>
    </row>
    <row r="52" spans="1:11" ht="15">
      <c r="A52" s="156" t="s">
        <v>63</v>
      </c>
      <c r="B52" s="171" t="s">
        <v>53</v>
      </c>
      <c r="C52" s="109">
        <v>1</v>
      </c>
      <c r="D52" s="108">
        <v>16</v>
      </c>
      <c r="E52" s="8">
        <f t="shared" si="3"/>
        <v>16</v>
      </c>
      <c r="F52" s="8">
        <f t="shared" si="1"/>
        <v>18.4</v>
      </c>
      <c r="G52" s="9"/>
      <c r="H52" s="9"/>
      <c r="I52" s="10"/>
      <c r="J52" s="9"/>
      <c r="K52" s="157"/>
    </row>
    <row r="53" spans="1:11" ht="15">
      <c r="A53" s="156" t="s">
        <v>70</v>
      </c>
      <c r="B53" s="171" t="s">
        <v>54</v>
      </c>
      <c r="C53" s="109">
        <v>1</v>
      </c>
      <c r="D53" s="108">
        <v>16</v>
      </c>
      <c r="E53" s="8">
        <f t="shared" si="3"/>
        <v>16</v>
      </c>
      <c r="F53" s="8">
        <f t="shared" si="1"/>
        <v>18.4</v>
      </c>
      <c r="G53" s="9"/>
      <c r="H53" s="9"/>
      <c r="I53" s="10"/>
      <c r="J53" s="9"/>
      <c r="K53" s="157"/>
    </row>
    <row r="54" spans="1:11" ht="15">
      <c r="A54" s="156" t="s">
        <v>70</v>
      </c>
      <c r="B54" s="171" t="s">
        <v>55</v>
      </c>
      <c r="C54" s="109">
        <v>1</v>
      </c>
      <c r="D54" s="108">
        <v>16</v>
      </c>
      <c r="E54" s="8">
        <f t="shared" si="3"/>
        <v>16</v>
      </c>
      <c r="F54" s="8">
        <f t="shared" si="1"/>
        <v>18.4</v>
      </c>
      <c r="G54" s="9"/>
      <c r="H54" s="9"/>
      <c r="I54" s="10"/>
      <c r="J54" s="9"/>
      <c r="K54" s="157"/>
    </row>
    <row r="55" spans="1:11" ht="15">
      <c r="A55" s="156" t="s">
        <v>70</v>
      </c>
      <c r="B55" s="171" t="s">
        <v>56</v>
      </c>
      <c r="C55" s="109">
        <v>1</v>
      </c>
      <c r="D55" s="108">
        <v>16</v>
      </c>
      <c r="E55" s="8">
        <f t="shared" si="3"/>
        <v>16</v>
      </c>
      <c r="F55" s="8">
        <f t="shared" si="1"/>
        <v>18.4</v>
      </c>
      <c r="G55" s="9"/>
      <c r="H55" s="9"/>
      <c r="I55" s="10"/>
      <c r="J55" s="9"/>
      <c r="K55" s="157"/>
    </row>
    <row r="56" spans="1:11" ht="15">
      <c r="A56" s="156" t="s">
        <v>70</v>
      </c>
      <c r="B56" s="171" t="s">
        <v>57</v>
      </c>
      <c r="C56" s="109">
        <v>1</v>
      </c>
      <c r="D56" s="108">
        <v>76</v>
      </c>
      <c r="E56" s="8">
        <f t="shared" si="3"/>
        <v>76</v>
      </c>
      <c r="F56" s="8">
        <f t="shared" si="1"/>
        <v>87.39999999999999</v>
      </c>
      <c r="G56" s="9"/>
      <c r="H56" s="9"/>
      <c r="I56" s="10"/>
      <c r="J56" s="9"/>
      <c r="K56" s="157"/>
    </row>
    <row r="57" spans="1:11" ht="15">
      <c r="A57" s="156" t="s">
        <v>70</v>
      </c>
      <c r="B57" s="171" t="s">
        <v>58</v>
      </c>
      <c r="C57" s="109">
        <v>1</v>
      </c>
      <c r="D57" s="108">
        <v>16</v>
      </c>
      <c r="E57" s="8">
        <f t="shared" si="3"/>
        <v>16</v>
      </c>
      <c r="F57" s="8">
        <f t="shared" si="1"/>
        <v>18.4</v>
      </c>
      <c r="G57" s="9"/>
      <c r="H57" s="9"/>
      <c r="I57" s="10"/>
      <c r="J57" s="9"/>
      <c r="K57" s="157"/>
    </row>
    <row r="58" spans="1:11" ht="15">
      <c r="A58" s="156" t="s">
        <v>70</v>
      </c>
      <c r="B58" s="171" t="s">
        <v>59</v>
      </c>
      <c r="C58" s="109">
        <v>1</v>
      </c>
      <c r="D58" s="108">
        <v>16</v>
      </c>
      <c r="E58" s="8">
        <f t="shared" si="3"/>
        <v>16</v>
      </c>
      <c r="F58" s="8">
        <f t="shared" si="1"/>
        <v>18.4</v>
      </c>
      <c r="G58" s="9"/>
      <c r="H58" s="9"/>
      <c r="I58" s="10"/>
      <c r="J58" s="9"/>
      <c r="K58" s="157"/>
    </row>
    <row r="59" spans="1:11" ht="15">
      <c r="A59" s="156" t="s">
        <v>70</v>
      </c>
      <c r="B59" s="171" t="s">
        <v>60</v>
      </c>
      <c r="C59" s="109">
        <v>1</v>
      </c>
      <c r="D59" s="108">
        <v>44</v>
      </c>
      <c r="E59" s="8">
        <f t="shared" si="3"/>
        <v>44</v>
      </c>
      <c r="F59" s="8">
        <f t="shared" si="1"/>
        <v>50.599999999999994</v>
      </c>
      <c r="G59" s="9"/>
      <c r="H59" s="9"/>
      <c r="I59" s="10"/>
      <c r="J59" s="9"/>
      <c r="K59" s="157"/>
    </row>
    <row r="60" spans="1:11" ht="15">
      <c r="A60" s="156" t="s">
        <v>70</v>
      </c>
      <c r="B60" s="171" t="s">
        <v>61</v>
      </c>
      <c r="C60" s="109">
        <v>1</v>
      </c>
      <c r="D60" s="108">
        <v>16</v>
      </c>
      <c r="E60" s="8">
        <f t="shared" si="3"/>
        <v>16</v>
      </c>
      <c r="F60" s="8">
        <f t="shared" si="1"/>
        <v>18.4</v>
      </c>
      <c r="G60" s="9"/>
      <c r="H60" s="9"/>
      <c r="I60" s="10"/>
      <c r="J60" s="9"/>
      <c r="K60" s="157"/>
    </row>
    <row r="61" spans="1:11" ht="15">
      <c r="A61" s="156" t="s">
        <v>70</v>
      </c>
      <c r="B61" s="171" t="s">
        <v>62</v>
      </c>
      <c r="C61" s="109">
        <v>1</v>
      </c>
      <c r="D61" s="108">
        <v>16</v>
      </c>
      <c r="E61" s="8">
        <f t="shared" si="3"/>
        <v>16</v>
      </c>
      <c r="F61" s="8">
        <f t="shared" si="1"/>
        <v>18.4</v>
      </c>
      <c r="G61" s="9"/>
      <c r="H61" s="9"/>
      <c r="I61" s="10"/>
      <c r="J61" s="9"/>
      <c r="K61" s="157"/>
    </row>
    <row r="62" spans="1:11" ht="15">
      <c r="A62" s="106"/>
      <c r="B62" s="106"/>
      <c r="C62" s="105"/>
      <c r="D62" s="105"/>
      <c r="E62" s="107">
        <f>SUM(E2:E61)</f>
        <v>3164.6</v>
      </c>
      <c r="F62" s="107"/>
      <c r="G62" s="103"/>
      <c r="H62" s="103"/>
      <c r="I62" s="104"/>
      <c r="J62" s="103"/>
      <c r="K62" s="105"/>
    </row>
    <row r="64" spans="4:5" ht="15">
      <c r="D64" s="2" t="s">
        <v>7</v>
      </c>
      <c r="E64" s="5">
        <v>334.1</v>
      </c>
    </row>
    <row r="65" spans="4:5" ht="15">
      <c r="D65" s="2" t="s">
        <v>11</v>
      </c>
      <c r="E65" s="5">
        <v>0</v>
      </c>
    </row>
    <row r="66" ht="15">
      <c r="E66" s="5">
        <f>E62+E64+E65</f>
        <v>3498.7</v>
      </c>
    </row>
  </sheetData>
  <sheetProtection/>
  <autoFilter ref="B1:B6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pane ySplit="1" topLeftCell="BM2" activePane="bottomLeft" state="frozen"/>
      <selection pane="topLeft" activeCell="E30" sqref="E30"/>
      <selection pane="bottomLeft" activeCell="K23" sqref="K23"/>
    </sheetView>
  </sheetViews>
  <sheetFormatPr defaultColWidth="9.140625" defaultRowHeight="15"/>
  <cols>
    <col min="1" max="1" width="26.7109375" style="1" customWidth="1"/>
    <col min="2" max="2" width="68.28125" style="1" customWidth="1"/>
    <col min="3" max="3" width="9.140625" style="2" customWidth="1"/>
    <col min="4" max="4" width="12.8515625" style="2" customWidth="1"/>
    <col min="5" max="5" width="9.140625" style="5" customWidth="1"/>
    <col min="6" max="6" width="9.140625" style="3" customWidth="1"/>
    <col min="7" max="7" width="9.140625" style="4" customWidth="1"/>
    <col min="8" max="8" width="9.28125" style="4" bestFit="1" customWidth="1"/>
    <col min="9" max="9" width="9.140625" style="7" customWidth="1"/>
    <col min="10" max="10" width="9.140625" style="4" customWidth="1"/>
    <col min="11" max="11" width="9.140625" style="233" customWidth="1"/>
    <col min="12" max="16384" width="9.140625" style="1" customWidth="1"/>
  </cols>
  <sheetData>
    <row r="1" spans="1:11" ht="15.75" thickBot="1">
      <c r="A1" s="110" t="s">
        <v>0</v>
      </c>
      <c r="B1" s="110" t="s">
        <v>1</v>
      </c>
      <c r="C1" s="111" t="s">
        <v>9</v>
      </c>
      <c r="D1" s="111" t="s">
        <v>10</v>
      </c>
      <c r="E1" s="112" t="s">
        <v>2</v>
      </c>
      <c r="F1" s="113" t="s">
        <v>3</v>
      </c>
      <c r="G1" s="11" t="s">
        <v>6</v>
      </c>
      <c r="H1" s="11" t="s">
        <v>7</v>
      </c>
      <c r="I1" s="12" t="s">
        <v>8</v>
      </c>
      <c r="J1" s="11" t="s">
        <v>4</v>
      </c>
      <c r="K1" s="216" t="s">
        <v>5</v>
      </c>
    </row>
    <row r="2" spans="1:11" ht="15">
      <c r="A2" s="143" t="s">
        <v>76</v>
      </c>
      <c r="B2" s="194" t="s">
        <v>13</v>
      </c>
      <c r="C2" s="124">
        <v>92</v>
      </c>
      <c r="D2" s="125">
        <v>1</v>
      </c>
      <c r="E2" s="126">
        <f>C2*D2</f>
        <v>92</v>
      </c>
      <c r="F2" s="126">
        <f>E2*1.15</f>
        <v>105.8</v>
      </c>
      <c r="G2" s="127"/>
      <c r="H2" s="127"/>
      <c r="I2" s="128"/>
      <c r="J2" s="127"/>
      <c r="K2" s="217"/>
    </row>
    <row r="3" spans="1:11" ht="15">
      <c r="A3" s="144" t="s">
        <v>76</v>
      </c>
      <c r="B3" s="195" t="s">
        <v>38</v>
      </c>
      <c r="C3" s="134">
        <v>92</v>
      </c>
      <c r="D3" s="135">
        <v>1</v>
      </c>
      <c r="E3" s="136">
        <f>C3*D3</f>
        <v>92</v>
      </c>
      <c r="F3" s="136">
        <f>E3*1.15</f>
        <v>105.8</v>
      </c>
      <c r="G3" s="137"/>
      <c r="H3" s="137"/>
      <c r="I3" s="138"/>
      <c r="J3" s="137"/>
      <c r="K3" s="218"/>
    </row>
    <row r="4" spans="1:11" ht="15.75" thickBot="1">
      <c r="A4" s="145" t="s">
        <v>76</v>
      </c>
      <c r="B4" s="196" t="s">
        <v>39</v>
      </c>
      <c r="C4" s="129">
        <v>92</v>
      </c>
      <c r="D4" s="130">
        <v>1</v>
      </c>
      <c r="E4" s="131">
        <f>C4*D4</f>
        <v>92</v>
      </c>
      <c r="F4" s="131">
        <f>E4*1.15</f>
        <v>105.8</v>
      </c>
      <c r="G4" s="132">
        <f>SUM(F2:F4)</f>
        <v>317.4</v>
      </c>
      <c r="H4" s="132">
        <v>29.3</v>
      </c>
      <c r="I4" s="133">
        <f>G4+H4</f>
        <v>346.7</v>
      </c>
      <c r="J4" s="132"/>
      <c r="K4" s="219"/>
    </row>
    <row r="5" spans="1:11" ht="15">
      <c r="A5" s="158" t="s">
        <v>70</v>
      </c>
      <c r="B5" s="206" t="s">
        <v>54</v>
      </c>
      <c r="C5" s="159">
        <v>1</v>
      </c>
      <c r="D5" s="160">
        <v>16</v>
      </c>
      <c r="E5" s="161">
        <f>C5*D5</f>
        <v>16</v>
      </c>
      <c r="F5" s="161">
        <f>E5*1.15</f>
        <v>18.4</v>
      </c>
      <c r="G5" s="162"/>
      <c r="H5" s="162"/>
      <c r="I5" s="163"/>
      <c r="J5" s="162"/>
      <c r="K5" s="220"/>
    </row>
    <row r="6" spans="1:11" ht="15">
      <c r="A6" s="153" t="s">
        <v>70</v>
      </c>
      <c r="B6" s="207" t="s">
        <v>55</v>
      </c>
      <c r="C6" s="114">
        <v>1</v>
      </c>
      <c r="D6" s="115">
        <v>16</v>
      </c>
      <c r="E6" s="116">
        <f>C6*D6</f>
        <v>16</v>
      </c>
      <c r="F6" s="116">
        <f>E6*1.15</f>
        <v>18.4</v>
      </c>
      <c r="G6" s="117"/>
      <c r="H6" s="117"/>
      <c r="I6" s="118"/>
      <c r="J6" s="117"/>
      <c r="K6" s="221"/>
    </row>
    <row r="7" spans="1:11" ht="15">
      <c r="A7" s="153" t="s">
        <v>70</v>
      </c>
      <c r="B7" s="207" t="s">
        <v>56</v>
      </c>
      <c r="C7" s="114">
        <v>1</v>
      </c>
      <c r="D7" s="115">
        <v>16</v>
      </c>
      <c r="E7" s="116">
        <f>C7*D7</f>
        <v>16</v>
      </c>
      <c r="F7" s="116">
        <f>E7*1.15</f>
        <v>18.4</v>
      </c>
      <c r="G7" s="117"/>
      <c r="H7" s="117"/>
      <c r="I7" s="118"/>
      <c r="J7" s="117"/>
      <c r="K7" s="221"/>
    </row>
    <row r="8" spans="1:11" ht="15">
      <c r="A8" s="153" t="s">
        <v>70</v>
      </c>
      <c r="B8" s="207" t="s">
        <v>57</v>
      </c>
      <c r="C8" s="114">
        <v>1</v>
      </c>
      <c r="D8" s="115">
        <v>76</v>
      </c>
      <c r="E8" s="116">
        <f>C8*D8</f>
        <v>76</v>
      </c>
      <c r="F8" s="116">
        <f>E8*1.15</f>
        <v>87.39999999999999</v>
      </c>
      <c r="G8" s="117"/>
      <c r="H8" s="117"/>
      <c r="I8" s="118"/>
      <c r="J8" s="117"/>
      <c r="K8" s="221"/>
    </row>
    <row r="9" spans="1:11" ht="15">
      <c r="A9" s="153" t="s">
        <v>70</v>
      </c>
      <c r="B9" s="207" t="s">
        <v>58</v>
      </c>
      <c r="C9" s="114">
        <v>1</v>
      </c>
      <c r="D9" s="115">
        <v>16</v>
      </c>
      <c r="E9" s="116">
        <f>C9*D9</f>
        <v>16</v>
      </c>
      <c r="F9" s="116">
        <f>E9*1.15</f>
        <v>18.4</v>
      </c>
      <c r="G9" s="117"/>
      <c r="H9" s="117"/>
      <c r="I9" s="118"/>
      <c r="J9" s="117"/>
      <c r="K9" s="221"/>
    </row>
    <row r="10" spans="1:11" ht="15">
      <c r="A10" s="153" t="s">
        <v>70</v>
      </c>
      <c r="B10" s="207" t="s">
        <v>59</v>
      </c>
      <c r="C10" s="114">
        <v>1</v>
      </c>
      <c r="D10" s="115">
        <v>16</v>
      </c>
      <c r="E10" s="116">
        <f>C10*D10</f>
        <v>16</v>
      </c>
      <c r="F10" s="116">
        <f>E10*1.15</f>
        <v>18.4</v>
      </c>
      <c r="G10" s="117"/>
      <c r="H10" s="117"/>
      <c r="I10" s="118"/>
      <c r="J10" s="117"/>
      <c r="K10" s="221"/>
    </row>
    <row r="11" spans="1:11" ht="15">
      <c r="A11" s="153" t="s">
        <v>70</v>
      </c>
      <c r="B11" s="207" t="s">
        <v>60</v>
      </c>
      <c r="C11" s="114">
        <v>1</v>
      </c>
      <c r="D11" s="115">
        <v>44</v>
      </c>
      <c r="E11" s="116">
        <f>C11*D11</f>
        <v>44</v>
      </c>
      <c r="F11" s="116">
        <f>E11*1.15</f>
        <v>50.599999999999994</v>
      </c>
      <c r="G11" s="117"/>
      <c r="H11" s="117"/>
      <c r="I11" s="118"/>
      <c r="J11" s="117"/>
      <c r="K11" s="221"/>
    </row>
    <row r="12" spans="1:11" ht="15">
      <c r="A12" s="153" t="s">
        <v>70</v>
      </c>
      <c r="B12" s="207" t="s">
        <v>61</v>
      </c>
      <c r="C12" s="114">
        <v>1</v>
      </c>
      <c r="D12" s="115">
        <v>16</v>
      </c>
      <c r="E12" s="116">
        <f>C12*D12</f>
        <v>16</v>
      </c>
      <c r="F12" s="116">
        <f>E12*1.15</f>
        <v>18.4</v>
      </c>
      <c r="G12" s="117"/>
      <c r="H12" s="117"/>
      <c r="I12" s="118"/>
      <c r="J12" s="117"/>
      <c r="K12" s="221"/>
    </row>
    <row r="13" spans="1:11" ht="15.75" thickBot="1">
      <c r="A13" s="154" t="s">
        <v>70</v>
      </c>
      <c r="B13" s="208" t="s">
        <v>62</v>
      </c>
      <c r="C13" s="119">
        <v>1</v>
      </c>
      <c r="D13" s="120">
        <v>16</v>
      </c>
      <c r="E13" s="121">
        <f>C13*D13</f>
        <v>16</v>
      </c>
      <c r="F13" s="121">
        <f>E13*1.15</f>
        <v>18.4</v>
      </c>
      <c r="G13" s="122">
        <f>SUM(F5:F13)</f>
        <v>266.8</v>
      </c>
      <c r="H13" s="122">
        <v>24.6</v>
      </c>
      <c r="I13" s="123">
        <f>G13+H13</f>
        <v>291.40000000000003</v>
      </c>
      <c r="J13" s="122">
        <v>85.6</v>
      </c>
      <c r="K13" s="222">
        <f>I13-J13</f>
        <v>205.80000000000004</v>
      </c>
    </row>
    <row r="14" spans="1:11" ht="15">
      <c r="A14" s="146" t="s">
        <v>66</v>
      </c>
      <c r="B14" s="197" t="s">
        <v>22</v>
      </c>
      <c r="C14" s="147">
        <v>30.4</v>
      </c>
      <c r="D14" s="148">
        <v>1</v>
      </c>
      <c r="E14" s="149">
        <f>C14*D14</f>
        <v>30.4</v>
      </c>
      <c r="F14" s="149">
        <f>E14*1.15</f>
        <v>34.959999999999994</v>
      </c>
      <c r="G14" s="150"/>
      <c r="H14" s="150"/>
      <c r="I14" s="151"/>
      <c r="J14" s="150"/>
      <c r="K14" s="223"/>
    </row>
    <row r="15" spans="1:11" ht="15">
      <c r="A15" s="144" t="s">
        <v>66</v>
      </c>
      <c r="B15" s="195" t="s">
        <v>23</v>
      </c>
      <c r="C15" s="134">
        <v>30.4</v>
      </c>
      <c r="D15" s="135">
        <v>1</v>
      </c>
      <c r="E15" s="136">
        <f>C15*D15</f>
        <v>30.4</v>
      </c>
      <c r="F15" s="136">
        <f>E15*1.15</f>
        <v>34.959999999999994</v>
      </c>
      <c r="G15" s="137"/>
      <c r="H15" s="137"/>
      <c r="I15" s="138"/>
      <c r="J15" s="137"/>
      <c r="K15" s="218"/>
    </row>
    <row r="16" spans="1:11" ht="15.75" thickBot="1">
      <c r="A16" s="145" t="s">
        <v>66</v>
      </c>
      <c r="B16" s="196" t="s">
        <v>24</v>
      </c>
      <c r="C16" s="129">
        <v>30.4</v>
      </c>
      <c r="D16" s="130">
        <v>1</v>
      </c>
      <c r="E16" s="131">
        <f>C16*D16</f>
        <v>30.4</v>
      </c>
      <c r="F16" s="131">
        <f>E16*1.15</f>
        <v>34.959999999999994</v>
      </c>
      <c r="G16" s="132">
        <f>SUM(F14:F16)</f>
        <v>104.87999999999998</v>
      </c>
      <c r="H16" s="132">
        <v>9.7</v>
      </c>
      <c r="I16" s="133">
        <f>G16+H16</f>
        <v>114.57999999999998</v>
      </c>
      <c r="J16" s="132">
        <v>115</v>
      </c>
      <c r="K16" s="224">
        <f>I16-J16</f>
        <v>-0.4200000000000159</v>
      </c>
    </row>
    <row r="17" spans="1:11" ht="15.75" thickBot="1">
      <c r="A17" s="209" t="s">
        <v>64</v>
      </c>
      <c r="B17" s="210" t="s">
        <v>18</v>
      </c>
      <c r="C17" s="211">
        <v>52</v>
      </c>
      <c r="D17" s="212">
        <v>1</v>
      </c>
      <c r="E17" s="213">
        <f>C17*D17</f>
        <v>52</v>
      </c>
      <c r="F17" s="213">
        <f>E17*1.15</f>
        <v>59.8</v>
      </c>
      <c r="G17" s="214">
        <f>F17</f>
        <v>59.8</v>
      </c>
      <c r="H17" s="214">
        <v>5.5</v>
      </c>
      <c r="I17" s="215">
        <f>G17+H17</f>
        <v>65.3</v>
      </c>
      <c r="J17" s="214"/>
      <c r="K17" s="225"/>
    </row>
    <row r="18" spans="1:11" ht="15.75" thickBot="1">
      <c r="A18" s="198" t="s">
        <v>74</v>
      </c>
      <c r="B18" s="199" t="s">
        <v>18</v>
      </c>
      <c r="C18" s="200">
        <v>52</v>
      </c>
      <c r="D18" s="201">
        <v>1</v>
      </c>
      <c r="E18" s="202">
        <f>C18*D18</f>
        <v>52</v>
      </c>
      <c r="F18" s="202">
        <f>E18*1.15</f>
        <v>59.8</v>
      </c>
      <c r="G18" s="203">
        <f>F18</f>
        <v>59.8</v>
      </c>
      <c r="H18" s="203">
        <v>5.5</v>
      </c>
      <c r="I18" s="204">
        <f>G18+H18</f>
        <v>65.3</v>
      </c>
      <c r="J18" s="203"/>
      <c r="K18" s="226"/>
    </row>
    <row r="19" spans="1:11" ht="15">
      <c r="A19" s="158" t="s">
        <v>69</v>
      </c>
      <c r="B19" s="206" t="s">
        <v>17</v>
      </c>
      <c r="C19" s="159">
        <v>39</v>
      </c>
      <c r="D19" s="160">
        <v>1</v>
      </c>
      <c r="E19" s="161">
        <f>C19*D19</f>
        <v>39</v>
      </c>
      <c r="F19" s="161">
        <f>E19*1.15</f>
        <v>44.849999999999994</v>
      </c>
      <c r="G19" s="162"/>
      <c r="H19" s="162"/>
      <c r="I19" s="163"/>
      <c r="J19" s="162"/>
      <c r="K19" s="220"/>
    </row>
    <row r="20" spans="1:11" ht="15.75" thickBot="1">
      <c r="A20" s="154" t="s">
        <v>69</v>
      </c>
      <c r="B20" s="208" t="s">
        <v>14</v>
      </c>
      <c r="C20" s="119">
        <v>52</v>
      </c>
      <c r="D20" s="120">
        <v>1</v>
      </c>
      <c r="E20" s="121">
        <f>C20*D20</f>
        <v>52</v>
      </c>
      <c r="F20" s="121">
        <f>E20*1.15</f>
        <v>59.8</v>
      </c>
      <c r="G20" s="122">
        <f>F20+F19</f>
        <v>104.64999999999999</v>
      </c>
      <c r="H20" s="122">
        <v>9.6</v>
      </c>
      <c r="I20" s="123">
        <f>G20+H20</f>
        <v>114.24999999999999</v>
      </c>
      <c r="J20" s="122"/>
      <c r="K20" s="227"/>
    </row>
    <row r="21" spans="1:11" ht="15">
      <c r="A21" s="146" t="s">
        <v>63</v>
      </c>
      <c r="B21" s="197" t="s">
        <v>52</v>
      </c>
      <c r="C21" s="147">
        <v>1</v>
      </c>
      <c r="D21" s="148">
        <v>28</v>
      </c>
      <c r="E21" s="149">
        <f>C21*D21</f>
        <v>28</v>
      </c>
      <c r="F21" s="149">
        <f>E21*1.15</f>
        <v>32.199999999999996</v>
      </c>
      <c r="G21" s="150"/>
      <c r="H21" s="150"/>
      <c r="I21" s="151"/>
      <c r="J21" s="150"/>
      <c r="K21" s="223"/>
    </row>
    <row r="22" spans="1:11" ht="15.75" thickBot="1">
      <c r="A22" s="145" t="s">
        <v>63</v>
      </c>
      <c r="B22" s="196" t="s">
        <v>53</v>
      </c>
      <c r="C22" s="129">
        <v>1</v>
      </c>
      <c r="D22" s="130">
        <v>16</v>
      </c>
      <c r="E22" s="131">
        <f>C22*D22</f>
        <v>16</v>
      </c>
      <c r="F22" s="131">
        <f>E22*1.15</f>
        <v>18.4</v>
      </c>
      <c r="G22" s="132">
        <f>F22+F21</f>
        <v>50.599999999999994</v>
      </c>
      <c r="H22" s="132">
        <v>4.7</v>
      </c>
      <c r="I22" s="133">
        <f>G22+H22</f>
        <v>55.3</v>
      </c>
      <c r="J22" s="132"/>
      <c r="K22" s="219"/>
    </row>
    <row r="23" spans="1:11" ht="15">
      <c r="A23" s="158" t="s">
        <v>15</v>
      </c>
      <c r="B23" s="206" t="s">
        <v>18</v>
      </c>
      <c r="C23" s="159">
        <v>52</v>
      </c>
      <c r="D23" s="160">
        <v>1</v>
      </c>
      <c r="E23" s="161">
        <f>C23*D23</f>
        <v>52</v>
      </c>
      <c r="F23" s="161">
        <f>E23*1.15</f>
        <v>59.8</v>
      </c>
      <c r="G23" s="162"/>
      <c r="H23" s="162"/>
      <c r="I23" s="163"/>
      <c r="J23" s="162"/>
      <c r="K23" s="220"/>
    </row>
    <row r="24" spans="1:11" ht="15">
      <c r="A24" s="153" t="s">
        <v>15</v>
      </c>
      <c r="B24" s="207" t="s">
        <v>19</v>
      </c>
      <c r="C24" s="114">
        <v>52</v>
      </c>
      <c r="D24" s="115">
        <v>2</v>
      </c>
      <c r="E24" s="116">
        <f>C24*D24</f>
        <v>104</v>
      </c>
      <c r="F24" s="116">
        <f>E24*1.15</f>
        <v>119.6</v>
      </c>
      <c r="G24" s="117"/>
      <c r="H24" s="117"/>
      <c r="I24" s="118"/>
      <c r="J24" s="117"/>
      <c r="K24" s="221"/>
    </row>
    <row r="25" spans="1:11" ht="15">
      <c r="A25" s="153" t="s">
        <v>15</v>
      </c>
      <c r="B25" s="207" t="s">
        <v>17</v>
      </c>
      <c r="C25" s="114">
        <v>39</v>
      </c>
      <c r="D25" s="115">
        <v>1</v>
      </c>
      <c r="E25" s="116">
        <f>C25*D25</f>
        <v>39</v>
      </c>
      <c r="F25" s="116">
        <f>E25*1.15</f>
        <v>44.849999999999994</v>
      </c>
      <c r="G25" s="117"/>
      <c r="H25" s="117"/>
      <c r="I25" s="118"/>
      <c r="J25" s="117"/>
      <c r="K25" s="221"/>
    </row>
    <row r="26" spans="1:11" ht="15.75" thickBot="1">
      <c r="A26" s="154" t="s">
        <v>15</v>
      </c>
      <c r="B26" s="208" t="s">
        <v>26</v>
      </c>
      <c r="C26" s="119">
        <v>40</v>
      </c>
      <c r="D26" s="120">
        <v>1</v>
      </c>
      <c r="E26" s="121">
        <f>C26*D26</f>
        <v>40</v>
      </c>
      <c r="F26" s="121">
        <f>E26*1.15</f>
        <v>46</v>
      </c>
      <c r="G26" s="122">
        <f>SUM(F23:F26)</f>
        <v>270.25</v>
      </c>
      <c r="H26" s="122">
        <v>24.9</v>
      </c>
      <c r="I26" s="123">
        <f>G26+H26</f>
        <v>295.15</v>
      </c>
      <c r="J26" s="122"/>
      <c r="K26" s="227"/>
    </row>
    <row r="27" spans="1:11" ht="15">
      <c r="A27" s="143" t="s">
        <v>71</v>
      </c>
      <c r="B27" s="194" t="s">
        <v>18</v>
      </c>
      <c r="C27" s="124">
        <v>52</v>
      </c>
      <c r="D27" s="125">
        <v>2</v>
      </c>
      <c r="E27" s="126">
        <f>C27*D27</f>
        <v>104</v>
      </c>
      <c r="F27" s="126">
        <f>E27*1.15</f>
        <v>119.6</v>
      </c>
      <c r="G27" s="127"/>
      <c r="H27" s="127"/>
      <c r="I27" s="128"/>
      <c r="J27" s="127"/>
      <c r="K27" s="217"/>
    </row>
    <row r="28" spans="1:11" ht="14.25" customHeight="1">
      <c r="A28" s="144" t="s">
        <v>71</v>
      </c>
      <c r="B28" s="195" t="s">
        <v>14</v>
      </c>
      <c r="C28" s="134">
        <v>52</v>
      </c>
      <c r="D28" s="135">
        <v>1</v>
      </c>
      <c r="E28" s="136">
        <f>C28*D28</f>
        <v>52</v>
      </c>
      <c r="F28" s="136">
        <f>E28*1.15</f>
        <v>59.8</v>
      </c>
      <c r="G28" s="137"/>
      <c r="H28" s="137"/>
      <c r="I28" s="138"/>
      <c r="J28" s="137"/>
      <c r="K28" s="218"/>
    </row>
    <row r="29" spans="1:11" ht="14.25" customHeight="1">
      <c r="A29" s="144" t="s">
        <v>71</v>
      </c>
      <c r="B29" s="195" t="s">
        <v>72</v>
      </c>
      <c r="C29" s="134">
        <v>92</v>
      </c>
      <c r="D29" s="135">
        <v>1</v>
      </c>
      <c r="E29" s="136">
        <f>C29*D29</f>
        <v>92</v>
      </c>
      <c r="F29" s="136">
        <f>E29*1.15</f>
        <v>105.8</v>
      </c>
      <c r="G29" s="137"/>
      <c r="H29" s="137"/>
      <c r="I29" s="138"/>
      <c r="J29" s="137"/>
      <c r="K29" s="218"/>
    </row>
    <row r="30" spans="1:11" ht="14.25" customHeight="1">
      <c r="A30" s="144" t="s">
        <v>71</v>
      </c>
      <c r="B30" s="195" t="s">
        <v>27</v>
      </c>
      <c r="C30" s="134">
        <v>52</v>
      </c>
      <c r="D30" s="135">
        <v>1</v>
      </c>
      <c r="E30" s="136">
        <f>C30*D30</f>
        <v>52</v>
      </c>
      <c r="F30" s="136">
        <f>E30*1.15</f>
        <v>59.8</v>
      </c>
      <c r="G30" s="137"/>
      <c r="H30" s="137"/>
      <c r="I30" s="138"/>
      <c r="J30" s="137"/>
      <c r="K30" s="218"/>
    </row>
    <row r="31" spans="1:11" ht="14.25" customHeight="1">
      <c r="A31" s="144" t="s">
        <v>71</v>
      </c>
      <c r="B31" s="195" t="s">
        <v>28</v>
      </c>
      <c r="C31" s="134">
        <v>52</v>
      </c>
      <c r="D31" s="135">
        <v>1</v>
      </c>
      <c r="E31" s="136">
        <f>C31*D31</f>
        <v>52</v>
      </c>
      <c r="F31" s="136">
        <f>E31*1.15</f>
        <v>59.8</v>
      </c>
      <c r="G31" s="137"/>
      <c r="H31" s="137"/>
      <c r="I31" s="138"/>
      <c r="J31" s="137"/>
      <c r="K31" s="218"/>
    </row>
    <row r="32" spans="1:11" ht="14.25" customHeight="1">
      <c r="A32" s="144" t="s">
        <v>71</v>
      </c>
      <c r="B32" s="195" t="s">
        <v>29</v>
      </c>
      <c r="C32" s="134">
        <v>92</v>
      </c>
      <c r="D32" s="135">
        <v>1</v>
      </c>
      <c r="E32" s="136">
        <f>C32*D32</f>
        <v>92</v>
      </c>
      <c r="F32" s="136">
        <f>E32*1.15</f>
        <v>105.8</v>
      </c>
      <c r="G32" s="137"/>
      <c r="H32" s="137"/>
      <c r="I32" s="138"/>
      <c r="J32" s="137"/>
      <c r="K32" s="218"/>
    </row>
    <row r="33" spans="1:11" ht="15">
      <c r="A33" s="144" t="s">
        <v>71</v>
      </c>
      <c r="B33" s="195" t="s">
        <v>30</v>
      </c>
      <c r="C33" s="134">
        <v>92</v>
      </c>
      <c r="D33" s="135">
        <v>1</v>
      </c>
      <c r="E33" s="136">
        <f>C33*D33</f>
        <v>92</v>
      </c>
      <c r="F33" s="136">
        <f>E33*1.15</f>
        <v>105.8</v>
      </c>
      <c r="G33" s="137"/>
      <c r="H33" s="137"/>
      <c r="I33" s="138"/>
      <c r="J33" s="137"/>
      <c r="K33" s="218"/>
    </row>
    <row r="34" spans="1:11" ht="15.75" thickBot="1">
      <c r="A34" s="145" t="s">
        <v>71</v>
      </c>
      <c r="B34" s="196" t="s">
        <v>31</v>
      </c>
      <c r="C34" s="129">
        <v>92</v>
      </c>
      <c r="D34" s="130">
        <v>1</v>
      </c>
      <c r="E34" s="131">
        <f>C34*D34</f>
        <v>92</v>
      </c>
      <c r="F34" s="131">
        <f>E34*1.15</f>
        <v>105.8</v>
      </c>
      <c r="G34" s="132">
        <f>SUM(F27:F34)</f>
        <v>722.1999999999999</v>
      </c>
      <c r="H34" s="132">
        <v>66.6</v>
      </c>
      <c r="I34" s="133">
        <f>G34+H34</f>
        <v>788.8</v>
      </c>
      <c r="J34" s="132"/>
      <c r="K34" s="219"/>
    </row>
    <row r="35" spans="1:11" ht="15">
      <c r="A35" s="158" t="s">
        <v>67</v>
      </c>
      <c r="B35" s="206" t="s">
        <v>25</v>
      </c>
      <c r="C35" s="159">
        <v>52</v>
      </c>
      <c r="D35" s="160">
        <v>1</v>
      </c>
      <c r="E35" s="161">
        <f>C35*D35</f>
        <v>52</v>
      </c>
      <c r="F35" s="161">
        <f>E35*1.15</f>
        <v>59.8</v>
      </c>
      <c r="G35" s="162"/>
      <c r="H35" s="162"/>
      <c r="I35" s="163"/>
      <c r="J35" s="162"/>
      <c r="K35" s="220"/>
    </row>
    <row r="36" spans="1:11" ht="15.75" thickBot="1">
      <c r="A36" s="154" t="s">
        <v>67</v>
      </c>
      <c r="B36" s="208" t="s">
        <v>68</v>
      </c>
      <c r="C36" s="119">
        <v>52</v>
      </c>
      <c r="D36" s="120">
        <v>1</v>
      </c>
      <c r="E36" s="121">
        <f>C36*D36</f>
        <v>52</v>
      </c>
      <c r="F36" s="121">
        <f>E36*1.15</f>
        <v>59.8</v>
      </c>
      <c r="G36" s="122">
        <f>F36+F35</f>
        <v>119.6</v>
      </c>
      <c r="H36" s="122">
        <v>11</v>
      </c>
      <c r="I36" s="123">
        <f>G36+H36</f>
        <v>130.6</v>
      </c>
      <c r="J36" s="122"/>
      <c r="K36" s="227"/>
    </row>
    <row r="37" spans="1:11" ht="15" customHeight="1">
      <c r="A37" s="146" t="s">
        <v>73</v>
      </c>
      <c r="B37" s="197" t="s">
        <v>25</v>
      </c>
      <c r="C37" s="147">
        <v>52</v>
      </c>
      <c r="D37" s="148">
        <v>1</v>
      </c>
      <c r="E37" s="149">
        <f>C37*D37</f>
        <v>52</v>
      </c>
      <c r="F37" s="149">
        <f>E37*1.15</f>
        <v>59.8</v>
      </c>
      <c r="G37" s="150"/>
      <c r="H37" s="150"/>
      <c r="I37" s="151"/>
      <c r="J37" s="150"/>
      <c r="K37" s="223"/>
    </row>
    <row r="38" spans="1:11" ht="15" customHeight="1">
      <c r="A38" s="144" t="s">
        <v>73</v>
      </c>
      <c r="B38" s="195" t="s">
        <v>32</v>
      </c>
      <c r="C38" s="134">
        <v>92</v>
      </c>
      <c r="D38" s="135">
        <v>1</v>
      </c>
      <c r="E38" s="136">
        <f>C38*D38</f>
        <v>92</v>
      </c>
      <c r="F38" s="136">
        <f>E38*1.15</f>
        <v>105.8</v>
      </c>
      <c r="G38" s="137"/>
      <c r="H38" s="137"/>
      <c r="I38" s="138"/>
      <c r="J38" s="137"/>
      <c r="K38" s="218"/>
    </row>
    <row r="39" spans="1:11" ht="15" customHeight="1">
      <c r="A39" s="144" t="s">
        <v>73</v>
      </c>
      <c r="B39" s="195" t="s">
        <v>33</v>
      </c>
      <c r="C39" s="134">
        <v>52</v>
      </c>
      <c r="D39" s="135">
        <v>1</v>
      </c>
      <c r="E39" s="136">
        <f>C39*D39</f>
        <v>52</v>
      </c>
      <c r="F39" s="136">
        <f>E39*1.15</f>
        <v>59.8</v>
      </c>
      <c r="G39" s="137"/>
      <c r="H39" s="137"/>
      <c r="I39" s="138"/>
      <c r="J39" s="137"/>
      <c r="K39" s="218"/>
    </row>
    <row r="40" spans="1:11" ht="15" customHeight="1" thickBot="1">
      <c r="A40" s="145" t="s">
        <v>73</v>
      </c>
      <c r="B40" s="196" t="s">
        <v>34</v>
      </c>
      <c r="C40" s="129">
        <v>52</v>
      </c>
      <c r="D40" s="130">
        <v>1</v>
      </c>
      <c r="E40" s="131">
        <f>C40*D40</f>
        <v>52</v>
      </c>
      <c r="F40" s="131">
        <f>E40*1.15</f>
        <v>59.8</v>
      </c>
      <c r="G40" s="132">
        <f>SUM(F37:F40)</f>
        <v>285.2</v>
      </c>
      <c r="H40" s="132">
        <v>26.3</v>
      </c>
      <c r="I40" s="133">
        <f>G40+H40</f>
        <v>311.5</v>
      </c>
      <c r="J40" s="132"/>
      <c r="K40" s="219"/>
    </row>
    <row r="41" spans="1:11" ht="15" customHeight="1">
      <c r="A41" s="158" t="s">
        <v>75</v>
      </c>
      <c r="B41" s="206" t="s">
        <v>35</v>
      </c>
      <c r="C41" s="159">
        <v>40</v>
      </c>
      <c r="D41" s="160">
        <v>2</v>
      </c>
      <c r="E41" s="161">
        <f>C41*D41</f>
        <v>80</v>
      </c>
      <c r="F41" s="161">
        <f>E41*1.15</f>
        <v>92</v>
      </c>
      <c r="G41" s="162"/>
      <c r="H41" s="162"/>
      <c r="I41" s="163"/>
      <c r="J41" s="162"/>
      <c r="K41" s="220"/>
    </row>
    <row r="42" spans="1:11" ht="15" customHeight="1">
      <c r="A42" s="153" t="s">
        <v>75</v>
      </c>
      <c r="B42" s="207" t="s">
        <v>36</v>
      </c>
      <c r="C42" s="114">
        <v>28</v>
      </c>
      <c r="D42" s="115">
        <v>1</v>
      </c>
      <c r="E42" s="116">
        <f>C42*D42</f>
        <v>28</v>
      </c>
      <c r="F42" s="116">
        <f>E42*1.15</f>
        <v>32.199999999999996</v>
      </c>
      <c r="G42" s="117"/>
      <c r="H42" s="117"/>
      <c r="I42" s="118"/>
      <c r="J42" s="117"/>
      <c r="K42" s="221"/>
    </row>
    <row r="43" spans="1:11" ht="15.75" thickBot="1">
      <c r="A43" s="154" t="s">
        <v>75</v>
      </c>
      <c r="B43" s="208" t="s">
        <v>37</v>
      </c>
      <c r="C43" s="119">
        <v>92</v>
      </c>
      <c r="D43" s="120">
        <v>1</v>
      </c>
      <c r="E43" s="121">
        <f>C43*D43</f>
        <v>92</v>
      </c>
      <c r="F43" s="121">
        <f>E43*1.15</f>
        <v>105.8</v>
      </c>
      <c r="G43" s="122">
        <f>SUM(F41:F43)</f>
        <v>230</v>
      </c>
      <c r="H43" s="122">
        <v>21.2</v>
      </c>
      <c r="I43" s="123">
        <f>G43+H43</f>
        <v>251.2</v>
      </c>
      <c r="J43" s="122"/>
      <c r="K43" s="227"/>
    </row>
    <row r="44" spans="1:11" ht="15">
      <c r="A44" s="146" t="s">
        <v>65</v>
      </c>
      <c r="B44" s="197" t="s">
        <v>20</v>
      </c>
      <c r="C44" s="147">
        <v>92</v>
      </c>
      <c r="D44" s="148">
        <v>1</v>
      </c>
      <c r="E44" s="149">
        <f>C44*D44</f>
        <v>92</v>
      </c>
      <c r="F44" s="149">
        <f>E44*1.15</f>
        <v>105.8</v>
      </c>
      <c r="G44" s="150"/>
      <c r="H44" s="150"/>
      <c r="I44" s="151"/>
      <c r="J44" s="150"/>
      <c r="K44" s="223"/>
    </row>
    <row r="45" spans="1:11" ht="15">
      <c r="A45" s="144" t="s">
        <v>65</v>
      </c>
      <c r="B45" s="195" t="s">
        <v>21</v>
      </c>
      <c r="C45" s="134">
        <v>92</v>
      </c>
      <c r="D45" s="135">
        <v>1</v>
      </c>
      <c r="E45" s="136">
        <f>C45*D45</f>
        <v>92</v>
      </c>
      <c r="F45" s="136">
        <f>E45*1.15</f>
        <v>105.8</v>
      </c>
      <c r="G45" s="137"/>
      <c r="H45" s="137"/>
      <c r="I45" s="138"/>
      <c r="J45" s="137"/>
      <c r="K45" s="218"/>
    </row>
    <row r="46" spans="1:11" ht="15">
      <c r="A46" s="144" t="s">
        <v>65</v>
      </c>
      <c r="B46" s="195" t="s">
        <v>23</v>
      </c>
      <c r="C46" s="134">
        <v>30.4</v>
      </c>
      <c r="D46" s="135">
        <v>1</v>
      </c>
      <c r="E46" s="136">
        <f>C46*D46</f>
        <v>30.4</v>
      </c>
      <c r="F46" s="136">
        <f>E46*1.15</f>
        <v>34.959999999999994</v>
      </c>
      <c r="G46" s="137"/>
      <c r="H46" s="137"/>
      <c r="I46" s="138"/>
      <c r="J46" s="137"/>
      <c r="K46" s="218"/>
    </row>
    <row r="47" spans="1:11" ht="15">
      <c r="A47" s="144" t="s">
        <v>65</v>
      </c>
      <c r="B47" s="195" t="s">
        <v>39</v>
      </c>
      <c r="C47" s="134">
        <v>92</v>
      </c>
      <c r="D47" s="135">
        <v>1</v>
      </c>
      <c r="E47" s="136">
        <f>C47*D47</f>
        <v>92</v>
      </c>
      <c r="F47" s="136">
        <f>E47*1.15</f>
        <v>105.8</v>
      </c>
      <c r="G47" s="137"/>
      <c r="H47" s="137"/>
      <c r="I47" s="138"/>
      <c r="J47" s="137"/>
      <c r="K47" s="218"/>
    </row>
    <row r="48" spans="1:11" ht="15">
      <c r="A48" s="144" t="s">
        <v>65</v>
      </c>
      <c r="B48" s="195" t="s">
        <v>40</v>
      </c>
      <c r="C48" s="134">
        <v>52</v>
      </c>
      <c r="D48" s="135">
        <v>1</v>
      </c>
      <c r="E48" s="136">
        <f>C48*D48</f>
        <v>52</v>
      </c>
      <c r="F48" s="136">
        <f>E48*1.15</f>
        <v>59.8</v>
      </c>
      <c r="G48" s="137"/>
      <c r="H48" s="137"/>
      <c r="I48" s="138"/>
      <c r="J48" s="137"/>
      <c r="K48" s="218"/>
    </row>
    <row r="49" spans="1:11" ht="15.75" thickBot="1">
      <c r="A49" s="152" t="s">
        <v>65</v>
      </c>
      <c r="B49" s="205" t="s">
        <v>41</v>
      </c>
      <c r="C49" s="139">
        <v>92</v>
      </c>
      <c r="D49" s="140">
        <v>1</v>
      </c>
      <c r="E49" s="141">
        <f>C49*D49</f>
        <v>92</v>
      </c>
      <c r="F49" s="141">
        <f>E49*1.15</f>
        <v>105.8</v>
      </c>
      <c r="G49" s="142">
        <f>SUM(F44:F49)</f>
        <v>517.96</v>
      </c>
      <c r="H49" s="142">
        <v>47.7</v>
      </c>
      <c r="I49" s="155">
        <f>G49+H49</f>
        <v>565.6600000000001</v>
      </c>
      <c r="J49" s="142"/>
      <c r="K49" s="228"/>
    </row>
    <row r="50" spans="1:11" ht="15">
      <c r="A50" s="179" t="s">
        <v>16</v>
      </c>
      <c r="B50" s="180" t="s">
        <v>36</v>
      </c>
      <c r="C50" s="181">
        <v>28</v>
      </c>
      <c r="D50" s="182">
        <v>1</v>
      </c>
      <c r="E50" s="183">
        <f>C50*D50</f>
        <v>28</v>
      </c>
      <c r="F50" s="183">
        <f>E50*1.15</f>
        <v>32.199999999999996</v>
      </c>
      <c r="G50" s="184">
        <f>F50</f>
        <v>32.199999999999996</v>
      </c>
      <c r="H50" s="184">
        <f>E50*0.106</f>
        <v>2.968</v>
      </c>
      <c r="I50" s="185">
        <f>G50+H50</f>
        <v>35.16799999999999</v>
      </c>
      <c r="J50" s="184"/>
      <c r="K50" s="229"/>
    </row>
    <row r="51" spans="1:11" ht="15">
      <c r="A51" s="186" t="s">
        <v>16</v>
      </c>
      <c r="B51" s="187" t="s">
        <v>13</v>
      </c>
      <c r="C51" s="188">
        <v>92</v>
      </c>
      <c r="D51" s="189">
        <v>1</v>
      </c>
      <c r="E51" s="190">
        <f>C51*D51</f>
        <v>92</v>
      </c>
      <c r="F51" s="190">
        <f>E51*1.15</f>
        <v>105.8</v>
      </c>
      <c r="G51" s="191">
        <f aca="true" t="shared" si="0" ref="G51:G60">F51</f>
        <v>105.8</v>
      </c>
      <c r="H51" s="191">
        <f aca="true" t="shared" si="1" ref="H51:H60">E51*0.106</f>
        <v>9.751999999999999</v>
      </c>
      <c r="I51" s="192">
        <f aca="true" t="shared" si="2" ref="I51:I60">G51+H51</f>
        <v>115.55199999999999</v>
      </c>
      <c r="J51" s="191"/>
      <c r="K51" s="230"/>
    </row>
    <row r="52" spans="1:11" ht="15">
      <c r="A52" s="186" t="s">
        <v>16</v>
      </c>
      <c r="B52" s="187" t="s">
        <v>42</v>
      </c>
      <c r="C52" s="188">
        <v>52</v>
      </c>
      <c r="D52" s="189">
        <v>1</v>
      </c>
      <c r="E52" s="190">
        <f>C52*D52</f>
        <v>52</v>
      </c>
      <c r="F52" s="190">
        <f>E52*1.15</f>
        <v>59.8</v>
      </c>
      <c r="G52" s="191">
        <f t="shared" si="0"/>
        <v>59.8</v>
      </c>
      <c r="H52" s="191">
        <f t="shared" si="1"/>
        <v>5.512</v>
      </c>
      <c r="I52" s="192">
        <f t="shared" si="2"/>
        <v>65.312</v>
      </c>
      <c r="J52" s="191"/>
      <c r="K52" s="230"/>
    </row>
    <row r="53" spans="1:11" ht="15">
      <c r="A53" s="186" t="s">
        <v>16</v>
      </c>
      <c r="B53" s="187" t="s">
        <v>43</v>
      </c>
      <c r="C53" s="188">
        <v>65</v>
      </c>
      <c r="D53" s="189">
        <v>1</v>
      </c>
      <c r="E53" s="190">
        <f>C53*D53</f>
        <v>65</v>
      </c>
      <c r="F53" s="190">
        <f>E53*1.15</f>
        <v>74.75</v>
      </c>
      <c r="G53" s="191">
        <f t="shared" si="0"/>
        <v>74.75</v>
      </c>
      <c r="H53" s="191">
        <f t="shared" si="1"/>
        <v>6.89</v>
      </c>
      <c r="I53" s="192">
        <f t="shared" si="2"/>
        <v>81.64</v>
      </c>
      <c r="J53" s="191"/>
      <c r="K53" s="230"/>
    </row>
    <row r="54" spans="1:11" ht="15">
      <c r="A54" s="186" t="s">
        <v>16</v>
      </c>
      <c r="B54" s="187" t="s">
        <v>44</v>
      </c>
      <c r="C54" s="188">
        <v>28</v>
      </c>
      <c r="D54" s="189">
        <v>1</v>
      </c>
      <c r="E54" s="190">
        <f>C54*D54</f>
        <v>28</v>
      </c>
      <c r="F54" s="190">
        <f>E54*1.15</f>
        <v>32.199999999999996</v>
      </c>
      <c r="G54" s="191">
        <f t="shared" si="0"/>
        <v>32.199999999999996</v>
      </c>
      <c r="H54" s="191">
        <f t="shared" si="1"/>
        <v>2.968</v>
      </c>
      <c r="I54" s="192">
        <f t="shared" si="2"/>
        <v>35.16799999999999</v>
      </c>
      <c r="J54" s="191"/>
      <c r="K54" s="230"/>
    </row>
    <row r="55" spans="1:11" ht="15">
      <c r="A55" s="186" t="s">
        <v>16</v>
      </c>
      <c r="B55" s="187" t="s">
        <v>49</v>
      </c>
      <c r="C55" s="188">
        <v>28</v>
      </c>
      <c r="D55" s="189">
        <v>1</v>
      </c>
      <c r="E55" s="190">
        <f>C55*D55</f>
        <v>28</v>
      </c>
      <c r="F55" s="190">
        <f>E55*1.15</f>
        <v>32.199999999999996</v>
      </c>
      <c r="G55" s="191">
        <f t="shared" si="0"/>
        <v>32.199999999999996</v>
      </c>
      <c r="H55" s="191">
        <f t="shared" si="1"/>
        <v>2.968</v>
      </c>
      <c r="I55" s="192">
        <f t="shared" si="2"/>
        <v>35.16799999999999</v>
      </c>
      <c r="J55" s="191"/>
      <c r="K55" s="230"/>
    </row>
    <row r="56" spans="1:11" ht="15">
      <c r="A56" s="186" t="s">
        <v>16</v>
      </c>
      <c r="B56" s="187" t="s">
        <v>46</v>
      </c>
      <c r="C56" s="188">
        <v>28</v>
      </c>
      <c r="D56" s="189">
        <v>1</v>
      </c>
      <c r="E56" s="190">
        <f>C56*D56</f>
        <v>28</v>
      </c>
      <c r="F56" s="190">
        <f>E56*1.15</f>
        <v>32.199999999999996</v>
      </c>
      <c r="G56" s="191">
        <f t="shared" si="0"/>
        <v>32.199999999999996</v>
      </c>
      <c r="H56" s="191">
        <f t="shared" si="1"/>
        <v>2.968</v>
      </c>
      <c r="I56" s="192">
        <f t="shared" si="2"/>
        <v>35.16799999999999</v>
      </c>
      <c r="J56" s="191"/>
      <c r="K56" s="230"/>
    </row>
    <row r="57" spans="1:11" ht="15">
      <c r="A57" s="186" t="s">
        <v>16</v>
      </c>
      <c r="B57" s="187" t="s">
        <v>50</v>
      </c>
      <c r="C57" s="188">
        <v>28</v>
      </c>
      <c r="D57" s="189">
        <v>1</v>
      </c>
      <c r="E57" s="190">
        <f>C57*D57</f>
        <v>28</v>
      </c>
      <c r="F57" s="190">
        <f>E57*1.15</f>
        <v>32.199999999999996</v>
      </c>
      <c r="G57" s="191">
        <f t="shared" si="0"/>
        <v>32.199999999999996</v>
      </c>
      <c r="H57" s="191">
        <f t="shared" si="1"/>
        <v>2.968</v>
      </c>
      <c r="I57" s="192">
        <f t="shared" si="2"/>
        <v>35.16799999999999</v>
      </c>
      <c r="J57" s="191"/>
      <c r="K57" s="230"/>
    </row>
    <row r="58" spans="1:11" ht="15">
      <c r="A58" s="186" t="s">
        <v>16</v>
      </c>
      <c r="B58" s="187" t="s">
        <v>47</v>
      </c>
      <c r="C58" s="188">
        <v>28</v>
      </c>
      <c r="D58" s="189">
        <v>1</v>
      </c>
      <c r="E58" s="190">
        <f>C58*D58</f>
        <v>28</v>
      </c>
      <c r="F58" s="190">
        <f>E58*1.15</f>
        <v>32.199999999999996</v>
      </c>
      <c r="G58" s="191">
        <f t="shared" si="0"/>
        <v>32.199999999999996</v>
      </c>
      <c r="H58" s="191">
        <f t="shared" si="1"/>
        <v>2.968</v>
      </c>
      <c r="I58" s="192">
        <f t="shared" si="2"/>
        <v>35.16799999999999</v>
      </c>
      <c r="J58" s="191"/>
      <c r="K58" s="230"/>
    </row>
    <row r="59" spans="1:11" ht="15">
      <c r="A59" s="186" t="s">
        <v>16</v>
      </c>
      <c r="B59" s="187" t="s">
        <v>51</v>
      </c>
      <c r="C59" s="188">
        <v>28</v>
      </c>
      <c r="D59" s="189">
        <v>1</v>
      </c>
      <c r="E59" s="190">
        <f>C59*D59</f>
        <v>28</v>
      </c>
      <c r="F59" s="190">
        <f>E59*1.15</f>
        <v>32.199999999999996</v>
      </c>
      <c r="G59" s="191">
        <f t="shared" si="0"/>
        <v>32.199999999999996</v>
      </c>
      <c r="H59" s="191">
        <f t="shared" si="1"/>
        <v>2.968</v>
      </c>
      <c r="I59" s="192">
        <f t="shared" si="2"/>
        <v>35.16799999999999</v>
      </c>
      <c r="J59" s="191"/>
      <c r="K59" s="230"/>
    </row>
    <row r="60" spans="1:11" ht="15.75" thickBot="1">
      <c r="A60" s="164" t="s">
        <v>16</v>
      </c>
      <c r="B60" s="193" t="s">
        <v>48</v>
      </c>
      <c r="C60" s="165">
        <v>28</v>
      </c>
      <c r="D60" s="166">
        <v>1</v>
      </c>
      <c r="E60" s="167">
        <f>C60*D60</f>
        <v>28</v>
      </c>
      <c r="F60" s="167">
        <f>E60*1.15</f>
        <v>32.199999999999996</v>
      </c>
      <c r="G60" s="168">
        <f t="shared" si="0"/>
        <v>32.199999999999996</v>
      </c>
      <c r="H60" s="168">
        <f t="shared" si="1"/>
        <v>2.968</v>
      </c>
      <c r="I60" s="169">
        <f t="shared" si="2"/>
        <v>35.16799999999999</v>
      </c>
      <c r="J60" s="168"/>
      <c r="K60" s="231"/>
    </row>
    <row r="61" spans="1:11" ht="15.75" thickBot="1">
      <c r="A61" s="172" t="s">
        <v>12</v>
      </c>
      <c r="B61" s="173" t="s">
        <v>45</v>
      </c>
      <c r="C61" s="174">
        <v>28</v>
      </c>
      <c r="D61" s="175">
        <v>1</v>
      </c>
      <c r="E61" s="176">
        <f>C61*D61</f>
        <v>28</v>
      </c>
      <c r="F61" s="176">
        <f>E61*1.01</f>
        <v>28.28</v>
      </c>
      <c r="G61" s="177">
        <f>F61</f>
        <v>28.28</v>
      </c>
      <c r="H61" s="177">
        <v>3</v>
      </c>
      <c r="I61" s="178">
        <f>G61+H61</f>
        <v>31.28</v>
      </c>
      <c r="J61" s="177">
        <v>31.3</v>
      </c>
      <c r="K61" s="234">
        <f>I61-J61</f>
        <v>-0.019999999999999574</v>
      </c>
    </row>
    <row r="62" spans="1:11" ht="15">
      <c r="A62" s="106"/>
      <c r="B62" s="106"/>
      <c r="C62" s="105"/>
      <c r="D62" s="105"/>
      <c r="E62" s="107">
        <f>SUM(E2:E61)</f>
        <v>3164.6</v>
      </c>
      <c r="F62" s="107"/>
      <c r="G62" s="103"/>
      <c r="H62" s="103"/>
      <c r="I62" s="104"/>
      <c r="J62" s="103"/>
      <c r="K62" s="232"/>
    </row>
    <row r="64" spans="4:5" ht="15">
      <c r="D64" s="2" t="s">
        <v>7</v>
      </c>
      <c r="E64" s="5">
        <v>334.1</v>
      </c>
    </row>
    <row r="65" spans="4:5" ht="15">
      <c r="D65" s="2" t="s">
        <v>11</v>
      </c>
      <c r="E65" s="5">
        <v>0</v>
      </c>
    </row>
    <row r="66" ht="15">
      <c r="E66" s="5">
        <f>E62+E64+E65</f>
        <v>3498.7</v>
      </c>
    </row>
    <row r="68" ht="15">
      <c r="E68" s="170">
        <f>E64/E62</f>
        <v>0.105574164191367</v>
      </c>
    </row>
  </sheetData>
  <sheetProtection/>
  <autoFilter ref="A1:B30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1" customWidth="1"/>
    <col min="2" max="2" width="54.710937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s="19" customFormat="1" ht="13.5" thickBot="1">
      <c r="A1" s="20"/>
      <c r="B1" s="21"/>
      <c r="C1" s="22"/>
      <c r="D1" s="22"/>
      <c r="E1" s="23"/>
      <c r="F1" s="24"/>
      <c r="G1" s="23"/>
      <c r="H1" s="23"/>
      <c r="I1" s="25"/>
      <c r="J1" s="25"/>
      <c r="K1" s="26"/>
      <c r="L1" s="25"/>
      <c r="M1" s="27"/>
    </row>
    <row r="2" spans="1:13" s="19" customFormat="1" ht="13.5" thickBot="1">
      <c r="A2" s="98"/>
      <c r="B2" s="13"/>
      <c r="C2" s="14"/>
      <c r="D2" s="14"/>
      <c r="E2" s="15"/>
      <c r="F2" s="99"/>
      <c r="G2" s="15"/>
      <c r="H2" s="15"/>
      <c r="I2" s="16"/>
      <c r="J2" s="16"/>
      <c r="K2" s="17"/>
      <c r="L2" s="16"/>
      <c r="M2" s="18"/>
    </row>
    <row r="3" spans="1:13" s="19" customFormat="1" ht="12.75">
      <c r="A3" s="34"/>
      <c r="B3" s="35"/>
      <c r="C3" s="36"/>
      <c r="D3" s="36"/>
      <c r="E3" s="37"/>
      <c r="F3" s="38"/>
      <c r="G3" s="37"/>
      <c r="H3" s="37"/>
      <c r="I3" s="39"/>
      <c r="J3" s="39"/>
      <c r="K3" s="40"/>
      <c r="L3" s="39"/>
      <c r="M3" s="41"/>
    </row>
    <row r="4" spans="1:13" s="19" customFormat="1" ht="12.75">
      <c r="A4" s="42"/>
      <c r="B4" s="43"/>
      <c r="C4" s="44"/>
      <c r="D4" s="44"/>
      <c r="E4" s="45"/>
      <c r="F4" s="46"/>
      <c r="G4" s="45"/>
      <c r="H4" s="45"/>
      <c r="I4" s="47"/>
      <c r="J4" s="47"/>
      <c r="K4" s="48"/>
      <c r="L4" s="47"/>
      <c r="M4" s="49"/>
    </row>
    <row r="5" spans="1:13" s="19" customFormat="1" ht="12.75">
      <c r="A5" s="42"/>
      <c r="B5" s="43"/>
      <c r="C5" s="44"/>
      <c r="D5" s="44"/>
      <c r="E5" s="45"/>
      <c r="F5" s="46"/>
      <c r="G5" s="45"/>
      <c r="H5" s="45"/>
      <c r="I5" s="47"/>
      <c r="J5" s="47"/>
      <c r="K5" s="48"/>
      <c r="L5" s="47"/>
      <c r="M5" s="49"/>
    </row>
    <row r="6" spans="1:13" s="19" customFormat="1" ht="13.5" thickBot="1">
      <c r="A6" s="50"/>
      <c r="B6" s="51"/>
      <c r="C6" s="52"/>
      <c r="D6" s="52"/>
      <c r="E6" s="53"/>
      <c r="F6" s="54"/>
      <c r="G6" s="53"/>
      <c r="H6" s="53"/>
      <c r="I6" s="55"/>
      <c r="J6" s="55"/>
      <c r="K6" s="56"/>
      <c r="L6" s="55"/>
      <c r="M6" s="57"/>
    </row>
    <row r="7" spans="1:13" s="19" customFormat="1" ht="12.75">
      <c r="A7" s="78"/>
      <c r="B7" s="79"/>
      <c r="C7" s="80"/>
      <c r="D7" s="80"/>
      <c r="E7" s="81"/>
      <c r="F7" s="82"/>
      <c r="G7" s="81"/>
      <c r="H7" s="81"/>
      <c r="I7" s="83"/>
      <c r="J7" s="83"/>
      <c r="K7" s="84"/>
      <c r="L7" s="83"/>
      <c r="M7" s="85"/>
    </row>
    <row r="8" spans="1:13" s="19" customFormat="1" ht="13.5" thickBot="1">
      <c r="A8" s="66"/>
      <c r="B8" s="58"/>
      <c r="C8" s="59"/>
      <c r="D8" s="59"/>
      <c r="E8" s="60"/>
      <c r="F8" s="61"/>
      <c r="G8" s="60"/>
      <c r="H8" s="60"/>
      <c r="I8" s="62"/>
      <c r="J8" s="62"/>
      <c r="K8" s="63"/>
      <c r="L8" s="62"/>
      <c r="M8" s="64"/>
    </row>
    <row r="9" spans="1:13" s="19" customFormat="1" ht="13.5" thickBot="1">
      <c r="A9" s="89"/>
      <c r="B9" s="69"/>
      <c r="C9" s="70"/>
      <c r="D9" s="70"/>
      <c r="E9" s="71"/>
      <c r="F9" s="72"/>
      <c r="G9" s="71"/>
      <c r="H9" s="71"/>
      <c r="I9" s="73"/>
      <c r="J9" s="73"/>
      <c r="K9" s="74"/>
      <c r="L9" s="73"/>
      <c r="M9" s="100"/>
    </row>
    <row r="10" spans="1:13" s="19" customFormat="1" ht="13.5" thickBot="1">
      <c r="A10" s="90"/>
      <c r="B10" s="91"/>
      <c r="C10" s="92"/>
      <c r="D10" s="92"/>
      <c r="E10" s="93"/>
      <c r="F10" s="94"/>
      <c r="G10" s="93"/>
      <c r="H10" s="93"/>
      <c r="I10" s="95"/>
      <c r="J10" s="95"/>
      <c r="K10" s="96"/>
      <c r="L10" s="95"/>
      <c r="M10" s="102"/>
    </row>
    <row r="11" spans="1:13" s="19" customFormat="1" ht="12.75">
      <c r="A11" s="34"/>
      <c r="B11" s="35"/>
      <c r="C11" s="36"/>
      <c r="D11" s="36"/>
      <c r="E11" s="37"/>
      <c r="F11" s="38"/>
      <c r="G11" s="37"/>
      <c r="H11" s="37"/>
      <c r="I11" s="39"/>
      <c r="J11" s="39"/>
      <c r="K11" s="40"/>
      <c r="L11" s="39"/>
      <c r="M11" s="101"/>
    </row>
    <row r="12" spans="1:13" s="19" customFormat="1" ht="12.75">
      <c r="A12" s="42"/>
      <c r="B12" s="43"/>
      <c r="C12" s="44"/>
      <c r="D12" s="44"/>
      <c r="E12" s="45"/>
      <c r="F12" s="46"/>
      <c r="G12" s="45"/>
      <c r="H12" s="45"/>
      <c r="I12" s="47"/>
      <c r="J12" s="47"/>
      <c r="K12" s="48"/>
      <c r="L12" s="47"/>
      <c r="M12" s="49"/>
    </row>
    <row r="13" spans="1:13" s="19" customFormat="1" ht="13.5" thickBot="1">
      <c r="A13" s="50"/>
      <c r="B13" s="51"/>
      <c r="C13" s="52"/>
      <c r="D13" s="52"/>
      <c r="E13" s="53"/>
      <c r="F13" s="54"/>
      <c r="G13" s="53"/>
      <c r="H13" s="53"/>
      <c r="I13" s="55"/>
      <c r="J13" s="55"/>
      <c r="K13" s="56"/>
      <c r="L13" s="55"/>
      <c r="M13" s="57"/>
    </row>
    <row r="14" spans="1:13" s="19" customFormat="1" ht="13.5" thickBot="1">
      <c r="A14" s="89"/>
      <c r="B14" s="69"/>
      <c r="C14" s="70"/>
      <c r="D14" s="70"/>
      <c r="E14" s="71"/>
      <c r="F14" s="72"/>
      <c r="G14" s="71"/>
      <c r="H14" s="71"/>
      <c r="I14" s="73"/>
      <c r="J14" s="73"/>
      <c r="K14" s="74"/>
      <c r="L14" s="73"/>
      <c r="M14" s="75"/>
    </row>
    <row r="15" spans="1:13" s="19" customFormat="1" ht="12.75">
      <c r="A15" s="34"/>
      <c r="B15" s="35"/>
      <c r="C15" s="36"/>
      <c r="D15" s="36"/>
      <c r="E15" s="37"/>
      <c r="F15" s="38"/>
      <c r="G15" s="37"/>
      <c r="H15" s="37"/>
      <c r="I15" s="39"/>
      <c r="J15" s="39"/>
      <c r="K15" s="40"/>
      <c r="L15" s="39"/>
      <c r="M15" s="41"/>
    </row>
    <row r="16" spans="1:13" s="19" customFormat="1" ht="12.75">
      <c r="A16" s="42"/>
      <c r="B16" s="43"/>
      <c r="C16" s="44"/>
      <c r="D16" s="44"/>
      <c r="E16" s="45"/>
      <c r="F16" s="46"/>
      <c r="G16" s="45"/>
      <c r="H16" s="45"/>
      <c r="I16" s="47"/>
      <c r="J16" s="47"/>
      <c r="K16" s="48"/>
      <c r="L16" s="47"/>
      <c r="M16" s="49"/>
    </row>
    <row r="17" spans="1:13" s="19" customFormat="1" ht="12.75">
      <c r="A17" s="42"/>
      <c r="B17" s="43"/>
      <c r="C17" s="44"/>
      <c r="D17" s="44"/>
      <c r="E17" s="45"/>
      <c r="F17" s="46"/>
      <c r="G17" s="45"/>
      <c r="H17" s="45"/>
      <c r="I17" s="47"/>
      <c r="J17" s="47"/>
      <c r="K17" s="48"/>
      <c r="L17" s="47"/>
      <c r="M17" s="49"/>
    </row>
    <row r="18" spans="1:13" s="19" customFormat="1" ht="13.5" thickBot="1">
      <c r="A18" s="50"/>
      <c r="B18" s="51"/>
      <c r="C18" s="52"/>
      <c r="D18" s="52"/>
      <c r="E18" s="53"/>
      <c r="F18" s="54"/>
      <c r="G18" s="53"/>
      <c r="H18" s="53"/>
      <c r="I18" s="55"/>
      <c r="J18" s="55"/>
      <c r="K18" s="56"/>
      <c r="L18" s="55"/>
      <c r="M18" s="57"/>
    </row>
    <row r="19" spans="1:13" s="19" customFormat="1" ht="13.5" thickBot="1">
      <c r="A19" s="67"/>
      <c r="B19" s="58"/>
      <c r="C19" s="59"/>
      <c r="D19" s="59"/>
      <c r="E19" s="60"/>
      <c r="F19" s="61"/>
      <c r="G19" s="60"/>
      <c r="H19" s="60"/>
      <c r="I19" s="62"/>
      <c r="J19" s="62"/>
      <c r="K19" s="63"/>
      <c r="L19" s="62"/>
      <c r="M19" s="64"/>
    </row>
    <row r="20" spans="1:13" s="19" customFormat="1" ht="13.5" thickBot="1">
      <c r="A20" s="68"/>
      <c r="B20" s="69"/>
      <c r="C20" s="70"/>
      <c r="D20" s="70"/>
      <c r="E20" s="71"/>
      <c r="F20" s="72"/>
      <c r="G20" s="71"/>
      <c r="H20" s="71"/>
      <c r="I20" s="73"/>
      <c r="J20" s="73"/>
      <c r="K20" s="74"/>
      <c r="L20" s="73"/>
      <c r="M20" s="75"/>
    </row>
    <row r="21" spans="1:13" s="19" customFormat="1" ht="12.75">
      <c r="A21" s="65"/>
      <c r="B21" s="35"/>
      <c r="C21" s="36"/>
      <c r="D21" s="36"/>
      <c r="E21" s="37"/>
      <c r="F21" s="38"/>
      <c r="G21" s="37"/>
      <c r="H21" s="37"/>
      <c r="I21" s="39"/>
      <c r="J21" s="39"/>
      <c r="K21" s="40"/>
      <c r="L21" s="39"/>
      <c r="M21" s="41"/>
    </row>
    <row r="22" spans="1:13" s="19" customFormat="1" ht="12.75">
      <c r="A22" s="76"/>
      <c r="B22" s="43"/>
      <c r="C22" s="44"/>
      <c r="D22" s="44"/>
      <c r="E22" s="45"/>
      <c r="F22" s="46"/>
      <c r="G22" s="45"/>
      <c r="H22" s="45"/>
      <c r="I22" s="47"/>
      <c r="J22" s="47"/>
      <c r="K22" s="48"/>
      <c r="L22" s="47"/>
      <c r="M22" s="49"/>
    </row>
    <row r="23" spans="1:13" s="19" customFormat="1" ht="12.75">
      <c r="A23" s="76"/>
      <c r="B23" s="43"/>
      <c r="C23" s="44"/>
      <c r="D23" s="44"/>
      <c r="E23" s="45"/>
      <c r="F23" s="46"/>
      <c r="G23" s="45"/>
      <c r="H23" s="45"/>
      <c r="I23" s="47"/>
      <c r="J23" s="47"/>
      <c r="K23" s="48"/>
      <c r="L23" s="47"/>
      <c r="M23" s="49"/>
    </row>
    <row r="24" spans="1:13" s="19" customFormat="1" ht="12.75">
      <c r="A24" s="76"/>
      <c r="B24" s="43"/>
      <c r="C24" s="44"/>
      <c r="D24" s="44"/>
      <c r="E24" s="45"/>
      <c r="F24" s="46"/>
      <c r="G24" s="45"/>
      <c r="H24" s="45"/>
      <c r="I24" s="47"/>
      <c r="J24" s="47"/>
      <c r="K24" s="48"/>
      <c r="L24" s="47"/>
      <c r="M24" s="49"/>
    </row>
    <row r="25" spans="1:13" s="19" customFormat="1" ht="13.5" thickBot="1">
      <c r="A25" s="77"/>
      <c r="B25" s="51"/>
      <c r="C25" s="52"/>
      <c r="D25" s="52"/>
      <c r="E25" s="53"/>
      <c r="F25" s="54"/>
      <c r="G25" s="53"/>
      <c r="H25" s="53"/>
      <c r="I25" s="55"/>
      <c r="J25" s="55"/>
      <c r="K25" s="56"/>
      <c r="L25" s="55"/>
      <c r="M25" s="57"/>
    </row>
    <row r="26" spans="1:13" s="19" customFormat="1" ht="12.75">
      <c r="A26" s="65"/>
      <c r="B26" s="35"/>
      <c r="C26" s="36"/>
      <c r="D26" s="36"/>
      <c r="E26" s="37"/>
      <c r="F26" s="38"/>
      <c r="G26" s="37"/>
      <c r="H26" s="37"/>
      <c r="I26" s="39"/>
      <c r="J26" s="39"/>
      <c r="K26" s="40"/>
      <c r="L26" s="39"/>
      <c r="M26" s="41"/>
    </row>
    <row r="27" spans="1:13" s="19" customFormat="1" ht="13.5" thickBot="1">
      <c r="A27" s="86"/>
      <c r="B27" s="28"/>
      <c r="C27" s="29"/>
      <c r="D27" s="29"/>
      <c r="E27" s="30"/>
      <c r="F27" s="31"/>
      <c r="G27" s="30"/>
      <c r="H27" s="30"/>
      <c r="I27" s="32"/>
      <c r="J27" s="32"/>
      <c r="K27" s="33"/>
      <c r="L27" s="32"/>
      <c r="M27" s="87"/>
    </row>
    <row r="28" spans="1:13" s="19" customFormat="1" ht="12.75">
      <c r="A28" s="65"/>
      <c r="B28" s="35"/>
      <c r="C28" s="36"/>
      <c r="D28" s="36"/>
      <c r="E28" s="37"/>
      <c r="F28" s="38"/>
      <c r="G28" s="37"/>
      <c r="H28" s="37"/>
      <c r="I28" s="39"/>
      <c r="J28" s="39"/>
      <c r="K28" s="40"/>
      <c r="L28" s="39"/>
      <c r="M28" s="41"/>
    </row>
    <row r="29" spans="1:13" s="19" customFormat="1" ht="13.5" thickBot="1">
      <c r="A29" s="77"/>
      <c r="B29" s="51"/>
      <c r="C29" s="52"/>
      <c r="D29" s="52"/>
      <c r="E29" s="53"/>
      <c r="F29" s="54"/>
      <c r="G29" s="53"/>
      <c r="H29" s="53"/>
      <c r="I29" s="55"/>
      <c r="J29" s="55"/>
      <c r="K29" s="56"/>
      <c r="L29" s="55"/>
      <c r="M29" s="57"/>
    </row>
    <row r="30" spans="1:13" s="19" customFormat="1" ht="12.75">
      <c r="A30" s="65"/>
      <c r="B30" s="35"/>
      <c r="C30" s="36"/>
      <c r="D30" s="36"/>
      <c r="E30" s="37"/>
      <c r="F30" s="38"/>
      <c r="G30" s="37"/>
      <c r="H30" s="37"/>
      <c r="I30" s="39"/>
      <c r="J30" s="39"/>
      <c r="K30" s="40"/>
      <c r="L30" s="39"/>
      <c r="M30" s="41"/>
    </row>
    <row r="31" spans="1:13" s="19" customFormat="1" ht="13.5" thickBot="1">
      <c r="A31" s="77"/>
      <c r="B31" s="51"/>
      <c r="C31" s="52"/>
      <c r="D31" s="52"/>
      <c r="E31" s="53"/>
      <c r="F31" s="54"/>
      <c r="G31" s="53"/>
      <c r="H31" s="53"/>
      <c r="I31" s="55"/>
      <c r="J31" s="55"/>
      <c r="K31" s="56"/>
      <c r="L31" s="55"/>
      <c r="M31" s="57"/>
    </row>
    <row r="32" spans="1:13" s="19" customFormat="1" ht="13.5" thickBot="1">
      <c r="A32" s="98"/>
      <c r="B32" s="13"/>
      <c r="C32" s="14"/>
      <c r="D32" s="14"/>
      <c r="E32" s="15"/>
      <c r="F32" s="99"/>
      <c r="G32" s="15"/>
      <c r="H32" s="15"/>
      <c r="I32" s="16"/>
      <c r="J32" s="16"/>
      <c r="K32" s="17"/>
      <c r="L32" s="16"/>
      <c r="M32" s="18"/>
    </row>
    <row r="33" spans="1:13" s="19" customFormat="1" ht="12.75">
      <c r="A33" s="34"/>
      <c r="B33" s="35"/>
      <c r="C33" s="36"/>
      <c r="D33" s="36"/>
      <c r="E33" s="37"/>
      <c r="F33" s="38"/>
      <c r="G33" s="37"/>
      <c r="H33" s="37"/>
      <c r="I33" s="39"/>
      <c r="J33" s="39"/>
      <c r="K33" s="40"/>
      <c r="L33" s="39"/>
      <c r="M33" s="41"/>
    </row>
    <row r="34" spans="1:13" s="19" customFormat="1" ht="13.5" thickBot="1">
      <c r="A34" s="88"/>
      <c r="B34" s="28"/>
      <c r="C34" s="29"/>
      <c r="D34" s="29"/>
      <c r="E34" s="30"/>
      <c r="F34" s="31"/>
      <c r="G34" s="30"/>
      <c r="H34" s="30"/>
      <c r="I34" s="32"/>
      <c r="J34" s="32"/>
      <c r="K34" s="33"/>
      <c r="L34" s="32"/>
      <c r="M34" s="87"/>
    </row>
    <row r="35" spans="1:13" s="19" customFormat="1" ht="12.75">
      <c r="A35" s="34"/>
      <c r="B35" s="35"/>
      <c r="C35" s="36"/>
      <c r="D35" s="36"/>
      <c r="E35" s="37"/>
      <c r="F35" s="38"/>
      <c r="G35" s="37"/>
      <c r="H35" s="37"/>
      <c r="I35" s="39"/>
      <c r="J35" s="39"/>
      <c r="K35" s="40"/>
      <c r="L35" s="39"/>
      <c r="M35" s="41"/>
    </row>
    <row r="36" spans="1:13" s="19" customFormat="1" ht="12.75">
      <c r="A36" s="76"/>
      <c r="B36" s="43"/>
      <c r="C36" s="44"/>
      <c r="D36" s="44"/>
      <c r="E36" s="45"/>
      <c r="F36" s="46"/>
      <c r="G36" s="45"/>
      <c r="H36" s="45"/>
      <c r="I36" s="47"/>
      <c r="J36" s="47"/>
      <c r="K36" s="48"/>
      <c r="L36" s="47"/>
      <c r="M36" s="49"/>
    </row>
    <row r="37" spans="1:13" s="19" customFormat="1" ht="12.75">
      <c r="A37" s="76"/>
      <c r="B37" s="43"/>
      <c r="C37" s="44"/>
      <c r="D37" s="44"/>
      <c r="E37" s="45"/>
      <c r="F37" s="46"/>
      <c r="G37" s="45"/>
      <c r="H37" s="45"/>
      <c r="I37" s="47"/>
      <c r="J37" s="47"/>
      <c r="K37" s="48"/>
      <c r="L37" s="47"/>
      <c r="M37" s="49"/>
    </row>
    <row r="38" spans="1:13" s="19" customFormat="1" ht="12.75">
      <c r="A38" s="76"/>
      <c r="B38" s="43"/>
      <c r="C38" s="44"/>
      <c r="D38" s="44"/>
      <c r="E38" s="45"/>
      <c r="F38" s="46"/>
      <c r="G38" s="45"/>
      <c r="H38" s="45"/>
      <c r="I38" s="47"/>
      <c r="J38" s="47"/>
      <c r="K38" s="48"/>
      <c r="L38" s="47"/>
      <c r="M38" s="49"/>
    </row>
    <row r="39" spans="1:13" s="19" customFormat="1" ht="12.75">
      <c r="A39" s="76"/>
      <c r="B39" s="43"/>
      <c r="C39" s="44"/>
      <c r="D39" s="44"/>
      <c r="E39" s="45"/>
      <c r="F39" s="46"/>
      <c r="G39" s="45"/>
      <c r="H39" s="45"/>
      <c r="I39" s="47"/>
      <c r="J39" s="47"/>
      <c r="K39" s="48"/>
      <c r="L39" s="47"/>
      <c r="M39" s="49"/>
    </row>
    <row r="40" spans="1:13" s="19" customFormat="1" ht="13.5" thickBot="1">
      <c r="A40" s="77"/>
      <c r="B40" s="51"/>
      <c r="C40" s="52"/>
      <c r="D40" s="52"/>
      <c r="E40" s="53"/>
      <c r="F40" s="54"/>
      <c r="G40" s="53"/>
      <c r="H40" s="53"/>
      <c r="I40" s="55"/>
      <c r="J40" s="55"/>
      <c r="K40" s="56"/>
      <c r="L40" s="55"/>
      <c r="M40" s="57"/>
    </row>
    <row r="41" spans="1:13" s="19" customFormat="1" ht="12.75">
      <c r="A41" s="97"/>
      <c r="B41" s="79"/>
      <c r="C41" s="80"/>
      <c r="D41" s="80"/>
      <c r="E41" s="81"/>
      <c r="F41" s="82"/>
      <c r="G41" s="81"/>
      <c r="H41" s="81"/>
      <c r="I41" s="83"/>
      <c r="J41" s="83"/>
      <c r="K41" s="84"/>
      <c r="L41" s="83"/>
      <c r="M41" s="85"/>
    </row>
    <row r="42" spans="1:13" s="19" customFormat="1" ht="12.75">
      <c r="A42" s="42"/>
      <c r="B42" s="79"/>
      <c r="C42" s="80"/>
      <c r="D42" s="80"/>
      <c r="E42" s="81"/>
      <c r="F42" s="82"/>
      <c r="G42" s="81"/>
      <c r="H42" s="81"/>
      <c r="I42" s="47"/>
      <c r="J42" s="47"/>
      <c r="K42" s="48"/>
      <c r="L42" s="47"/>
      <c r="M42" s="49"/>
    </row>
    <row r="43" spans="1:13" s="19" customFormat="1" ht="12.75">
      <c r="A43" s="88"/>
      <c r="B43" s="79"/>
      <c r="C43" s="80"/>
      <c r="D43" s="80"/>
      <c r="E43" s="81"/>
      <c r="F43" s="82"/>
      <c r="G43" s="81"/>
      <c r="H43" s="81"/>
      <c r="I43" s="47"/>
      <c r="J43" s="47"/>
      <c r="K43" s="48"/>
      <c r="L43" s="47"/>
      <c r="M43" s="49"/>
    </row>
    <row r="44" spans="1:13" s="19" customFormat="1" ht="13.5" thickBot="1">
      <c r="A44" s="50"/>
      <c r="B44" s="58"/>
      <c r="C44" s="59"/>
      <c r="D44" s="59"/>
      <c r="E44" s="60"/>
      <c r="F44" s="61"/>
      <c r="G44" s="60"/>
      <c r="H44" s="60"/>
      <c r="I44" s="55"/>
      <c r="J44" s="55"/>
      <c r="K44" s="56"/>
      <c r="L44" s="55"/>
      <c r="M44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2013-07-02T14:45:00Z</cp:lastPrinted>
  <dcterms:created xsi:type="dcterms:W3CDTF">2013-05-05T15:17:57Z</dcterms:created>
  <dcterms:modified xsi:type="dcterms:W3CDTF">2017-04-18T03:05:06Z</dcterms:modified>
  <cp:category/>
  <cp:version/>
  <cp:contentType/>
  <cp:contentStatus/>
</cp:coreProperties>
</file>