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</sheets>
  <definedNames>
    <definedName name="_xlnm._FilterDatabase" localSheetId="0" hidden="1">'1'!$A$1:$B$45</definedName>
    <definedName name="_xlnm._FilterDatabase" localSheetId="1" hidden="1">'сверка'!$A$1:$B$1059</definedName>
  </definedNames>
  <calcPr fullCalcOnLoad="1"/>
</workbook>
</file>

<file path=xl/sharedStrings.xml><?xml version="1.0" encoding="utf-8"?>
<sst xmlns="http://schemas.openxmlformats.org/spreadsheetml/2006/main" count="182" uniqueCount="60">
  <si>
    <t>Наименование</t>
  </si>
  <si>
    <t>Цена уп</t>
  </si>
  <si>
    <t xml:space="preserve">сумма </t>
  </si>
  <si>
    <t>с орг</t>
  </si>
  <si>
    <t>сдано</t>
  </si>
  <si>
    <t>долг (+УЗ,-Я)</t>
  </si>
  <si>
    <t>итог с орг</t>
  </si>
  <si>
    <t>трансп</t>
  </si>
  <si>
    <t>с трансп</t>
  </si>
  <si>
    <t>ник</t>
  </si>
  <si>
    <t>кол-во</t>
  </si>
  <si>
    <t>Тамара М. </t>
  </si>
  <si>
    <t>Светодиодные волосы - Пряди</t>
  </si>
  <si>
    <t>малепусечка </t>
  </si>
  <si>
    <t>Кукла LOL 13 серия, 1 шар</t>
  </si>
  <si>
    <t>Кукла LOL Сonfetti pop</t>
  </si>
  <si>
    <t>tailarichardy</t>
  </si>
  <si>
    <t>aleks1301 </t>
  </si>
  <si>
    <t>Брелок-Подвеска из пайеток, Шарики, белый перламутр</t>
  </si>
  <si>
    <t>Рюкзак Заяц, Искусственный мех, Малиновый</t>
  </si>
  <si>
    <t>Цветные пряди волос на заколках, двухцветные ФИОЛЕТОВЫЙ-КОРАЛЛОВЫЙ</t>
  </si>
  <si>
    <t>Косы Канекалон Двуцветные, Фиолетовый Коралл (Кр)</t>
  </si>
  <si>
    <t>Брелок стразы Вишня, Красная</t>
  </si>
  <si>
    <t>Кукла ПИТОМЦЫ LOL, 3 серия (zoy)</t>
  </si>
  <si>
    <t>Рюкзак с пайетками + аппликация,  Щенок</t>
  </si>
  <si>
    <t>Юляя </t>
  </si>
  <si>
    <t xml:space="preserve">Косы Канекалон Одноцветные, ФИОЛЕТОВЫЙ </t>
  </si>
  <si>
    <t>Аликанте </t>
  </si>
  <si>
    <t>Кукла L.О.L UNICORN салатовый шар</t>
  </si>
  <si>
    <t>Кукла LOL BOY 14 серия</t>
  </si>
  <si>
    <t>Машинки Magic Track, №72, красная</t>
  </si>
  <si>
    <t>Метательный Самолет - Планер маленький 35 см, малиновый</t>
  </si>
  <si>
    <t>Кукла L.O.L РАКУШКА NEW, золото</t>
  </si>
  <si>
    <t>Кукла LOL Сonfetti pop </t>
  </si>
  <si>
    <t>Мята Перечная</t>
  </si>
  <si>
    <t>Игрушки Большой Шар LoL Surprise 3 серия, (9 шариков)</t>
  </si>
  <si>
    <t>Брелок металлический, Сова на ветке, под бронзу, разноцветная (спр)</t>
  </si>
  <si>
    <t>Брелок металлический, Две совы на ветке, под бронзу, бирюза (спр)</t>
  </si>
  <si>
    <t>regina_nocturna </t>
  </si>
  <si>
    <t>Кукла L.O.L РАКУШКА NEW, голубая</t>
  </si>
  <si>
    <t>Юлия Nesterova </t>
  </si>
  <si>
    <t>Кольцо-держатель на палец, металл с блестками, Китти, розовая</t>
  </si>
  <si>
    <t>Капсула L.O.L 2 куклы (гул)</t>
  </si>
  <si>
    <t>Кукла LOL Glitter, блестящая 5 серия, белый шар</t>
  </si>
  <si>
    <t>Женский кошелек с монетницей, Принт, (модель 768), Домик</t>
  </si>
  <si>
    <t>ЛисичкаОля </t>
  </si>
  <si>
    <t>Брелок металлический, Свинка символ 2019 года, Пэппа, сиреневый бант и юбочка, под золото</t>
  </si>
  <si>
    <t>Васильченко</t>
  </si>
  <si>
    <t>Косы Канекалон Двуцветные, Черный Розовый (кр)</t>
  </si>
  <si>
    <t>Косы Канекалон Двуцветные, КОРАЛОВО-РОЗОВЫЙ (us)</t>
  </si>
  <si>
    <t>Косы Канекалон Двуцветные, БЛОНД-СИНИЙ (свus)</t>
  </si>
  <si>
    <t>Ободок кошачьи ушки</t>
  </si>
  <si>
    <t>Ракушка L.O.L New Open, желтая (гул)</t>
  </si>
  <si>
    <t>Чемодан L.O.L зеленый</t>
  </si>
  <si>
    <t>Антигравитационная машинка Wall Climber, красная</t>
  </si>
  <si>
    <t>АннаТайна</t>
  </si>
  <si>
    <t>Набор фигурок Три кота с машиной</t>
  </si>
  <si>
    <t>Метательный Самолет - Планер 48 см, малиновый</t>
  </si>
  <si>
    <t>я</t>
  </si>
  <si>
    <t>ЛисичкаОля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</si>
</sst>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"/>
    <numFmt numFmtId="177" formatCode="0.0;[Red]0.0"/>
    <numFmt numFmtId="178" formatCode="0.00;[Red]0.00"/>
  </numFmts>
  <fonts count="27"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2" fontId="5" fillId="22" borderId="14" xfId="0" applyNumberFormat="1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 wrapText="1"/>
    </xf>
    <xf numFmtId="2" fontId="5" fillId="22" borderId="13" xfId="0" applyNumberFormat="1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wrapText="1"/>
    </xf>
    <xf numFmtId="2" fontId="5" fillId="4" borderId="12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 wrapText="1"/>
    </xf>
    <xf numFmtId="2" fontId="5" fillId="22" borderId="16" xfId="0" applyNumberFormat="1" applyFont="1" applyFill="1" applyBorder="1" applyAlignment="1">
      <alignment horizontal="center"/>
    </xf>
    <xf numFmtId="0" fontId="3" fillId="22" borderId="17" xfId="0" applyFont="1" applyFill="1" applyBorder="1" applyAlignment="1">
      <alignment/>
    </xf>
    <xf numFmtId="0" fontId="3" fillId="22" borderId="18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2" fontId="5" fillId="22" borderId="16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5" fillId="22" borderId="13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2" fontId="5" fillId="4" borderId="14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/>
    </xf>
    <xf numFmtId="2" fontId="5" fillId="4" borderId="12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/>
    </xf>
    <xf numFmtId="169" fontId="6" fillId="0" borderId="16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9" fontId="5" fillId="0" borderId="2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169" fontId="5" fillId="0" borderId="2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69" fontId="5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9" fontId="6" fillId="0" borderId="24" xfId="0" applyNumberFormat="1" applyFont="1" applyFill="1" applyBorder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69" fontId="5" fillId="0" borderId="25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69" fontId="6" fillId="22" borderId="16" xfId="0" applyNumberFormat="1" applyFont="1" applyFill="1" applyBorder="1" applyAlignment="1">
      <alignment horizontal="center"/>
    </xf>
    <xf numFmtId="169" fontId="5" fillId="22" borderId="21" xfId="0" applyNumberFormat="1" applyFont="1" applyFill="1" applyBorder="1" applyAlignment="1">
      <alignment horizontal="center"/>
    </xf>
    <xf numFmtId="169" fontId="6" fillId="22" borderId="13" xfId="0" applyNumberFormat="1" applyFont="1" applyFill="1" applyBorder="1" applyAlignment="1">
      <alignment horizontal="center"/>
    </xf>
    <xf numFmtId="169" fontId="5" fillId="22" borderId="23" xfId="0" applyNumberFormat="1" applyFont="1" applyFill="1" applyBorder="1" applyAlignment="1">
      <alignment horizontal="center"/>
    </xf>
    <xf numFmtId="169" fontId="6" fillId="22" borderId="14" xfId="0" applyNumberFormat="1" applyFont="1" applyFill="1" applyBorder="1" applyAlignment="1">
      <alignment horizontal="center"/>
    </xf>
    <xf numFmtId="169" fontId="5" fillId="22" borderId="26" xfId="0" applyNumberFormat="1" applyFont="1" applyFill="1" applyBorder="1" applyAlignment="1">
      <alignment horizontal="center"/>
    </xf>
    <xf numFmtId="0" fontId="3" fillId="22" borderId="19" xfId="0" applyFont="1" applyFill="1" applyBorder="1" applyAlignment="1">
      <alignment/>
    </xf>
    <xf numFmtId="0" fontId="0" fillId="22" borderId="12" xfId="0" applyFont="1" applyFill="1" applyBorder="1" applyAlignment="1">
      <alignment horizontal="center" wrapText="1"/>
    </xf>
    <xf numFmtId="0" fontId="0" fillId="22" borderId="12" xfId="0" applyFont="1" applyFill="1" applyBorder="1" applyAlignment="1">
      <alignment horizontal="center" wrapText="1"/>
    </xf>
    <xf numFmtId="2" fontId="5" fillId="22" borderId="12" xfId="0" applyNumberFormat="1" applyFont="1" applyFill="1" applyBorder="1" applyAlignment="1">
      <alignment horizontal="center"/>
    </xf>
    <xf numFmtId="2" fontId="5" fillId="22" borderId="12" xfId="0" applyNumberFormat="1" applyFont="1" applyFill="1" applyBorder="1" applyAlignment="1">
      <alignment horizontal="center"/>
    </xf>
    <xf numFmtId="169" fontId="6" fillId="22" borderId="12" xfId="0" applyNumberFormat="1" applyFont="1" applyFill="1" applyBorder="1" applyAlignment="1">
      <alignment horizontal="center"/>
    </xf>
    <xf numFmtId="169" fontId="5" fillId="22" borderId="22" xfId="0" applyNumberFormat="1" applyFont="1" applyFill="1" applyBorder="1" applyAlignment="1">
      <alignment horizontal="center"/>
    </xf>
    <xf numFmtId="0" fontId="0" fillId="4" borderId="18" xfId="0" applyFill="1" applyBorder="1" applyAlignment="1">
      <alignment/>
    </xf>
    <xf numFmtId="169" fontId="6" fillId="4" borderId="14" xfId="0" applyNumberFormat="1" applyFont="1" applyFill="1" applyBorder="1" applyAlignment="1">
      <alignment horizontal="center"/>
    </xf>
    <xf numFmtId="169" fontId="5" fillId="4" borderId="26" xfId="0" applyNumberFormat="1" applyFont="1" applyFill="1" applyBorder="1" applyAlignment="1">
      <alignment horizontal="center"/>
    </xf>
    <xf numFmtId="169" fontId="6" fillId="4" borderId="12" xfId="0" applyNumberFormat="1" applyFont="1" applyFill="1" applyBorder="1" applyAlignment="1">
      <alignment horizontal="center"/>
    </xf>
    <xf numFmtId="169" fontId="5" fillId="4" borderId="22" xfId="0" applyNumberFormat="1" applyFont="1" applyFill="1" applyBorder="1" applyAlignment="1">
      <alignment horizontal="center"/>
    </xf>
    <xf numFmtId="169" fontId="6" fillId="4" borderId="13" xfId="0" applyNumberFormat="1" applyFont="1" applyFill="1" applyBorder="1" applyAlignment="1">
      <alignment horizontal="center"/>
    </xf>
    <xf numFmtId="169" fontId="5" fillId="4" borderId="23" xfId="0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2" fontId="5" fillId="4" borderId="24" xfId="0" applyNumberFormat="1" applyFont="1" applyFill="1" applyBorder="1" applyAlignment="1">
      <alignment horizontal="center"/>
    </xf>
    <xf numFmtId="2" fontId="5" fillId="4" borderId="24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5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5" fillId="22" borderId="24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169" fontId="6" fillId="0" borderId="28" xfId="0" applyNumberFormat="1" applyFont="1" applyFill="1" applyBorder="1" applyAlignment="1">
      <alignment horizontal="center"/>
    </xf>
    <xf numFmtId="169" fontId="8" fillId="0" borderId="28" xfId="0" applyNumberFormat="1" applyFont="1" applyFill="1" applyBorder="1" applyAlignment="1">
      <alignment horizontal="center"/>
    </xf>
    <xf numFmtId="169" fontId="5" fillId="0" borderId="29" xfId="0" applyNumberFormat="1" applyFont="1" applyFill="1" applyBorder="1" applyAlignment="1">
      <alignment horizontal="center"/>
    </xf>
    <xf numFmtId="0" fontId="3" fillId="22" borderId="30" xfId="0" applyFont="1" applyFill="1" applyBorder="1" applyAlignment="1">
      <alignment/>
    </xf>
    <xf numFmtId="0" fontId="3" fillId="22" borderId="31" xfId="0" applyFont="1" applyFill="1" applyBorder="1" applyAlignment="1">
      <alignment/>
    </xf>
    <xf numFmtId="0" fontId="0" fillId="22" borderId="31" xfId="0" applyFont="1" applyFill="1" applyBorder="1" applyAlignment="1">
      <alignment horizontal="center" wrapText="1"/>
    </xf>
    <xf numFmtId="0" fontId="0" fillId="22" borderId="31" xfId="0" applyFont="1" applyFill="1" applyBorder="1" applyAlignment="1">
      <alignment horizontal="center" wrapText="1"/>
    </xf>
    <xf numFmtId="2" fontId="5" fillId="22" borderId="31" xfId="0" applyNumberFormat="1" applyFont="1" applyFill="1" applyBorder="1" applyAlignment="1">
      <alignment horizontal="center"/>
    </xf>
    <xf numFmtId="2" fontId="5" fillId="22" borderId="31" xfId="0" applyNumberFormat="1" applyFont="1" applyFill="1" applyBorder="1" applyAlignment="1">
      <alignment horizontal="center"/>
    </xf>
    <xf numFmtId="169" fontId="6" fillId="22" borderId="31" xfId="0" applyNumberFormat="1" applyFont="1" applyFill="1" applyBorder="1" applyAlignment="1">
      <alignment horizontal="center"/>
    </xf>
    <xf numFmtId="169" fontId="8" fillId="22" borderId="31" xfId="0" applyNumberFormat="1" applyFont="1" applyFill="1" applyBorder="1" applyAlignment="1">
      <alignment horizontal="center"/>
    </xf>
    <xf numFmtId="169" fontId="5" fillId="22" borderId="32" xfId="0" applyNumberFormat="1" applyFont="1" applyFill="1" applyBorder="1" applyAlignment="1">
      <alignment horizontal="center"/>
    </xf>
    <xf numFmtId="0" fontId="0" fillId="22" borderId="16" xfId="0" applyFill="1" applyBorder="1" applyAlignment="1">
      <alignment/>
    </xf>
    <xf numFmtId="169" fontId="8" fillId="22" borderId="16" xfId="0" applyNumberFormat="1" applyFont="1" applyFill="1" applyBorder="1" applyAlignment="1">
      <alignment horizontal="center"/>
    </xf>
    <xf numFmtId="0" fontId="0" fillId="22" borderId="13" xfId="0" applyFill="1" applyBorder="1" applyAlignment="1">
      <alignment/>
    </xf>
    <xf numFmtId="169" fontId="8" fillId="22" borderId="13" xfId="0" applyNumberFormat="1" applyFont="1" applyFill="1" applyBorder="1" applyAlignment="1">
      <alignment horizontal="center"/>
    </xf>
    <xf numFmtId="0" fontId="3" fillId="22" borderId="16" xfId="0" applyFont="1" applyFill="1" applyBorder="1" applyAlignment="1">
      <alignment/>
    </xf>
    <xf numFmtId="0" fontId="3" fillId="22" borderId="12" xfId="0" applyFont="1" applyFill="1" applyBorder="1" applyAlignment="1">
      <alignment/>
    </xf>
    <xf numFmtId="169" fontId="8" fillId="22" borderId="12" xfId="0" applyNumberFormat="1" applyFont="1" applyFill="1" applyBorder="1" applyAlignment="1">
      <alignment horizontal="center"/>
    </xf>
    <xf numFmtId="0" fontId="3" fillId="22" borderId="13" xfId="0" applyFont="1" applyFill="1" applyBorder="1" applyAlignment="1">
      <alignment/>
    </xf>
    <xf numFmtId="0" fontId="3" fillId="22" borderId="27" xfId="0" applyFont="1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28" xfId="0" applyFont="1" applyFill="1" applyBorder="1" applyAlignment="1">
      <alignment horizontal="center" wrapText="1"/>
    </xf>
    <xf numFmtId="0" fontId="0" fillId="22" borderId="28" xfId="0" applyFont="1" applyFill="1" applyBorder="1" applyAlignment="1">
      <alignment horizontal="center" wrapText="1"/>
    </xf>
    <xf numFmtId="2" fontId="5" fillId="22" borderId="28" xfId="0" applyNumberFormat="1" applyFont="1" applyFill="1" applyBorder="1" applyAlignment="1">
      <alignment horizontal="center"/>
    </xf>
    <xf numFmtId="2" fontId="5" fillId="22" borderId="28" xfId="0" applyNumberFormat="1" applyFont="1" applyFill="1" applyBorder="1" applyAlignment="1">
      <alignment horizontal="center"/>
    </xf>
    <xf numFmtId="169" fontId="6" fillId="22" borderId="28" xfId="0" applyNumberFormat="1" applyFont="1" applyFill="1" applyBorder="1" applyAlignment="1">
      <alignment horizontal="center"/>
    </xf>
    <xf numFmtId="169" fontId="8" fillId="22" borderId="28" xfId="0" applyNumberFormat="1" applyFont="1" applyFill="1" applyBorder="1" applyAlignment="1">
      <alignment horizontal="center"/>
    </xf>
    <xf numFmtId="169" fontId="5" fillId="22" borderId="29" xfId="0" applyNumberFormat="1" applyFont="1" applyFill="1" applyBorder="1" applyAlignment="1">
      <alignment horizontal="center"/>
    </xf>
    <xf numFmtId="0" fontId="3" fillId="22" borderId="14" xfId="0" applyFont="1" applyFill="1" applyBorder="1" applyAlignment="1">
      <alignment/>
    </xf>
    <xf numFmtId="169" fontId="8" fillId="22" borderId="14" xfId="0" applyNumberFormat="1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3" fillId="22" borderId="28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6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169" fontId="6" fillId="4" borderId="16" xfId="0" applyNumberFormat="1" applyFont="1" applyFill="1" applyBorder="1" applyAlignment="1">
      <alignment horizontal="center"/>
    </xf>
    <xf numFmtId="169" fontId="8" fillId="4" borderId="16" xfId="0" applyNumberFormat="1" applyFont="1" applyFill="1" applyBorder="1" applyAlignment="1">
      <alignment horizontal="center"/>
    </xf>
    <xf numFmtId="169" fontId="5" fillId="4" borderId="21" xfId="0" applyNumberFormat="1" applyFont="1" applyFill="1" applyBorder="1" applyAlignment="1">
      <alignment horizontal="center"/>
    </xf>
    <xf numFmtId="0" fontId="0" fillId="4" borderId="12" xfId="0" applyFill="1" applyBorder="1" applyAlignment="1">
      <alignment/>
    </xf>
    <xf numFmtId="169" fontId="8" fillId="4" borderId="12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/>
    </xf>
    <xf numFmtId="0" fontId="0" fillId="4" borderId="24" xfId="0" applyFill="1" applyBorder="1" applyAlignment="1">
      <alignment/>
    </xf>
    <xf numFmtId="169" fontId="6" fillId="4" borderId="24" xfId="0" applyNumberFormat="1" applyFont="1" applyFill="1" applyBorder="1" applyAlignment="1">
      <alignment horizontal="center"/>
    </xf>
    <xf numFmtId="169" fontId="8" fillId="4" borderId="24" xfId="0" applyNumberFormat="1" applyFont="1" applyFill="1" applyBorder="1" applyAlignment="1">
      <alignment horizontal="center"/>
    </xf>
    <xf numFmtId="169" fontId="5" fillId="4" borderId="25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169" fontId="8" fillId="4" borderId="1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33" xfId="0" applyFill="1" applyBorder="1" applyAlignment="1">
      <alignment/>
    </xf>
    <xf numFmtId="0" fontId="26" fillId="4" borderId="14" xfId="0" applyFont="1" applyFill="1" applyBorder="1" applyAlignment="1">
      <alignment/>
    </xf>
    <xf numFmtId="0" fontId="0" fillId="4" borderId="13" xfId="0" applyFill="1" applyBorder="1" applyAlignment="1">
      <alignment/>
    </xf>
    <xf numFmtId="169" fontId="8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/>
    </xf>
    <xf numFmtId="0" fontId="26" fillId="4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pane ySplit="1" topLeftCell="BM2" activePane="bottomLeft" state="frozen"/>
      <selection pane="topLeft" activeCell="B14" sqref="B14"/>
      <selection pane="bottomLeft" activeCell="L1" sqref="L1:L16384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4" customWidth="1"/>
    <col min="4" max="4" width="10.57421875" style="7" customWidth="1"/>
    <col min="5" max="5" width="9.57421875" style="9" bestFit="1" customWidth="1"/>
    <col min="6" max="6" width="9.140625" style="8" customWidth="1"/>
    <col min="7" max="7" width="9.140625" style="47" customWidth="1"/>
    <col min="8" max="8" width="9.28125" style="47" bestFit="1" customWidth="1"/>
    <col min="9" max="9" width="9.140625" style="10" customWidth="1"/>
    <col min="10" max="10" width="9.140625" style="47" customWidth="1"/>
    <col min="11" max="11" width="9.140625" style="48" customWidth="1"/>
    <col min="12" max="16384" width="9.140625" style="2" customWidth="1"/>
  </cols>
  <sheetData>
    <row r="1" spans="1:11" ht="13.5" thickBot="1">
      <c r="A1" s="3" t="s">
        <v>9</v>
      </c>
      <c r="B1" s="1" t="s">
        <v>0</v>
      </c>
      <c r="C1" s="13" t="s">
        <v>1</v>
      </c>
      <c r="D1" s="12" t="s">
        <v>10</v>
      </c>
      <c r="E1" s="5" t="s">
        <v>2</v>
      </c>
      <c r="F1" s="4" t="s">
        <v>3</v>
      </c>
      <c r="G1" s="45" t="s">
        <v>6</v>
      </c>
      <c r="H1" s="45" t="s">
        <v>7</v>
      </c>
      <c r="I1" s="6" t="s">
        <v>8</v>
      </c>
      <c r="J1" s="45" t="s">
        <v>4</v>
      </c>
      <c r="K1" s="46" t="s">
        <v>5</v>
      </c>
    </row>
    <row r="2" spans="1:11" ht="15">
      <c r="A2" s="99" t="s">
        <v>17</v>
      </c>
      <c r="B2" s="101" t="s">
        <v>18</v>
      </c>
      <c r="C2" s="49">
        <v>75</v>
      </c>
      <c r="D2" s="50">
        <v>1</v>
      </c>
      <c r="E2" s="33">
        <f aca="true" t="shared" si="0" ref="E2:E42">D2*C2</f>
        <v>75</v>
      </c>
      <c r="F2" s="51">
        <f>E2*1.01</f>
        <v>75.75</v>
      </c>
      <c r="G2" s="52"/>
      <c r="H2" s="52"/>
      <c r="I2" s="53"/>
      <c r="J2" s="52"/>
      <c r="K2" s="54"/>
    </row>
    <row r="3" spans="1:11" ht="15">
      <c r="A3" s="99" t="s">
        <v>17</v>
      </c>
      <c r="B3" s="102" t="s">
        <v>19</v>
      </c>
      <c r="C3" s="55">
        <v>360</v>
      </c>
      <c r="D3" s="56">
        <v>1</v>
      </c>
      <c r="E3" s="82">
        <f t="shared" si="0"/>
        <v>360</v>
      </c>
      <c r="F3" s="57">
        <f>E3*1.01</f>
        <v>363.6</v>
      </c>
      <c r="G3" s="58"/>
      <c r="H3" s="58"/>
      <c r="I3" s="59"/>
      <c r="J3" s="58"/>
      <c r="K3" s="60"/>
    </row>
    <row r="4" spans="1:11" ht="15">
      <c r="A4" s="99" t="s">
        <v>17</v>
      </c>
      <c r="B4" s="102" t="s">
        <v>20</v>
      </c>
      <c r="C4" s="55">
        <v>55</v>
      </c>
      <c r="D4" s="56">
        <v>2</v>
      </c>
      <c r="E4" s="82">
        <f t="shared" si="0"/>
        <v>110</v>
      </c>
      <c r="F4" s="57">
        <f aca="true" t="shared" si="1" ref="F4:F42">E4*1.15</f>
        <v>126.49999999999999</v>
      </c>
      <c r="G4" s="58"/>
      <c r="H4" s="58"/>
      <c r="I4" s="59"/>
      <c r="J4" s="58"/>
      <c r="K4" s="60"/>
    </row>
    <row r="5" spans="1:11" ht="15">
      <c r="A5" s="99" t="s">
        <v>17</v>
      </c>
      <c r="B5" s="102" t="s">
        <v>21</v>
      </c>
      <c r="C5" s="55">
        <v>175</v>
      </c>
      <c r="D5" s="56">
        <v>1</v>
      </c>
      <c r="E5" s="82">
        <f t="shared" si="0"/>
        <v>175</v>
      </c>
      <c r="F5" s="57">
        <f t="shared" si="1"/>
        <v>201.24999999999997</v>
      </c>
      <c r="G5" s="58"/>
      <c r="H5" s="58"/>
      <c r="I5" s="59"/>
      <c r="J5" s="58"/>
      <c r="K5" s="60"/>
    </row>
    <row r="6" spans="1:11" ht="15">
      <c r="A6" s="99" t="s">
        <v>17</v>
      </c>
      <c r="B6" s="102" t="s">
        <v>12</v>
      </c>
      <c r="C6" s="55">
        <v>65</v>
      </c>
      <c r="D6" s="56">
        <v>1</v>
      </c>
      <c r="E6" s="82">
        <f t="shared" si="0"/>
        <v>65</v>
      </c>
      <c r="F6" s="57">
        <f t="shared" si="1"/>
        <v>74.75</v>
      </c>
      <c r="G6" s="58"/>
      <c r="H6" s="58"/>
      <c r="I6" s="59"/>
      <c r="J6" s="58"/>
      <c r="K6" s="60"/>
    </row>
    <row r="7" spans="1:11" ht="15">
      <c r="A7" s="99" t="s">
        <v>17</v>
      </c>
      <c r="B7" s="102" t="s">
        <v>22</v>
      </c>
      <c r="C7" s="55">
        <v>120</v>
      </c>
      <c r="D7" s="56">
        <v>1</v>
      </c>
      <c r="E7" s="82">
        <f t="shared" si="0"/>
        <v>120</v>
      </c>
      <c r="F7" s="57">
        <f t="shared" si="1"/>
        <v>138</v>
      </c>
      <c r="G7" s="58"/>
      <c r="H7" s="58"/>
      <c r="I7" s="59"/>
      <c r="J7" s="58"/>
      <c r="K7" s="60"/>
    </row>
    <row r="8" spans="1:11" ht="15">
      <c r="A8" s="99" t="s">
        <v>17</v>
      </c>
      <c r="B8" s="102" t="s">
        <v>23</v>
      </c>
      <c r="C8" s="55">
        <v>152</v>
      </c>
      <c r="D8" s="56">
        <v>2</v>
      </c>
      <c r="E8" s="82">
        <f t="shared" si="0"/>
        <v>304</v>
      </c>
      <c r="F8" s="57">
        <f t="shared" si="1"/>
        <v>349.59999999999997</v>
      </c>
      <c r="G8" s="58"/>
      <c r="H8" s="58"/>
      <c r="I8" s="59"/>
      <c r="J8" s="58"/>
      <c r="K8" s="60"/>
    </row>
    <row r="9" spans="1:11" ht="15">
      <c r="A9" s="99" t="s">
        <v>13</v>
      </c>
      <c r="B9" s="99" t="s">
        <v>24</v>
      </c>
      <c r="C9" s="55">
        <v>1250</v>
      </c>
      <c r="D9" s="56">
        <v>1</v>
      </c>
      <c r="E9" s="82">
        <f t="shared" si="0"/>
        <v>1250</v>
      </c>
      <c r="F9" s="57">
        <f t="shared" si="1"/>
        <v>1437.5</v>
      </c>
      <c r="G9" s="58"/>
      <c r="H9" s="58"/>
      <c r="I9" s="59"/>
      <c r="J9" s="58"/>
      <c r="K9" s="60"/>
    </row>
    <row r="10" spans="1:11" ht="15">
      <c r="A10" s="99" t="s">
        <v>25</v>
      </c>
      <c r="B10" s="99" t="s">
        <v>26</v>
      </c>
      <c r="C10" s="55">
        <v>175</v>
      </c>
      <c r="D10" s="56">
        <v>1</v>
      </c>
      <c r="E10" s="82">
        <f t="shared" si="0"/>
        <v>175</v>
      </c>
      <c r="F10" s="57">
        <f t="shared" si="1"/>
        <v>201.24999999999997</v>
      </c>
      <c r="G10" s="58"/>
      <c r="H10" s="58"/>
      <c r="I10" s="59"/>
      <c r="J10" s="58"/>
      <c r="K10" s="60"/>
    </row>
    <row r="11" spans="1:11" ht="15">
      <c r="A11" s="99" t="s">
        <v>27</v>
      </c>
      <c r="B11" s="99" t="s">
        <v>28</v>
      </c>
      <c r="C11" s="55">
        <v>220</v>
      </c>
      <c r="D11" s="56">
        <v>1</v>
      </c>
      <c r="E11" s="82">
        <f t="shared" si="0"/>
        <v>220</v>
      </c>
      <c r="F11" s="57">
        <f t="shared" si="1"/>
        <v>252.99999999999997</v>
      </c>
      <c r="G11" s="58"/>
      <c r="H11" s="58"/>
      <c r="I11" s="59"/>
      <c r="J11" s="58"/>
      <c r="K11" s="60"/>
    </row>
    <row r="12" spans="1:11" ht="15">
      <c r="A12" s="99" t="s">
        <v>27</v>
      </c>
      <c r="B12" s="99" t="s">
        <v>29</v>
      </c>
      <c r="C12" s="55">
        <v>250</v>
      </c>
      <c r="D12" s="56">
        <v>1</v>
      </c>
      <c r="E12" s="82">
        <f t="shared" si="0"/>
        <v>250</v>
      </c>
      <c r="F12" s="57">
        <f t="shared" si="1"/>
        <v>287.5</v>
      </c>
      <c r="G12" s="58"/>
      <c r="H12" s="58"/>
      <c r="I12" s="59"/>
      <c r="J12" s="58"/>
      <c r="K12" s="60"/>
    </row>
    <row r="13" spans="1:11" ht="15">
      <c r="A13" s="99" t="s">
        <v>27</v>
      </c>
      <c r="B13" s="99" t="s">
        <v>15</v>
      </c>
      <c r="C13" s="55">
        <v>210</v>
      </c>
      <c r="D13" s="56">
        <v>1</v>
      </c>
      <c r="E13" s="82">
        <f t="shared" si="0"/>
        <v>210</v>
      </c>
      <c r="F13" s="57">
        <f t="shared" si="1"/>
        <v>241.49999999999997</v>
      </c>
      <c r="G13" s="58"/>
      <c r="H13" s="58"/>
      <c r="I13" s="59"/>
      <c r="J13" s="58"/>
      <c r="K13" s="60"/>
    </row>
    <row r="14" spans="1:11" ht="15">
      <c r="A14" s="99" t="s">
        <v>27</v>
      </c>
      <c r="B14" s="99" t="s">
        <v>30</v>
      </c>
      <c r="C14" s="55">
        <v>138</v>
      </c>
      <c r="D14" s="56">
        <v>1</v>
      </c>
      <c r="E14" s="82">
        <f t="shared" si="0"/>
        <v>138</v>
      </c>
      <c r="F14" s="57">
        <f t="shared" si="1"/>
        <v>158.7</v>
      </c>
      <c r="G14" s="58"/>
      <c r="H14" s="58"/>
      <c r="I14" s="59"/>
      <c r="J14" s="58"/>
      <c r="K14" s="60"/>
    </row>
    <row r="15" spans="1:11" ht="15">
      <c r="A15" s="99" t="s">
        <v>11</v>
      </c>
      <c r="B15" s="99" t="s">
        <v>31</v>
      </c>
      <c r="C15" s="55">
        <v>100</v>
      </c>
      <c r="D15" s="56">
        <v>1</v>
      </c>
      <c r="E15" s="82">
        <f t="shared" si="0"/>
        <v>100</v>
      </c>
      <c r="F15" s="57">
        <f t="shared" si="1"/>
        <v>114.99999999999999</v>
      </c>
      <c r="G15" s="58"/>
      <c r="H15" s="58"/>
      <c r="I15" s="59"/>
      <c r="J15" s="58"/>
      <c r="K15" s="60"/>
    </row>
    <row r="16" spans="1:11" ht="15">
      <c r="A16" s="99" t="s">
        <v>11</v>
      </c>
      <c r="B16" s="99" t="s">
        <v>32</v>
      </c>
      <c r="C16" s="55">
        <v>135</v>
      </c>
      <c r="D16" s="56">
        <v>1</v>
      </c>
      <c r="E16" s="82">
        <f t="shared" si="0"/>
        <v>135</v>
      </c>
      <c r="F16" s="57">
        <f t="shared" si="1"/>
        <v>155.25</v>
      </c>
      <c r="G16" s="58"/>
      <c r="H16" s="58"/>
      <c r="I16" s="59"/>
      <c r="J16" s="58"/>
      <c r="K16" s="60"/>
    </row>
    <row r="17" spans="1:11" ht="15">
      <c r="A17" s="99" t="s">
        <v>11</v>
      </c>
      <c r="B17" s="99" t="s">
        <v>33</v>
      </c>
      <c r="C17" s="55">
        <v>210</v>
      </c>
      <c r="D17" s="56">
        <v>1</v>
      </c>
      <c r="E17" s="82">
        <f t="shared" si="0"/>
        <v>210</v>
      </c>
      <c r="F17" s="57">
        <f t="shared" si="1"/>
        <v>241.49999999999997</v>
      </c>
      <c r="G17" s="58"/>
      <c r="H17" s="58"/>
      <c r="I17" s="59"/>
      <c r="J17" s="58"/>
      <c r="K17" s="60"/>
    </row>
    <row r="18" spans="1:11" ht="15">
      <c r="A18" s="99" t="s">
        <v>34</v>
      </c>
      <c r="B18" s="99" t="s">
        <v>35</v>
      </c>
      <c r="C18" s="55">
        <v>360</v>
      </c>
      <c r="D18" s="56">
        <v>1</v>
      </c>
      <c r="E18" s="82">
        <f t="shared" si="0"/>
        <v>360</v>
      </c>
      <c r="F18" s="57">
        <f t="shared" si="1"/>
        <v>413.99999999999994</v>
      </c>
      <c r="G18" s="58"/>
      <c r="H18" s="58"/>
      <c r="I18" s="59"/>
      <c r="J18" s="58"/>
      <c r="K18" s="60"/>
    </row>
    <row r="19" spans="1:11" ht="15">
      <c r="A19" s="99" t="s">
        <v>34</v>
      </c>
      <c r="B19" s="99" t="s">
        <v>33</v>
      </c>
      <c r="C19" s="55">
        <v>210</v>
      </c>
      <c r="D19" s="56">
        <v>1</v>
      </c>
      <c r="E19" s="82">
        <f>D19*C19</f>
        <v>210</v>
      </c>
      <c r="F19" s="57">
        <f t="shared" si="1"/>
        <v>241.49999999999997</v>
      </c>
      <c r="G19" s="58"/>
      <c r="H19" s="58"/>
      <c r="I19" s="59"/>
      <c r="J19" s="58"/>
      <c r="K19" s="60"/>
    </row>
    <row r="20" spans="1:11" ht="15">
      <c r="A20" s="99" t="s">
        <v>16</v>
      </c>
      <c r="B20" s="99" t="s">
        <v>33</v>
      </c>
      <c r="C20" s="55">
        <v>210</v>
      </c>
      <c r="D20" s="56">
        <v>1</v>
      </c>
      <c r="E20" s="82">
        <f>D20*C20</f>
        <v>210</v>
      </c>
      <c r="F20" s="57">
        <f t="shared" si="1"/>
        <v>241.49999999999997</v>
      </c>
      <c r="G20" s="58"/>
      <c r="H20" s="58"/>
      <c r="I20" s="59"/>
      <c r="J20" s="58"/>
      <c r="K20" s="60"/>
    </row>
    <row r="21" spans="1:11" ht="15">
      <c r="A21" s="99" t="s">
        <v>16</v>
      </c>
      <c r="B21" s="99" t="s">
        <v>36</v>
      </c>
      <c r="C21" s="55">
        <v>110</v>
      </c>
      <c r="D21" s="56">
        <v>1</v>
      </c>
      <c r="E21" s="82">
        <f t="shared" si="0"/>
        <v>110</v>
      </c>
      <c r="F21" s="57">
        <f t="shared" si="1"/>
        <v>126.49999999999999</v>
      </c>
      <c r="G21" s="58"/>
      <c r="H21" s="58"/>
      <c r="I21" s="59"/>
      <c r="J21" s="58"/>
      <c r="K21" s="60"/>
    </row>
    <row r="22" spans="1:11" ht="15">
      <c r="A22" s="99" t="s">
        <v>16</v>
      </c>
      <c r="B22" s="99" t="s">
        <v>37</v>
      </c>
      <c r="C22" s="55">
        <v>110</v>
      </c>
      <c r="D22" s="56">
        <v>1</v>
      </c>
      <c r="E22" s="82">
        <f>D22*C22</f>
        <v>110</v>
      </c>
      <c r="F22" s="57">
        <f t="shared" si="1"/>
        <v>126.49999999999999</v>
      </c>
      <c r="G22" s="58"/>
      <c r="H22" s="58"/>
      <c r="I22" s="59"/>
      <c r="J22" s="58"/>
      <c r="K22" s="60"/>
    </row>
    <row r="23" spans="1:11" ht="15">
      <c r="A23" s="99" t="s">
        <v>38</v>
      </c>
      <c r="B23" s="102" t="s">
        <v>39</v>
      </c>
      <c r="C23" s="55">
        <v>135</v>
      </c>
      <c r="D23" s="56">
        <v>1</v>
      </c>
      <c r="E23" s="82">
        <f>D23*C23</f>
        <v>135</v>
      </c>
      <c r="F23" s="57">
        <f t="shared" si="1"/>
        <v>155.25</v>
      </c>
      <c r="G23" s="58"/>
      <c r="H23" s="58"/>
      <c r="I23" s="59"/>
      <c r="J23" s="58"/>
      <c r="K23" s="60"/>
    </row>
    <row r="24" spans="1:11" ht="15">
      <c r="A24" s="99" t="s">
        <v>40</v>
      </c>
      <c r="B24" s="99" t="s">
        <v>41</v>
      </c>
      <c r="C24" s="55">
        <v>100</v>
      </c>
      <c r="D24" s="56">
        <v>1</v>
      </c>
      <c r="E24" s="82">
        <f>D24*C24</f>
        <v>100</v>
      </c>
      <c r="F24" s="57">
        <f t="shared" si="1"/>
        <v>114.99999999999999</v>
      </c>
      <c r="G24" s="58"/>
      <c r="H24" s="58"/>
      <c r="I24" s="59"/>
      <c r="J24" s="58"/>
      <c r="K24" s="60"/>
    </row>
    <row r="25" spans="1:11" ht="15">
      <c r="A25" s="99" t="s">
        <v>40</v>
      </c>
      <c r="B25" s="102" t="s">
        <v>42</v>
      </c>
      <c r="C25" s="55">
        <v>290</v>
      </c>
      <c r="D25" s="56">
        <v>1</v>
      </c>
      <c r="E25" s="82">
        <f>D25*C25</f>
        <v>290</v>
      </c>
      <c r="F25" s="57">
        <f t="shared" si="1"/>
        <v>333.5</v>
      </c>
      <c r="G25" s="58"/>
      <c r="H25" s="58"/>
      <c r="I25" s="59"/>
      <c r="J25" s="58"/>
      <c r="K25" s="60"/>
    </row>
    <row r="26" spans="1:11" ht="15">
      <c r="A26" s="99" t="s">
        <v>40</v>
      </c>
      <c r="B26" s="102" t="s">
        <v>14</v>
      </c>
      <c r="C26" s="55">
        <v>250</v>
      </c>
      <c r="D26" s="56">
        <v>1</v>
      </c>
      <c r="E26" s="82">
        <f t="shared" si="0"/>
        <v>250</v>
      </c>
      <c r="F26" s="57">
        <f t="shared" si="1"/>
        <v>287.5</v>
      </c>
      <c r="G26" s="58"/>
      <c r="H26" s="58"/>
      <c r="I26" s="59"/>
      <c r="J26" s="58"/>
      <c r="K26" s="60"/>
    </row>
    <row r="27" spans="1:11" ht="15">
      <c r="A27" s="99" t="s">
        <v>40</v>
      </c>
      <c r="B27" s="102" t="s">
        <v>43</v>
      </c>
      <c r="C27" s="55">
        <v>178</v>
      </c>
      <c r="D27" s="56">
        <v>1</v>
      </c>
      <c r="E27" s="82">
        <f t="shared" si="0"/>
        <v>178</v>
      </c>
      <c r="F27" s="57">
        <f t="shared" si="1"/>
        <v>204.7</v>
      </c>
      <c r="G27" s="58"/>
      <c r="H27" s="58"/>
      <c r="I27" s="59"/>
      <c r="J27" s="58"/>
      <c r="K27" s="60"/>
    </row>
    <row r="28" spans="1:11" ht="15">
      <c r="A28" s="99" t="s">
        <v>40</v>
      </c>
      <c r="B28" s="99" t="s">
        <v>35</v>
      </c>
      <c r="C28" s="55">
        <v>360</v>
      </c>
      <c r="D28" s="56">
        <v>1</v>
      </c>
      <c r="E28" s="82">
        <f aca="true" t="shared" si="2" ref="E28:E36">D28*C28</f>
        <v>360</v>
      </c>
      <c r="F28" s="57">
        <f t="shared" si="1"/>
        <v>413.99999999999994</v>
      </c>
      <c r="G28" s="69"/>
      <c r="H28" s="69"/>
      <c r="I28" s="70"/>
      <c r="J28" s="69"/>
      <c r="K28" s="71"/>
    </row>
    <row r="29" spans="1:11" ht="15">
      <c r="A29" s="99" t="s">
        <v>40</v>
      </c>
      <c r="B29" s="102" t="s">
        <v>44</v>
      </c>
      <c r="C29" s="55">
        <v>455</v>
      </c>
      <c r="D29" s="56">
        <v>1</v>
      </c>
      <c r="E29" s="82">
        <f t="shared" si="2"/>
        <v>455</v>
      </c>
      <c r="F29" s="57">
        <f t="shared" si="1"/>
        <v>523.25</v>
      </c>
      <c r="G29" s="69"/>
      <c r="H29" s="69"/>
      <c r="I29" s="70"/>
      <c r="J29" s="69"/>
      <c r="K29" s="71"/>
    </row>
    <row r="30" spans="1:11" ht="15">
      <c r="A30" s="99" t="s">
        <v>40</v>
      </c>
      <c r="B30" s="102" t="s">
        <v>52</v>
      </c>
      <c r="C30" s="55">
        <v>135</v>
      </c>
      <c r="D30" s="56">
        <v>1</v>
      </c>
      <c r="E30" s="82">
        <f t="shared" si="2"/>
        <v>135</v>
      </c>
      <c r="F30" s="57">
        <f t="shared" si="1"/>
        <v>155.25</v>
      </c>
      <c r="G30" s="69"/>
      <c r="H30" s="69"/>
      <c r="I30" s="70"/>
      <c r="J30" s="69"/>
      <c r="K30" s="71"/>
    </row>
    <row r="31" spans="1:11" ht="15">
      <c r="A31" s="99" t="s">
        <v>40</v>
      </c>
      <c r="B31" s="103" t="s">
        <v>53</v>
      </c>
      <c r="C31" s="55">
        <v>240</v>
      </c>
      <c r="D31" s="56">
        <v>1</v>
      </c>
      <c r="E31" s="82">
        <f t="shared" si="2"/>
        <v>240</v>
      </c>
      <c r="F31" s="57">
        <f t="shared" si="1"/>
        <v>276</v>
      </c>
      <c r="G31" s="69"/>
      <c r="H31" s="69"/>
      <c r="I31" s="70"/>
      <c r="J31" s="69"/>
      <c r="K31" s="71"/>
    </row>
    <row r="32" spans="1:11" ht="15">
      <c r="A32" s="99" t="s">
        <v>45</v>
      </c>
      <c r="B32" s="102" t="s">
        <v>23</v>
      </c>
      <c r="C32" s="55">
        <v>152</v>
      </c>
      <c r="D32" s="56">
        <v>2</v>
      </c>
      <c r="E32" s="82">
        <f t="shared" si="2"/>
        <v>304</v>
      </c>
      <c r="F32" s="57">
        <f t="shared" si="1"/>
        <v>349.59999999999997</v>
      </c>
      <c r="G32" s="69"/>
      <c r="H32" s="69"/>
      <c r="I32" s="70"/>
      <c r="J32" s="69"/>
      <c r="K32" s="71"/>
    </row>
    <row r="33" spans="1:11" ht="15">
      <c r="A33" s="99" t="s">
        <v>45</v>
      </c>
      <c r="B33" s="102" t="s">
        <v>46</v>
      </c>
      <c r="C33" s="55">
        <v>130</v>
      </c>
      <c r="D33" s="56">
        <v>1</v>
      </c>
      <c r="E33" s="82">
        <f t="shared" si="2"/>
        <v>130</v>
      </c>
      <c r="F33" s="57">
        <f t="shared" si="1"/>
        <v>149.5</v>
      </c>
      <c r="G33" s="69"/>
      <c r="H33" s="69"/>
      <c r="I33" s="70"/>
      <c r="J33" s="69"/>
      <c r="K33" s="71"/>
    </row>
    <row r="34" spans="1:11" ht="15">
      <c r="A34" s="99" t="s">
        <v>47</v>
      </c>
      <c r="B34" s="102" t="s">
        <v>48</v>
      </c>
      <c r="C34" s="55">
        <v>175</v>
      </c>
      <c r="D34" s="56">
        <v>2</v>
      </c>
      <c r="E34" s="82">
        <f t="shared" si="2"/>
        <v>350</v>
      </c>
      <c r="F34" s="57">
        <f t="shared" si="1"/>
        <v>402.49999999999994</v>
      </c>
      <c r="G34" s="69"/>
      <c r="H34" s="69"/>
      <c r="I34" s="70"/>
      <c r="J34" s="69"/>
      <c r="K34" s="71"/>
    </row>
    <row r="35" spans="1:11" ht="15">
      <c r="A35" s="99" t="s">
        <v>47</v>
      </c>
      <c r="B35" s="102" t="s">
        <v>49</v>
      </c>
      <c r="C35" s="55">
        <v>175</v>
      </c>
      <c r="D35" s="56">
        <v>2</v>
      </c>
      <c r="E35" s="82">
        <f t="shared" si="2"/>
        <v>350</v>
      </c>
      <c r="F35" s="57">
        <f t="shared" si="1"/>
        <v>402.49999999999994</v>
      </c>
      <c r="G35" s="69"/>
      <c r="H35" s="69"/>
      <c r="I35" s="70"/>
      <c r="J35" s="69"/>
      <c r="K35" s="71"/>
    </row>
    <row r="36" spans="1:11" ht="15">
      <c r="A36" s="99" t="s">
        <v>11</v>
      </c>
      <c r="B36" s="102" t="s">
        <v>50</v>
      </c>
      <c r="C36" s="55">
        <v>175</v>
      </c>
      <c r="D36" s="56">
        <v>1</v>
      </c>
      <c r="E36" s="82">
        <f t="shared" si="2"/>
        <v>175</v>
      </c>
      <c r="F36" s="57">
        <f t="shared" si="1"/>
        <v>201.24999999999997</v>
      </c>
      <c r="G36" s="69"/>
      <c r="H36" s="69"/>
      <c r="I36" s="70"/>
      <c r="J36" s="69"/>
      <c r="K36" s="71"/>
    </row>
    <row r="37" spans="1:11" ht="15">
      <c r="A37" s="99" t="s">
        <v>11</v>
      </c>
      <c r="B37" s="102" t="s">
        <v>51</v>
      </c>
      <c r="C37" s="55">
        <v>43</v>
      </c>
      <c r="D37" s="56">
        <v>1</v>
      </c>
      <c r="E37" s="82">
        <f>D37*C37</f>
        <v>43</v>
      </c>
      <c r="F37" s="57">
        <f t="shared" si="1"/>
        <v>49.449999999999996</v>
      </c>
      <c r="G37" s="69"/>
      <c r="H37" s="69"/>
      <c r="I37" s="70"/>
      <c r="J37" s="69"/>
      <c r="K37" s="71"/>
    </row>
    <row r="38" spans="1:11" ht="15">
      <c r="A38" s="102" t="s">
        <v>55</v>
      </c>
      <c r="B38" s="102" t="s">
        <v>54</v>
      </c>
      <c r="C38" s="67">
        <v>650</v>
      </c>
      <c r="D38" s="68">
        <v>1</v>
      </c>
      <c r="E38" s="82">
        <f>D38*C38</f>
        <v>650</v>
      </c>
      <c r="F38" s="57">
        <f t="shared" si="1"/>
        <v>747.4999999999999</v>
      </c>
      <c r="G38" s="69"/>
      <c r="H38" s="69"/>
      <c r="I38" s="70"/>
      <c r="J38" s="69"/>
      <c r="K38" s="71"/>
    </row>
    <row r="39" spans="1:11" ht="15">
      <c r="A39" s="102" t="s">
        <v>55</v>
      </c>
      <c r="B39" s="102" t="s">
        <v>56</v>
      </c>
      <c r="C39" s="67">
        <v>390</v>
      </c>
      <c r="D39" s="68">
        <v>1</v>
      </c>
      <c r="E39" s="105">
        <f>D39*C39</f>
        <v>390</v>
      </c>
      <c r="F39" s="100">
        <f t="shared" si="1"/>
        <v>448.49999999999994</v>
      </c>
      <c r="G39" s="69"/>
      <c r="H39" s="69"/>
      <c r="I39" s="70"/>
      <c r="J39" s="69"/>
      <c r="K39" s="71"/>
    </row>
    <row r="40" spans="1:11" ht="15">
      <c r="A40" s="99" t="s">
        <v>58</v>
      </c>
      <c r="B40" s="102" t="s">
        <v>57</v>
      </c>
      <c r="C40" s="67">
        <v>115</v>
      </c>
      <c r="D40" s="68">
        <v>1</v>
      </c>
      <c r="E40" s="105">
        <f>D40*C40</f>
        <v>115</v>
      </c>
      <c r="F40" s="100">
        <f t="shared" si="1"/>
        <v>132.25</v>
      </c>
      <c r="G40" s="69"/>
      <c r="H40" s="69"/>
      <c r="I40" s="70"/>
      <c r="J40" s="69"/>
      <c r="K40" s="71"/>
    </row>
    <row r="41" spans="1:11" ht="15">
      <c r="A41" t="s">
        <v>59</v>
      </c>
      <c r="B41" s="103" t="s">
        <v>53</v>
      </c>
      <c r="C41" s="55">
        <v>240</v>
      </c>
      <c r="D41" s="56">
        <v>1</v>
      </c>
      <c r="E41" s="97">
        <f>D41*C41</f>
        <v>240</v>
      </c>
      <c r="F41" s="57">
        <f t="shared" si="1"/>
        <v>276</v>
      </c>
      <c r="G41" s="69"/>
      <c r="H41" s="69"/>
      <c r="I41" s="70"/>
      <c r="J41" s="69"/>
      <c r="K41" s="71"/>
    </row>
    <row r="42" spans="1:11" ht="15.75" thickBot="1">
      <c r="A42" s="72"/>
      <c r="B42" s="104"/>
      <c r="C42" s="61"/>
      <c r="D42" s="62"/>
      <c r="E42" s="98">
        <f t="shared" si="0"/>
        <v>0</v>
      </c>
      <c r="F42" s="63">
        <f t="shared" si="1"/>
        <v>0</v>
      </c>
      <c r="G42" s="64"/>
      <c r="H42" s="64"/>
      <c r="I42" s="65"/>
      <c r="J42" s="64"/>
      <c r="K42" s="66"/>
    </row>
    <row r="43" spans="5:9" ht="12.75">
      <c r="E43" s="9">
        <f>SUM(E2:E42)</f>
        <v>9787</v>
      </c>
      <c r="F43" s="9">
        <f>SUM(F2:F42)</f>
        <v>11194.15</v>
      </c>
      <c r="G43" s="9"/>
      <c r="H43" s="9"/>
      <c r="I43" s="9"/>
    </row>
    <row r="44" ht="12.75">
      <c r="F44" s="8">
        <f>F43-E43</f>
        <v>1407.1499999999996</v>
      </c>
    </row>
    <row r="46" spans="5:6" ht="12.75">
      <c r="E46" s="11">
        <f>600/E43</f>
        <v>0.06130581383467865</v>
      </c>
      <c r="F46" s="11"/>
    </row>
  </sheetData>
  <sheetProtection/>
  <autoFilter ref="A1:B4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pane ySplit="1" topLeftCell="BM17" activePane="bottomLeft" state="frozen"/>
      <selection pane="topLeft" activeCell="E30" sqref="E30"/>
      <selection pane="bottomLeft" activeCell="B46" sqref="B46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4" customWidth="1"/>
    <col min="4" max="4" width="10.57421875" style="7" customWidth="1"/>
    <col min="5" max="5" width="9.57421875" style="9" bestFit="1" customWidth="1"/>
    <col min="6" max="6" width="9.140625" style="8" customWidth="1"/>
    <col min="7" max="7" width="9.140625" style="47" customWidth="1"/>
    <col min="8" max="8" width="9.28125" style="47" bestFit="1" customWidth="1"/>
    <col min="9" max="9" width="9.140625" style="10" customWidth="1"/>
    <col min="10" max="10" width="9.140625" style="47" customWidth="1"/>
    <col min="11" max="11" width="9.140625" style="48" customWidth="1"/>
    <col min="12" max="16384" width="9.140625" style="2" customWidth="1"/>
  </cols>
  <sheetData>
    <row r="1" spans="1:11" ht="13.5" thickBot="1">
      <c r="A1" s="3" t="s">
        <v>9</v>
      </c>
      <c r="B1" s="1" t="s">
        <v>0</v>
      </c>
      <c r="C1" s="13" t="s">
        <v>1</v>
      </c>
      <c r="D1" s="12" t="s">
        <v>10</v>
      </c>
      <c r="E1" s="5" t="s">
        <v>2</v>
      </c>
      <c r="F1" s="4" t="s">
        <v>3</v>
      </c>
      <c r="G1" s="45" t="s">
        <v>6</v>
      </c>
      <c r="H1" s="45" t="s">
        <v>7</v>
      </c>
      <c r="I1" s="6" t="s">
        <v>8</v>
      </c>
      <c r="J1" s="45" t="s">
        <v>4</v>
      </c>
      <c r="K1" s="46" t="s">
        <v>5</v>
      </c>
    </row>
    <row r="2" spans="1:11" ht="15">
      <c r="A2" s="145" t="s">
        <v>17</v>
      </c>
      <c r="B2" s="146" t="s">
        <v>18</v>
      </c>
      <c r="C2" s="147">
        <v>75</v>
      </c>
      <c r="D2" s="148">
        <v>1</v>
      </c>
      <c r="E2" s="149">
        <f aca="true" t="shared" si="0" ref="E2:E41">D2*C2</f>
        <v>75</v>
      </c>
      <c r="F2" s="150">
        <f>E2*1.01</f>
        <v>75.75</v>
      </c>
      <c r="G2" s="151"/>
      <c r="H2" s="151"/>
      <c r="I2" s="152"/>
      <c r="J2" s="151"/>
      <c r="K2" s="153"/>
    </row>
    <row r="3" spans="1:11" ht="15">
      <c r="A3" s="42" t="s">
        <v>17</v>
      </c>
      <c r="B3" s="154" t="s">
        <v>19</v>
      </c>
      <c r="C3" s="15">
        <v>360</v>
      </c>
      <c r="D3" s="29">
        <v>1</v>
      </c>
      <c r="E3" s="30">
        <f t="shared" si="0"/>
        <v>360</v>
      </c>
      <c r="F3" s="43">
        <f>E3*1.01</f>
        <v>363.6</v>
      </c>
      <c r="G3" s="89"/>
      <c r="H3" s="89"/>
      <c r="I3" s="155"/>
      <c r="J3" s="89"/>
      <c r="K3" s="90"/>
    </row>
    <row r="4" spans="1:11" ht="15">
      <c r="A4" s="42" t="s">
        <v>17</v>
      </c>
      <c r="B4" s="154" t="s">
        <v>20</v>
      </c>
      <c r="C4" s="15">
        <v>55</v>
      </c>
      <c r="D4" s="29">
        <v>2</v>
      </c>
      <c r="E4" s="30">
        <f t="shared" si="0"/>
        <v>110</v>
      </c>
      <c r="F4" s="43">
        <f aca="true" t="shared" si="1" ref="F4:F41">E4*1.15</f>
        <v>126.49999999999999</v>
      </c>
      <c r="G4" s="89"/>
      <c r="H4" s="89"/>
      <c r="I4" s="155"/>
      <c r="J4" s="89"/>
      <c r="K4" s="90"/>
    </row>
    <row r="5" spans="1:11" ht="15">
      <c r="A5" s="42" t="s">
        <v>17</v>
      </c>
      <c r="B5" s="154" t="s">
        <v>21</v>
      </c>
      <c r="C5" s="15">
        <v>175</v>
      </c>
      <c r="D5" s="29">
        <v>1</v>
      </c>
      <c r="E5" s="30">
        <f t="shared" si="0"/>
        <v>175</v>
      </c>
      <c r="F5" s="43">
        <f t="shared" si="1"/>
        <v>201.24999999999997</v>
      </c>
      <c r="G5" s="89"/>
      <c r="H5" s="89"/>
      <c r="I5" s="155"/>
      <c r="J5" s="89"/>
      <c r="K5" s="90"/>
    </row>
    <row r="6" spans="1:11" ht="15">
      <c r="A6" s="42" t="s">
        <v>17</v>
      </c>
      <c r="B6" s="154" t="s">
        <v>12</v>
      </c>
      <c r="C6" s="15">
        <v>65</v>
      </c>
      <c r="D6" s="29">
        <v>1</v>
      </c>
      <c r="E6" s="30">
        <f t="shared" si="0"/>
        <v>65</v>
      </c>
      <c r="F6" s="43">
        <f t="shared" si="1"/>
        <v>74.75</v>
      </c>
      <c r="G6" s="89"/>
      <c r="H6" s="89"/>
      <c r="I6" s="155"/>
      <c r="J6" s="89"/>
      <c r="K6" s="90"/>
    </row>
    <row r="7" spans="1:11" ht="15">
      <c r="A7" s="42" t="s">
        <v>17</v>
      </c>
      <c r="B7" s="154" t="s">
        <v>22</v>
      </c>
      <c r="C7" s="15">
        <v>120</v>
      </c>
      <c r="D7" s="29">
        <v>1</v>
      </c>
      <c r="E7" s="30">
        <f t="shared" si="0"/>
        <v>120</v>
      </c>
      <c r="F7" s="43">
        <f t="shared" si="1"/>
        <v>138</v>
      </c>
      <c r="G7" s="89"/>
      <c r="H7" s="89"/>
      <c r="I7" s="155"/>
      <c r="J7" s="89"/>
      <c r="K7" s="90"/>
    </row>
    <row r="8" spans="1:11" ht="15.75" thickBot="1">
      <c r="A8" s="156" t="s">
        <v>17</v>
      </c>
      <c r="B8" s="157" t="s">
        <v>23</v>
      </c>
      <c r="C8" s="93">
        <v>152</v>
      </c>
      <c r="D8" s="94">
        <v>2</v>
      </c>
      <c r="E8" s="95">
        <f t="shared" si="0"/>
        <v>304</v>
      </c>
      <c r="F8" s="96">
        <f t="shared" si="1"/>
        <v>349.59999999999997</v>
      </c>
      <c r="G8" s="158">
        <f>SUM(F2:F8)</f>
        <v>1329.45</v>
      </c>
      <c r="H8" s="158">
        <v>73.7</v>
      </c>
      <c r="I8" s="159">
        <f>H8+G8</f>
        <v>1403.15</v>
      </c>
      <c r="J8" s="158"/>
      <c r="K8" s="160"/>
    </row>
    <row r="9" spans="1:11" ht="15.75" thickBot="1">
      <c r="A9" s="132" t="s">
        <v>38</v>
      </c>
      <c r="B9" s="133" t="s">
        <v>39</v>
      </c>
      <c r="C9" s="134">
        <v>135</v>
      </c>
      <c r="D9" s="135">
        <v>1</v>
      </c>
      <c r="E9" s="136">
        <f t="shared" si="0"/>
        <v>135</v>
      </c>
      <c r="F9" s="137">
        <f t="shared" si="1"/>
        <v>155.25</v>
      </c>
      <c r="G9" s="138">
        <f>F9</f>
        <v>155.25</v>
      </c>
      <c r="H9" s="138">
        <v>8.2</v>
      </c>
      <c r="I9" s="139">
        <f>H9+G9</f>
        <v>163.45</v>
      </c>
      <c r="J9" s="138"/>
      <c r="K9" s="140"/>
    </row>
    <row r="10" spans="1:11" ht="15">
      <c r="A10" s="40" t="s">
        <v>16</v>
      </c>
      <c r="B10" s="161" t="s">
        <v>33</v>
      </c>
      <c r="C10" s="17">
        <v>210</v>
      </c>
      <c r="D10" s="27">
        <v>1</v>
      </c>
      <c r="E10" s="28">
        <f t="shared" si="0"/>
        <v>210</v>
      </c>
      <c r="F10" s="41">
        <f t="shared" si="1"/>
        <v>241.49999999999997</v>
      </c>
      <c r="G10" s="87"/>
      <c r="H10" s="87"/>
      <c r="I10" s="162"/>
      <c r="J10" s="87"/>
      <c r="K10" s="88"/>
    </row>
    <row r="11" spans="1:11" ht="15">
      <c r="A11" s="42" t="s">
        <v>16</v>
      </c>
      <c r="B11" s="163" t="s">
        <v>36</v>
      </c>
      <c r="C11" s="15">
        <v>110</v>
      </c>
      <c r="D11" s="29">
        <v>1</v>
      </c>
      <c r="E11" s="30">
        <f t="shared" si="0"/>
        <v>110</v>
      </c>
      <c r="F11" s="43">
        <f t="shared" si="1"/>
        <v>126.49999999999999</v>
      </c>
      <c r="G11" s="89"/>
      <c r="H11" s="89"/>
      <c r="I11" s="155"/>
      <c r="J11" s="89"/>
      <c r="K11" s="90"/>
    </row>
    <row r="12" spans="1:11" ht="15.75" thickBot="1">
      <c r="A12" s="156" t="s">
        <v>16</v>
      </c>
      <c r="B12" s="164" t="s">
        <v>37</v>
      </c>
      <c r="C12" s="93">
        <v>110</v>
      </c>
      <c r="D12" s="94">
        <v>1</v>
      </c>
      <c r="E12" s="95">
        <f t="shared" si="0"/>
        <v>110</v>
      </c>
      <c r="F12" s="96">
        <f t="shared" si="1"/>
        <v>126.49999999999999</v>
      </c>
      <c r="G12" s="158">
        <f>F12+F11+F10</f>
        <v>494.49999999999994</v>
      </c>
      <c r="H12" s="158">
        <v>26.2</v>
      </c>
      <c r="I12" s="159">
        <f>H12+G12</f>
        <v>520.6999999999999</v>
      </c>
      <c r="J12" s="158"/>
      <c r="K12" s="160"/>
    </row>
    <row r="13" spans="1:11" ht="15">
      <c r="A13" s="34" t="s">
        <v>27</v>
      </c>
      <c r="B13" s="128" t="s">
        <v>28</v>
      </c>
      <c r="C13" s="31">
        <v>220</v>
      </c>
      <c r="D13" s="32">
        <v>1</v>
      </c>
      <c r="E13" s="33">
        <f t="shared" si="0"/>
        <v>220</v>
      </c>
      <c r="F13" s="37">
        <f t="shared" si="1"/>
        <v>252.99999999999997</v>
      </c>
      <c r="G13" s="73"/>
      <c r="H13" s="73"/>
      <c r="I13" s="125"/>
      <c r="J13" s="73"/>
      <c r="K13" s="74"/>
    </row>
    <row r="14" spans="1:11" ht="15">
      <c r="A14" s="79" t="s">
        <v>27</v>
      </c>
      <c r="B14" s="129" t="s">
        <v>29</v>
      </c>
      <c r="C14" s="80">
        <v>250</v>
      </c>
      <c r="D14" s="81">
        <v>1</v>
      </c>
      <c r="E14" s="82">
        <f t="shared" si="0"/>
        <v>250</v>
      </c>
      <c r="F14" s="83">
        <f t="shared" si="1"/>
        <v>287.5</v>
      </c>
      <c r="G14" s="84"/>
      <c r="H14" s="84"/>
      <c r="I14" s="130"/>
      <c r="J14" s="84"/>
      <c r="K14" s="85"/>
    </row>
    <row r="15" spans="1:11" ht="15">
      <c r="A15" s="79" t="s">
        <v>27</v>
      </c>
      <c r="B15" s="129" t="s">
        <v>15</v>
      </c>
      <c r="C15" s="80">
        <v>210</v>
      </c>
      <c r="D15" s="81">
        <v>1</v>
      </c>
      <c r="E15" s="82">
        <f t="shared" si="0"/>
        <v>210</v>
      </c>
      <c r="F15" s="83">
        <f t="shared" si="1"/>
        <v>241.49999999999997</v>
      </c>
      <c r="G15" s="84"/>
      <c r="H15" s="84"/>
      <c r="I15" s="130"/>
      <c r="J15" s="84"/>
      <c r="K15" s="85"/>
    </row>
    <row r="16" spans="1:11" ht="15.75" thickBot="1">
      <c r="A16" s="36" t="s">
        <v>27</v>
      </c>
      <c r="B16" s="131" t="s">
        <v>30</v>
      </c>
      <c r="C16" s="23">
        <v>138</v>
      </c>
      <c r="D16" s="24">
        <v>1</v>
      </c>
      <c r="E16" s="25">
        <f t="shared" si="0"/>
        <v>138</v>
      </c>
      <c r="F16" s="39">
        <f t="shared" si="1"/>
        <v>158.7</v>
      </c>
      <c r="G16" s="75">
        <f>SUM(F13:F16)</f>
        <v>940.7</v>
      </c>
      <c r="H16" s="75">
        <v>50</v>
      </c>
      <c r="I16" s="127">
        <f>H16+G16</f>
        <v>990.7</v>
      </c>
      <c r="J16" s="75"/>
      <c r="K16" s="76"/>
    </row>
    <row r="17" spans="1:11" ht="15">
      <c r="A17" s="86" t="s">
        <v>55</v>
      </c>
      <c r="B17" s="165" t="s">
        <v>54</v>
      </c>
      <c r="C17" s="17">
        <v>650</v>
      </c>
      <c r="D17" s="27">
        <v>1</v>
      </c>
      <c r="E17" s="28">
        <f t="shared" si="0"/>
        <v>650</v>
      </c>
      <c r="F17" s="41">
        <f t="shared" si="1"/>
        <v>747.4999999999999</v>
      </c>
      <c r="G17" s="87"/>
      <c r="H17" s="87"/>
      <c r="I17" s="162"/>
      <c r="J17" s="87"/>
      <c r="K17" s="88"/>
    </row>
    <row r="18" spans="1:11" ht="15.75" thickBot="1">
      <c r="A18" s="166" t="s">
        <v>55</v>
      </c>
      <c r="B18" s="157" t="s">
        <v>56</v>
      </c>
      <c r="C18" s="93">
        <v>390</v>
      </c>
      <c r="D18" s="94">
        <v>1</v>
      </c>
      <c r="E18" s="95">
        <f t="shared" si="0"/>
        <v>390</v>
      </c>
      <c r="F18" s="96">
        <f t="shared" si="1"/>
        <v>448.49999999999994</v>
      </c>
      <c r="G18" s="158">
        <f>F18+F17</f>
        <v>1195.9999999999998</v>
      </c>
      <c r="H18" s="158">
        <v>63.4</v>
      </c>
      <c r="I18" s="159">
        <f>H18+G18</f>
        <v>1259.3999999999999</v>
      </c>
      <c r="J18" s="158"/>
      <c r="K18" s="160"/>
    </row>
    <row r="19" spans="1:11" ht="15">
      <c r="A19" s="34" t="s">
        <v>47</v>
      </c>
      <c r="B19" s="124" t="s">
        <v>48</v>
      </c>
      <c r="C19" s="31">
        <v>175</v>
      </c>
      <c r="D19" s="32">
        <v>2</v>
      </c>
      <c r="E19" s="33">
        <f t="shared" si="0"/>
        <v>350</v>
      </c>
      <c r="F19" s="37">
        <f t="shared" si="1"/>
        <v>402.49999999999994</v>
      </c>
      <c r="G19" s="73"/>
      <c r="H19" s="73"/>
      <c r="I19" s="125"/>
      <c r="J19" s="73"/>
      <c r="K19" s="74"/>
    </row>
    <row r="20" spans="1:11" ht="15.75" thickBot="1">
      <c r="A20" s="36" t="s">
        <v>47</v>
      </c>
      <c r="B20" s="126" t="s">
        <v>49</v>
      </c>
      <c r="C20" s="23">
        <v>175</v>
      </c>
      <c r="D20" s="24">
        <v>2</v>
      </c>
      <c r="E20" s="25">
        <f t="shared" si="0"/>
        <v>350</v>
      </c>
      <c r="F20" s="39">
        <f t="shared" si="1"/>
        <v>402.49999999999994</v>
      </c>
      <c r="G20" s="75">
        <f>F20+F19</f>
        <v>804.9999999999999</v>
      </c>
      <c r="H20" s="75">
        <v>42.7</v>
      </c>
      <c r="I20" s="127">
        <f>H20+G20</f>
        <v>847.6999999999999</v>
      </c>
      <c r="J20" s="75"/>
      <c r="K20" s="76"/>
    </row>
    <row r="21" spans="1:11" ht="15">
      <c r="A21" s="86" t="s">
        <v>59</v>
      </c>
      <c r="B21" s="167" t="s">
        <v>53</v>
      </c>
      <c r="C21" s="17">
        <v>240</v>
      </c>
      <c r="D21" s="27">
        <v>1</v>
      </c>
      <c r="E21" s="28">
        <f t="shared" si="0"/>
        <v>240</v>
      </c>
      <c r="F21" s="41">
        <f t="shared" si="1"/>
        <v>276</v>
      </c>
      <c r="G21" s="87"/>
      <c r="H21" s="87"/>
      <c r="I21" s="162"/>
      <c r="J21" s="87"/>
      <c r="K21" s="88"/>
    </row>
    <row r="22" spans="1:11" ht="15">
      <c r="A22" s="42" t="s">
        <v>45</v>
      </c>
      <c r="B22" s="154" t="s">
        <v>23</v>
      </c>
      <c r="C22" s="15">
        <v>152</v>
      </c>
      <c r="D22" s="29">
        <v>2</v>
      </c>
      <c r="E22" s="30">
        <f t="shared" si="0"/>
        <v>304</v>
      </c>
      <c r="F22" s="43">
        <f t="shared" si="1"/>
        <v>349.59999999999997</v>
      </c>
      <c r="G22" s="89"/>
      <c r="H22" s="89"/>
      <c r="I22" s="155"/>
      <c r="J22" s="89"/>
      <c r="K22" s="90"/>
    </row>
    <row r="23" spans="1:11" ht="15.75" thickBot="1">
      <c r="A23" s="18" t="s">
        <v>45</v>
      </c>
      <c r="B23" s="168" t="s">
        <v>46</v>
      </c>
      <c r="C23" s="16">
        <v>130</v>
      </c>
      <c r="D23" s="19">
        <v>1</v>
      </c>
      <c r="E23" s="20">
        <f t="shared" si="0"/>
        <v>130</v>
      </c>
      <c r="F23" s="44">
        <f t="shared" si="1"/>
        <v>149.5</v>
      </c>
      <c r="G23" s="91">
        <f>F23+F22+F21</f>
        <v>775.0999999999999</v>
      </c>
      <c r="H23" s="91">
        <v>46.1</v>
      </c>
      <c r="I23" s="169">
        <f>H23+G23</f>
        <v>821.1999999999999</v>
      </c>
      <c r="J23" s="91"/>
      <c r="K23" s="92"/>
    </row>
    <row r="24" spans="1:11" ht="15.75" thickBot="1">
      <c r="A24" s="115" t="s">
        <v>13</v>
      </c>
      <c r="B24" s="116" t="s">
        <v>24</v>
      </c>
      <c r="C24" s="117">
        <v>1250</v>
      </c>
      <c r="D24" s="118">
        <v>1</v>
      </c>
      <c r="E24" s="119">
        <f t="shared" si="0"/>
        <v>1250</v>
      </c>
      <c r="F24" s="120">
        <f t="shared" si="1"/>
        <v>1437.5</v>
      </c>
      <c r="G24" s="121">
        <f>F24</f>
        <v>1437.5</v>
      </c>
      <c r="H24" s="121">
        <v>79</v>
      </c>
      <c r="I24" s="122">
        <f>G24+H24</f>
        <v>1516.5</v>
      </c>
      <c r="J24" s="121">
        <v>1516</v>
      </c>
      <c r="K24" s="123"/>
    </row>
    <row r="25" spans="1:11" ht="15">
      <c r="A25" s="40" t="s">
        <v>34</v>
      </c>
      <c r="B25" s="161" t="s">
        <v>35</v>
      </c>
      <c r="C25" s="17">
        <v>360</v>
      </c>
      <c r="D25" s="27">
        <v>1</v>
      </c>
      <c r="E25" s="28">
        <f t="shared" si="0"/>
        <v>360</v>
      </c>
      <c r="F25" s="41">
        <f t="shared" si="1"/>
        <v>413.99999999999994</v>
      </c>
      <c r="G25" s="87"/>
      <c r="H25" s="87"/>
      <c r="I25" s="162"/>
      <c r="J25" s="87"/>
      <c r="K25" s="88"/>
    </row>
    <row r="26" spans="1:11" ht="15.75" thickBot="1">
      <c r="A26" s="18" t="s">
        <v>34</v>
      </c>
      <c r="B26" s="170" t="s">
        <v>33</v>
      </c>
      <c r="C26" s="16">
        <v>210</v>
      </c>
      <c r="D26" s="19">
        <v>1</v>
      </c>
      <c r="E26" s="20">
        <f t="shared" si="0"/>
        <v>210</v>
      </c>
      <c r="F26" s="44">
        <f t="shared" si="1"/>
        <v>241.49999999999997</v>
      </c>
      <c r="G26" s="91">
        <f>F26+F25</f>
        <v>655.4999999999999</v>
      </c>
      <c r="H26" s="91">
        <v>34.8</v>
      </c>
      <c r="I26" s="169">
        <f>H26+G26</f>
        <v>690.2999999999998</v>
      </c>
      <c r="J26" s="91"/>
      <c r="K26" s="92"/>
    </row>
    <row r="27" spans="1:11" ht="15">
      <c r="A27" s="35" t="s">
        <v>11</v>
      </c>
      <c r="B27" s="141" t="s">
        <v>31</v>
      </c>
      <c r="C27" s="26">
        <v>100</v>
      </c>
      <c r="D27" s="21">
        <v>1</v>
      </c>
      <c r="E27" s="22">
        <f t="shared" si="0"/>
        <v>100</v>
      </c>
      <c r="F27" s="38">
        <f t="shared" si="1"/>
        <v>114.99999999999999</v>
      </c>
      <c r="G27" s="77"/>
      <c r="H27" s="77"/>
      <c r="I27" s="142"/>
      <c r="J27" s="77"/>
      <c r="K27" s="78"/>
    </row>
    <row r="28" spans="1:11" ht="15">
      <c r="A28" s="79" t="s">
        <v>11</v>
      </c>
      <c r="B28" s="129" t="s">
        <v>32</v>
      </c>
      <c r="C28" s="80">
        <v>135</v>
      </c>
      <c r="D28" s="81">
        <v>1</v>
      </c>
      <c r="E28" s="82">
        <f t="shared" si="0"/>
        <v>135</v>
      </c>
      <c r="F28" s="83">
        <f t="shared" si="1"/>
        <v>155.25</v>
      </c>
      <c r="G28" s="84"/>
      <c r="H28" s="84"/>
      <c r="I28" s="130"/>
      <c r="J28" s="84"/>
      <c r="K28" s="85"/>
    </row>
    <row r="29" spans="1:11" ht="15">
      <c r="A29" s="79" t="s">
        <v>11</v>
      </c>
      <c r="B29" s="129" t="s">
        <v>33</v>
      </c>
      <c r="C29" s="80">
        <v>210</v>
      </c>
      <c r="D29" s="81">
        <v>1</v>
      </c>
      <c r="E29" s="82">
        <f t="shared" si="0"/>
        <v>210</v>
      </c>
      <c r="F29" s="83">
        <f t="shared" si="1"/>
        <v>241.49999999999997</v>
      </c>
      <c r="G29" s="84"/>
      <c r="H29" s="84"/>
      <c r="I29" s="130"/>
      <c r="J29" s="84"/>
      <c r="K29" s="85"/>
    </row>
    <row r="30" spans="1:11" ht="15">
      <c r="A30" s="79" t="s">
        <v>11</v>
      </c>
      <c r="B30" s="143" t="s">
        <v>50</v>
      </c>
      <c r="C30" s="80">
        <v>175</v>
      </c>
      <c r="D30" s="81">
        <v>1</v>
      </c>
      <c r="E30" s="82">
        <f t="shared" si="0"/>
        <v>175</v>
      </c>
      <c r="F30" s="83">
        <f t="shared" si="1"/>
        <v>201.24999999999997</v>
      </c>
      <c r="G30" s="84"/>
      <c r="H30" s="84"/>
      <c r="I30" s="130"/>
      <c r="J30" s="84"/>
      <c r="K30" s="85"/>
    </row>
    <row r="31" spans="1:11" ht="15.75" thickBot="1">
      <c r="A31" s="36" t="s">
        <v>11</v>
      </c>
      <c r="B31" s="126" t="s">
        <v>51</v>
      </c>
      <c r="C31" s="23">
        <v>43</v>
      </c>
      <c r="D31" s="24">
        <v>1</v>
      </c>
      <c r="E31" s="25">
        <f t="shared" si="0"/>
        <v>43</v>
      </c>
      <c r="F31" s="39">
        <f t="shared" si="1"/>
        <v>49.449999999999996</v>
      </c>
      <c r="G31" s="75">
        <f>SUM(F27:F31)</f>
        <v>762.45</v>
      </c>
      <c r="H31" s="75">
        <v>40.4</v>
      </c>
      <c r="I31" s="127">
        <f>H31+G31</f>
        <v>802.85</v>
      </c>
      <c r="J31" s="75"/>
      <c r="K31" s="76"/>
    </row>
    <row r="32" spans="1:11" ht="15">
      <c r="A32" s="40" t="s">
        <v>40</v>
      </c>
      <c r="B32" s="161" t="s">
        <v>41</v>
      </c>
      <c r="C32" s="17">
        <v>100</v>
      </c>
      <c r="D32" s="27">
        <v>1</v>
      </c>
      <c r="E32" s="28">
        <f t="shared" si="0"/>
        <v>100</v>
      </c>
      <c r="F32" s="41">
        <f t="shared" si="1"/>
        <v>114.99999999999999</v>
      </c>
      <c r="G32" s="87"/>
      <c r="H32" s="87"/>
      <c r="I32" s="162"/>
      <c r="J32" s="87"/>
      <c r="K32" s="88"/>
    </row>
    <row r="33" spans="1:11" ht="15">
      <c r="A33" s="42" t="s">
        <v>40</v>
      </c>
      <c r="B33" s="154" t="s">
        <v>42</v>
      </c>
      <c r="C33" s="15">
        <v>290</v>
      </c>
      <c r="D33" s="29">
        <v>1</v>
      </c>
      <c r="E33" s="30">
        <f t="shared" si="0"/>
        <v>290</v>
      </c>
      <c r="F33" s="43">
        <f t="shared" si="1"/>
        <v>333.5</v>
      </c>
      <c r="G33" s="89"/>
      <c r="H33" s="89"/>
      <c r="I33" s="155"/>
      <c r="J33" s="89"/>
      <c r="K33" s="90"/>
    </row>
    <row r="34" spans="1:11" ht="15">
      <c r="A34" s="42" t="s">
        <v>40</v>
      </c>
      <c r="B34" s="154" t="s">
        <v>14</v>
      </c>
      <c r="C34" s="15">
        <v>250</v>
      </c>
      <c r="D34" s="29">
        <v>1</v>
      </c>
      <c r="E34" s="30">
        <f t="shared" si="0"/>
        <v>250</v>
      </c>
      <c r="F34" s="43">
        <f t="shared" si="1"/>
        <v>287.5</v>
      </c>
      <c r="G34" s="89"/>
      <c r="H34" s="89"/>
      <c r="I34" s="155"/>
      <c r="J34" s="89"/>
      <c r="K34" s="90"/>
    </row>
    <row r="35" spans="1:11" ht="15">
      <c r="A35" s="42" t="s">
        <v>40</v>
      </c>
      <c r="B35" s="154" t="s">
        <v>43</v>
      </c>
      <c r="C35" s="15">
        <v>178</v>
      </c>
      <c r="D35" s="29">
        <v>1</v>
      </c>
      <c r="E35" s="30">
        <f t="shared" si="0"/>
        <v>178</v>
      </c>
      <c r="F35" s="43">
        <f t="shared" si="1"/>
        <v>204.7</v>
      </c>
      <c r="G35" s="89"/>
      <c r="H35" s="89"/>
      <c r="I35" s="155"/>
      <c r="J35" s="89"/>
      <c r="K35" s="90"/>
    </row>
    <row r="36" spans="1:11" ht="15">
      <c r="A36" s="42" t="s">
        <v>40</v>
      </c>
      <c r="B36" s="163" t="s">
        <v>35</v>
      </c>
      <c r="C36" s="15">
        <v>360</v>
      </c>
      <c r="D36" s="29">
        <v>1</v>
      </c>
      <c r="E36" s="30">
        <f t="shared" si="0"/>
        <v>360</v>
      </c>
      <c r="F36" s="43">
        <f t="shared" si="1"/>
        <v>413.99999999999994</v>
      </c>
      <c r="G36" s="89"/>
      <c r="H36" s="89"/>
      <c r="I36" s="155"/>
      <c r="J36" s="89"/>
      <c r="K36" s="90"/>
    </row>
    <row r="37" spans="1:11" ht="15">
      <c r="A37" s="42" t="s">
        <v>40</v>
      </c>
      <c r="B37" s="154" t="s">
        <v>44</v>
      </c>
      <c r="C37" s="15">
        <v>455</v>
      </c>
      <c r="D37" s="29">
        <v>1</v>
      </c>
      <c r="E37" s="30">
        <f t="shared" si="0"/>
        <v>455</v>
      </c>
      <c r="F37" s="43">
        <f t="shared" si="1"/>
        <v>523.25</v>
      </c>
      <c r="G37" s="89"/>
      <c r="H37" s="89"/>
      <c r="I37" s="155"/>
      <c r="J37" s="89"/>
      <c r="K37" s="90"/>
    </row>
    <row r="38" spans="1:11" ht="15">
      <c r="A38" s="42" t="s">
        <v>40</v>
      </c>
      <c r="B38" s="154" t="s">
        <v>52</v>
      </c>
      <c r="C38" s="15">
        <v>135</v>
      </c>
      <c r="D38" s="29">
        <v>1</v>
      </c>
      <c r="E38" s="30">
        <f t="shared" si="0"/>
        <v>135</v>
      </c>
      <c r="F38" s="43">
        <f t="shared" si="1"/>
        <v>155.25</v>
      </c>
      <c r="G38" s="89"/>
      <c r="H38" s="89"/>
      <c r="I38" s="155"/>
      <c r="J38" s="89"/>
      <c r="K38" s="90"/>
    </row>
    <row r="39" spans="1:11" ht="15.75" thickBot="1">
      <c r="A39" s="156" t="s">
        <v>40</v>
      </c>
      <c r="B39" s="171" t="s">
        <v>53</v>
      </c>
      <c r="C39" s="93">
        <v>240</v>
      </c>
      <c r="D39" s="94">
        <v>1</v>
      </c>
      <c r="E39" s="95">
        <f t="shared" si="0"/>
        <v>240</v>
      </c>
      <c r="F39" s="96">
        <f t="shared" si="1"/>
        <v>276</v>
      </c>
      <c r="G39" s="158">
        <f>SUM(F32:F39)</f>
        <v>2309.2</v>
      </c>
      <c r="H39" s="158">
        <v>122.5</v>
      </c>
      <c r="I39" s="159">
        <f>H39+G39</f>
        <v>2431.7</v>
      </c>
      <c r="J39" s="158"/>
      <c r="K39" s="160"/>
    </row>
    <row r="40" spans="1:11" ht="15.75" thickBot="1">
      <c r="A40" s="132" t="s">
        <v>25</v>
      </c>
      <c r="B40" s="144" t="s">
        <v>26</v>
      </c>
      <c r="C40" s="134">
        <v>175</v>
      </c>
      <c r="D40" s="135">
        <v>1</v>
      </c>
      <c r="E40" s="136">
        <f t="shared" si="0"/>
        <v>175</v>
      </c>
      <c r="F40" s="137">
        <f t="shared" si="1"/>
        <v>201.24999999999997</v>
      </c>
      <c r="G40" s="138">
        <f>F40</f>
        <v>201.24999999999997</v>
      </c>
      <c r="H40" s="138">
        <v>10.7</v>
      </c>
      <c r="I40" s="139">
        <f>H40+G40</f>
        <v>211.94999999999996</v>
      </c>
      <c r="J40" s="138"/>
      <c r="K40" s="140"/>
    </row>
    <row r="41" spans="1:11" ht="15.75" thickBot="1">
      <c r="A41" s="106" t="s">
        <v>58</v>
      </c>
      <c r="B41" s="107" t="s">
        <v>57</v>
      </c>
      <c r="C41" s="108">
        <v>115</v>
      </c>
      <c r="D41" s="109">
        <v>1</v>
      </c>
      <c r="E41" s="110">
        <f t="shared" si="0"/>
        <v>115</v>
      </c>
      <c r="F41" s="111">
        <f t="shared" si="1"/>
        <v>132.25</v>
      </c>
      <c r="G41" s="112">
        <f>F41</f>
        <v>132.25</v>
      </c>
      <c r="H41" s="112">
        <v>7</v>
      </c>
      <c r="I41" s="113">
        <f>H41+G41</f>
        <v>139.25</v>
      </c>
      <c r="J41" s="112"/>
      <c r="K41" s="114"/>
    </row>
    <row r="42" spans="5:9" ht="12.75">
      <c r="E42" s="9">
        <f>SUM(E2:E41)</f>
        <v>9787</v>
      </c>
      <c r="F42" s="9"/>
      <c r="G42" s="9"/>
      <c r="H42" s="9"/>
      <c r="I42" s="9"/>
    </row>
    <row r="45" spans="5:6" ht="12.75">
      <c r="E45" s="11">
        <f>600/E42</f>
        <v>0.06130581383467865</v>
      </c>
      <c r="F45" s="11"/>
    </row>
  </sheetData>
  <sheetProtection/>
  <autoFilter ref="A1:B1059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3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2017-04-17T01:49:46Z</cp:lastPrinted>
  <dcterms:created xsi:type="dcterms:W3CDTF">2013-05-05T15:17:57Z</dcterms:created>
  <dcterms:modified xsi:type="dcterms:W3CDTF">2018-10-26T13:51:30Z</dcterms:modified>
  <cp:category/>
  <cp:version/>
  <cp:contentType/>
  <cp:contentStatus/>
</cp:coreProperties>
</file>