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5195" windowHeight="4410" activeTab="1"/>
  </bookViews>
  <sheets>
    <sheet name="1" sheetId="1" r:id="rId1"/>
    <sheet name="сверка" sheetId="2" r:id="rId2"/>
  </sheets>
  <definedNames>
    <definedName name="_xlnm._FilterDatabase" localSheetId="0" hidden="1">'1'!$A$1:$B$73</definedName>
    <definedName name="_xlnm._FilterDatabase" localSheetId="1" hidden="1">'сверка'!$A$1:$B$1057</definedName>
  </definedNames>
  <calcPr fullCalcOnLoad="1"/>
</workbook>
</file>

<file path=xl/sharedStrings.xml><?xml version="1.0" encoding="utf-8"?>
<sst xmlns="http://schemas.openxmlformats.org/spreadsheetml/2006/main" count="290" uniqueCount="78">
  <si>
    <t>Наименование</t>
  </si>
  <si>
    <t>Цена уп</t>
  </si>
  <si>
    <t xml:space="preserve">сумма </t>
  </si>
  <si>
    <t>с орг</t>
  </si>
  <si>
    <t>сдано</t>
  </si>
  <si>
    <t>долг (+УЗ,-Я)</t>
  </si>
  <si>
    <t>пристрой</t>
  </si>
  <si>
    <t>итог с орг</t>
  </si>
  <si>
    <t>трансп</t>
  </si>
  <si>
    <t>с трансп</t>
  </si>
  <si>
    <t>ник</t>
  </si>
  <si>
    <t>я</t>
  </si>
  <si>
    <t>Карибка</t>
  </si>
  <si>
    <t>lus-i-co </t>
  </si>
  <si>
    <t>Fotinija</t>
  </si>
  <si>
    <t>КариГлазка</t>
  </si>
  <si>
    <t>кол-во</t>
  </si>
  <si>
    <t>Косы Канекалон Трехцветные, ФИОЛЕТОВЫЙ-КОРАЛЛОВЫЙ-ЛИМОННЫЙ</t>
  </si>
  <si>
    <t>Спиннер металлический Хамелеон Цветок</t>
  </si>
  <si>
    <t>TatyanaASV </t>
  </si>
  <si>
    <t>Рюкзак Заяц Темно Серый</t>
  </si>
  <si>
    <t>Тютелька </t>
  </si>
  <si>
    <t>Спиннер металлический Хамелеон Амулет</t>
  </si>
  <si>
    <t>Спиннер металлический Хамелеон Медуза</t>
  </si>
  <si>
    <t>Мусяня </t>
  </si>
  <si>
    <t>Брелок Зайка Меховой голубой (18-20 см)</t>
  </si>
  <si>
    <t>Ekaterina Gavrilova </t>
  </si>
  <si>
    <t>Брелок Зайка Меховой Малиновый (18-20 см)</t>
  </si>
  <si>
    <t>Брелок Зайка Меховой светло розовый (18-20 см)</t>
  </si>
  <si>
    <t>Спиннер Хром с цветными вставками, зеленый</t>
  </si>
  <si>
    <t>Брелок Барашек, Розовый</t>
  </si>
  <si>
    <t>Божья Коровка, Розовая</t>
  </si>
  <si>
    <t>Зафира</t>
  </si>
  <si>
    <t>Спиннер металлический Хамелеон Бэтмен</t>
  </si>
  <si>
    <t>Спиннер Нинзя, Хром, Синий</t>
  </si>
  <si>
    <t>kreimerok </t>
  </si>
  <si>
    <t>Спиннер Хром с цветными вставками, красный</t>
  </si>
  <si>
    <t>Брелок Зайка с Ресничками Меховой малиновый (18-20 см)</t>
  </si>
  <si>
    <t>Брелок Меховой Пингвин Сиреневый (14 см)</t>
  </si>
  <si>
    <t>ОльгаБарнаул </t>
  </si>
  <si>
    <t>Брелок Меховой Пингвин Желтый (14 см)</t>
  </si>
  <si>
    <t>Шарик-Брелок, (8-9 см) черный</t>
  </si>
  <si>
    <t>Брелок Зайка Меховой темно-серый (18-20 см)</t>
  </si>
  <si>
    <t>Ободок кошачьи ушки, черные</t>
  </si>
  <si>
    <t>Инусёк </t>
  </si>
  <si>
    <t>Брелок Зайка Меховой светло коричневый (18-20 см)</t>
  </si>
  <si>
    <t>Fotina77 </t>
  </si>
  <si>
    <t>Брелок Зайка Меховой синий (18-20 см)</t>
  </si>
  <si>
    <t>Шарик-Брелок, (8-9 см) красный</t>
  </si>
  <si>
    <t>Шарик-Брелок, (8-9 см) синий</t>
  </si>
  <si>
    <t>Ollik </t>
  </si>
  <si>
    <t>Брелок Меховой Пингвин Голубой (14 см)</t>
  </si>
  <si>
    <t>рябинушка </t>
  </si>
  <si>
    <t>seahel </t>
  </si>
  <si>
    <t>Косы Канекалон Двуцветные, МЕДЬ-РУСЫЙ</t>
  </si>
  <si>
    <t>Брелок Меховой Пингвин Персиковый (14 см)</t>
  </si>
  <si>
    <t>таптышка </t>
  </si>
  <si>
    <t>Брелок Зайка Меховой Коралловый (18-20 см)</t>
  </si>
  <si>
    <t>анютины глазки 30</t>
  </si>
  <si>
    <t>Брелок Зайка Меховой лимонный (18-20 см)</t>
  </si>
  <si>
    <t>tailarichardy</t>
  </si>
  <si>
    <t>Спиннер металлический Хамелеон Сфера</t>
  </si>
  <si>
    <t>lelka_z </t>
  </si>
  <si>
    <t>Наташа ННФ</t>
  </si>
  <si>
    <t>Брелок Зайка с Ресничками Меховой фиолетовый (18-20 см)</t>
  </si>
  <si>
    <t>Брелок Зайка с Ресничками Меховой голубой (18-20 см)</t>
  </si>
  <si>
    <t>очи черные </t>
  </si>
  <si>
    <t>ОльгинЯ </t>
  </si>
  <si>
    <t>Косы Канекалон Двуцветные, Розово-Пурпурный</t>
  </si>
  <si>
    <t>Шарик-Брелок, (8-9 см) светло розовый</t>
  </si>
  <si>
    <t>Браслет - Красная нить желаний, Эйфелева башня (нить плетенная)</t>
  </si>
  <si>
    <t>Браслет - Красная нить желаний, подкова (нить плетенная)</t>
  </si>
  <si>
    <t>славушка </t>
  </si>
  <si>
    <t>Брелок Зайка Меховой Сиреневый (18-20 см)</t>
  </si>
  <si>
    <t>Спиннер Fidget Hand Spinner, красный</t>
  </si>
  <si>
    <t>Спиннер Fidget Hand Spinner, синий</t>
  </si>
  <si>
    <t>Брелок Меховой Пингвин Розовый (14 см)</t>
  </si>
  <si>
    <t>Ободок кошачьи ушки, белый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</si>
</sst>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  <numFmt numFmtId="173" formatCode="#,##0.000&quot;р.&quot;"/>
    <numFmt numFmtId="174" formatCode="_-* #,##0.000&quot;р.&quot;_-;\-* #,##0.000&quot;р.&quot;_-;_-* &quot;-&quot;???&quot;р.&quot;_-;_-@_-"/>
    <numFmt numFmtId="175" formatCode="#,##0.000_ ;\-#,##0.000\ "/>
    <numFmt numFmtId="176" formatCode="#,##0.0"/>
  </numFmts>
  <fonts count="26"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69" fontId="8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169" fontId="8" fillId="0" borderId="14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69" fontId="8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2" fontId="5" fillId="0" borderId="22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0" fontId="0" fillId="3" borderId="1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2" fontId="5" fillId="3" borderId="13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2" fontId="6" fillId="3" borderId="22" xfId="0" applyNumberFormat="1" applyFont="1" applyFill="1" applyBorder="1" applyAlignment="1">
      <alignment horizontal="center"/>
    </xf>
    <xf numFmtId="169" fontId="8" fillId="3" borderId="22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/>
    </xf>
    <xf numFmtId="0" fontId="0" fillId="4" borderId="14" xfId="0" applyFont="1" applyFill="1" applyBorder="1" applyAlignment="1">
      <alignment horizontal="center" wrapText="1"/>
    </xf>
    <xf numFmtId="2" fontId="5" fillId="4" borderId="14" xfId="0" applyNumberFormat="1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169" fontId="8" fillId="4" borderId="14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/>
    </xf>
    <xf numFmtId="0" fontId="0" fillId="4" borderId="15" xfId="0" applyFont="1" applyFill="1" applyBorder="1" applyAlignment="1">
      <alignment horizontal="center" wrapText="1"/>
    </xf>
    <xf numFmtId="2" fontId="5" fillId="4" borderId="15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/>
    </xf>
    <xf numFmtId="169" fontId="8" fillId="4" borderId="15" xfId="0" applyNumberFormat="1" applyFont="1" applyFill="1" applyBorder="1" applyAlignment="1">
      <alignment horizontal="center"/>
    </xf>
    <xf numFmtId="0" fontId="3" fillId="22" borderId="24" xfId="0" applyFont="1" applyFill="1" applyBorder="1" applyAlignment="1">
      <alignment/>
    </xf>
    <xf numFmtId="0" fontId="0" fillId="22" borderId="13" xfId="0" applyFont="1" applyFill="1" applyBorder="1" applyAlignment="1">
      <alignment horizontal="center" wrapText="1"/>
    </xf>
    <xf numFmtId="0" fontId="0" fillId="22" borderId="22" xfId="0" applyFont="1" applyFill="1" applyBorder="1" applyAlignment="1">
      <alignment horizontal="center" wrapText="1"/>
    </xf>
    <xf numFmtId="2" fontId="5" fillId="22" borderId="22" xfId="0" applyNumberFormat="1" applyFont="1" applyFill="1" applyBorder="1" applyAlignment="1">
      <alignment horizontal="center"/>
    </xf>
    <xf numFmtId="2" fontId="5" fillId="22" borderId="22" xfId="0" applyNumberFormat="1" applyFont="1" applyFill="1" applyBorder="1" applyAlignment="1">
      <alignment horizontal="center"/>
    </xf>
    <xf numFmtId="2" fontId="6" fillId="22" borderId="22" xfId="0" applyNumberFormat="1" applyFont="1" applyFill="1" applyBorder="1" applyAlignment="1">
      <alignment horizontal="center"/>
    </xf>
    <xf numFmtId="169" fontId="8" fillId="22" borderId="22" xfId="0" applyNumberFormat="1" applyFont="1" applyFill="1" applyBorder="1" applyAlignment="1">
      <alignment horizontal="center"/>
    </xf>
    <xf numFmtId="0" fontId="3" fillId="22" borderId="19" xfId="0" applyFont="1" applyFill="1" applyBorder="1" applyAlignment="1">
      <alignment/>
    </xf>
    <xf numFmtId="0" fontId="0" fillId="22" borderId="13" xfId="0" applyFont="1" applyFill="1" applyBorder="1" applyAlignment="1">
      <alignment horizontal="center" wrapText="1"/>
    </xf>
    <xf numFmtId="2" fontId="5" fillId="22" borderId="13" xfId="0" applyNumberFormat="1" applyFont="1" applyFill="1" applyBorder="1" applyAlignment="1">
      <alignment horizontal="center"/>
    </xf>
    <xf numFmtId="2" fontId="6" fillId="22" borderId="13" xfId="0" applyNumberFormat="1" applyFont="1" applyFill="1" applyBorder="1" applyAlignment="1">
      <alignment horizontal="center"/>
    </xf>
    <xf numFmtId="169" fontId="8" fillId="22" borderId="13" xfId="0" applyNumberFormat="1" applyFont="1" applyFill="1" applyBorder="1" applyAlignment="1">
      <alignment horizontal="center"/>
    </xf>
    <xf numFmtId="0" fontId="3" fillId="22" borderId="25" xfId="0" applyFont="1" applyFill="1" applyBorder="1" applyAlignment="1">
      <alignment/>
    </xf>
    <xf numFmtId="0" fontId="0" fillId="22" borderId="23" xfId="0" applyFont="1" applyFill="1" applyBorder="1" applyAlignment="1">
      <alignment horizontal="center" wrapText="1"/>
    </xf>
    <xf numFmtId="2" fontId="5" fillId="22" borderId="23" xfId="0" applyNumberFormat="1" applyFont="1" applyFill="1" applyBorder="1" applyAlignment="1">
      <alignment horizontal="center"/>
    </xf>
    <xf numFmtId="2" fontId="6" fillId="22" borderId="23" xfId="0" applyNumberFormat="1" applyFont="1" applyFill="1" applyBorder="1" applyAlignment="1">
      <alignment horizontal="center"/>
    </xf>
    <xf numFmtId="169" fontId="8" fillId="22" borderId="23" xfId="0" applyNumberFormat="1" applyFont="1" applyFill="1" applyBorder="1" applyAlignment="1">
      <alignment horizontal="center"/>
    </xf>
    <xf numFmtId="0" fontId="3" fillId="22" borderId="18" xfId="0" applyFont="1" applyFill="1" applyBorder="1" applyAlignment="1">
      <alignment/>
    </xf>
    <xf numFmtId="0" fontId="0" fillId="22" borderId="14" xfId="0" applyFont="1" applyFill="1" applyBorder="1" applyAlignment="1">
      <alignment horizontal="center" wrapText="1"/>
    </xf>
    <xf numFmtId="2" fontId="5" fillId="22" borderId="14" xfId="0" applyNumberFormat="1" applyFont="1" applyFill="1" applyBorder="1" applyAlignment="1">
      <alignment horizontal="center"/>
    </xf>
    <xf numFmtId="2" fontId="5" fillId="22" borderId="14" xfId="0" applyNumberFormat="1" applyFont="1" applyFill="1" applyBorder="1" applyAlignment="1">
      <alignment horizontal="center"/>
    </xf>
    <xf numFmtId="2" fontId="6" fillId="22" borderId="14" xfId="0" applyNumberFormat="1" applyFont="1" applyFill="1" applyBorder="1" applyAlignment="1">
      <alignment horizontal="center"/>
    </xf>
    <xf numFmtId="169" fontId="8" fillId="22" borderId="14" xfId="0" applyNumberFormat="1" applyFont="1" applyFill="1" applyBorder="1" applyAlignment="1">
      <alignment horizontal="center"/>
    </xf>
    <xf numFmtId="2" fontId="5" fillId="22" borderId="13" xfId="0" applyNumberFormat="1" applyFont="1" applyFill="1" applyBorder="1" applyAlignment="1">
      <alignment horizontal="center"/>
    </xf>
    <xf numFmtId="0" fontId="3" fillId="22" borderId="21" xfId="0" applyFont="1" applyFill="1" applyBorder="1" applyAlignment="1">
      <alignment/>
    </xf>
    <xf numFmtId="0" fontId="0" fillId="22" borderId="15" xfId="0" applyFont="1" applyFill="1" applyBorder="1" applyAlignment="1">
      <alignment horizontal="center" wrapText="1"/>
    </xf>
    <xf numFmtId="0" fontId="0" fillId="22" borderId="15" xfId="0" applyFont="1" applyFill="1" applyBorder="1" applyAlignment="1">
      <alignment horizontal="center" wrapText="1"/>
    </xf>
    <xf numFmtId="2" fontId="5" fillId="22" borderId="15" xfId="0" applyNumberFormat="1" applyFont="1" applyFill="1" applyBorder="1" applyAlignment="1">
      <alignment horizontal="center"/>
    </xf>
    <xf numFmtId="2" fontId="5" fillId="22" borderId="15" xfId="0" applyNumberFormat="1" applyFont="1" applyFill="1" applyBorder="1" applyAlignment="1">
      <alignment horizontal="center"/>
    </xf>
    <xf numFmtId="2" fontId="6" fillId="22" borderId="15" xfId="0" applyNumberFormat="1" applyFont="1" applyFill="1" applyBorder="1" applyAlignment="1">
      <alignment horizontal="center"/>
    </xf>
    <xf numFmtId="169" fontId="8" fillId="22" borderId="15" xfId="0" applyNumberFormat="1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 wrapText="1"/>
    </xf>
    <xf numFmtId="0" fontId="0" fillId="22" borderId="23" xfId="0" applyFont="1" applyFill="1" applyBorder="1" applyAlignment="1">
      <alignment horizontal="center" wrapText="1"/>
    </xf>
    <xf numFmtId="2" fontId="5" fillId="22" borderId="23" xfId="0" applyNumberFormat="1" applyFont="1" applyFill="1" applyBorder="1" applyAlignment="1">
      <alignment horizontal="center"/>
    </xf>
    <xf numFmtId="0" fontId="3" fillId="22" borderId="26" xfId="0" applyFont="1" applyFill="1" applyBorder="1" applyAlignment="1">
      <alignment/>
    </xf>
    <xf numFmtId="0" fontId="0" fillId="22" borderId="27" xfId="0" applyFont="1" applyFill="1" applyBorder="1" applyAlignment="1">
      <alignment horizontal="center" wrapText="1"/>
    </xf>
    <xf numFmtId="0" fontId="0" fillId="22" borderId="27" xfId="0" applyFont="1" applyFill="1" applyBorder="1" applyAlignment="1">
      <alignment horizontal="center" wrapText="1"/>
    </xf>
    <xf numFmtId="2" fontId="5" fillId="22" borderId="27" xfId="0" applyNumberFormat="1" applyFont="1" applyFill="1" applyBorder="1" applyAlignment="1">
      <alignment horizontal="center"/>
    </xf>
    <xf numFmtId="2" fontId="5" fillId="22" borderId="27" xfId="0" applyNumberFormat="1" applyFont="1" applyFill="1" applyBorder="1" applyAlignment="1">
      <alignment horizontal="center"/>
    </xf>
    <xf numFmtId="2" fontId="6" fillId="22" borderId="27" xfId="0" applyNumberFormat="1" applyFont="1" applyFill="1" applyBorder="1" applyAlignment="1">
      <alignment horizontal="center"/>
    </xf>
    <xf numFmtId="169" fontId="8" fillId="22" borderId="27" xfId="0" applyNumberFormat="1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/>
    </xf>
    <xf numFmtId="0" fontId="0" fillId="4" borderId="22" xfId="0" applyFont="1" applyFill="1" applyBorder="1" applyAlignment="1">
      <alignment horizontal="center" wrapText="1"/>
    </xf>
    <xf numFmtId="2" fontId="5" fillId="4" borderId="22" xfId="0" applyNumberFormat="1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2" fontId="6" fillId="4" borderId="22" xfId="0" applyNumberFormat="1" applyFont="1" applyFill="1" applyBorder="1" applyAlignment="1">
      <alignment horizontal="center"/>
    </xf>
    <xf numFmtId="169" fontId="8" fillId="4" borderId="22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/>
    </xf>
    <xf numFmtId="0" fontId="0" fillId="4" borderId="13" xfId="0" applyFont="1" applyFill="1" applyBorder="1" applyAlignment="1">
      <alignment horizontal="center" wrapText="1"/>
    </xf>
    <xf numFmtId="2" fontId="5" fillId="4" borderId="13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169" fontId="8" fillId="4" borderId="13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2" fontId="5" fillId="4" borderId="23" xfId="0" applyNumberFormat="1" applyFont="1" applyFill="1" applyBorder="1" applyAlignment="1">
      <alignment horizontal="center"/>
    </xf>
    <xf numFmtId="2" fontId="5" fillId="4" borderId="23" xfId="0" applyNumberFormat="1" applyFont="1" applyFill="1" applyBorder="1" applyAlignment="1">
      <alignment horizontal="center"/>
    </xf>
    <xf numFmtId="0" fontId="3" fillId="4" borderId="25" xfId="0" applyFont="1" applyFill="1" applyBorder="1" applyAlignment="1">
      <alignment/>
    </xf>
    <xf numFmtId="2" fontId="6" fillId="4" borderId="23" xfId="0" applyNumberFormat="1" applyFont="1" applyFill="1" applyBorder="1" applyAlignment="1">
      <alignment horizontal="center"/>
    </xf>
    <xf numFmtId="169" fontId="8" fillId="4" borderId="23" xfId="0" applyNumberFormat="1" applyFont="1" applyFill="1" applyBorder="1" applyAlignment="1">
      <alignment horizontal="center"/>
    </xf>
    <xf numFmtId="0" fontId="3" fillId="22" borderId="28" xfId="0" applyFont="1" applyFill="1" applyBorder="1" applyAlignment="1">
      <alignment/>
    </xf>
    <xf numFmtId="2" fontId="6" fillId="22" borderId="29" xfId="0" applyNumberFormat="1" applyFont="1" applyFill="1" applyBorder="1" applyAlignment="1">
      <alignment horizontal="center"/>
    </xf>
    <xf numFmtId="169" fontId="8" fillId="22" borderId="29" xfId="0" applyNumberFormat="1" applyFont="1" applyFill="1" applyBorder="1" applyAlignment="1">
      <alignment horizontal="center"/>
    </xf>
    <xf numFmtId="0" fontId="0" fillId="22" borderId="29" xfId="0" applyFont="1" applyFill="1" applyBorder="1" applyAlignment="1">
      <alignment horizontal="center" wrapText="1"/>
    </xf>
    <xf numFmtId="0" fontId="0" fillId="22" borderId="29" xfId="0" applyFont="1" applyFill="1" applyBorder="1" applyAlignment="1">
      <alignment horizontal="center" wrapText="1"/>
    </xf>
    <xf numFmtId="2" fontId="5" fillId="22" borderId="29" xfId="0" applyNumberFormat="1" applyFont="1" applyFill="1" applyBorder="1" applyAlignment="1">
      <alignment horizontal="center"/>
    </xf>
    <xf numFmtId="2" fontId="5" fillId="22" borderId="29" xfId="0" applyNumberFormat="1" applyFont="1" applyFill="1" applyBorder="1" applyAlignment="1">
      <alignment horizontal="center"/>
    </xf>
    <xf numFmtId="2" fontId="6" fillId="22" borderId="30" xfId="0" applyNumberFormat="1" applyFont="1" applyFill="1" applyBorder="1" applyAlignment="1">
      <alignment horizontal="center"/>
    </xf>
    <xf numFmtId="169" fontId="8" fillId="22" borderId="30" xfId="0" applyNumberFormat="1" applyFont="1" applyFill="1" applyBorder="1" applyAlignment="1">
      <alignment horizontal="center"/>
    </xf>
    <xf numFmtId="2" fontId="6" fillId="4" borderId="29" xfId="0" applyNumberFormat="1" applyFont="1" applyFill="1" applyBorder="1" applyAlignment="1">
      <alignment horizontal="center"/>
    </xf>
    <xf numFmtId="169" fontId="8" fillId="4" borderId="29" xfId="0" applyNumberFormat="1" applyFont="1" applyFill="1" applyBorder="1" applyAlignment="1">
      <alignment horizontal="center"/>
    </xf>
    <xf numFmtId="0" fontId="3" fillId="4" borderId="28" xfId="0" applyFont="1" applyFill="1" applyBorder="1" applyAlignment="1">
      <alignment/>
    </xf>
    <xf numFmtId="0" fontId="0" fillId="4" borderId="29" xfId="0" applyFont="1" applyFill="1" applyBorder="1" applyAlignment="1">
      <alignment horizontal="center" wrapText="1"/>
    </xf>
    <xf numFmtId="0" fontId="0" fillId="4" borderId="29" xfId="0" applyFont="1" applyFill="1" applyBorder="1" applyAlignment="1">
      <alignment horizontal="center" wrapText="1"/>
    </xf>
    <xf numFmtId="2" fontId="5" fillId="4" borderId="29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9" fontId="8" fillId="0" borderId="22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24" xfId="0" applyFont="1" applyBorder="1" applyAlignment="1">
      <alignment/>
    </xf>
    <xf numFmtId="0" fontId="0" fillId="0" borderId="22" xfId="0" applyBorder="1" applyAlignment="1">
      <alignment/>
    </xf>
    <xf numFmtId="169" fontId="6" fillId="0" borderId="10" xfId="0" applyNumberFormat="1" applyFont="1" applyFill="1" applyBorder="1" applyAlignment="1">
      <alignment horizontal="center"/>
    </xf>
    <xf numFmtId="169" fontId="6" fillId="0" borderId="15" xfId="0" applyNumberFormat="1" applyFont="1" applyFill="1" applyBorder="1" applyAlignment="1">
      <alignment horizontal="center"/>
    </xf>
    <xf numFmtId="169" fontId="6" fillId="0" borderId="22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0" fillId="22" borderId="14" xfId="0" applyFill="1" applyBorder="1" applyAlignment="1">
      <alignment/>
    </xf>
    <xf numFmtId="169" fontId="6" fillId="22" borderId="14" xfId="0" applyNumberFormat="1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0" fillId="22" borderId="13" xfId="0" applyFill="1" applyBorder="1" applyAlignment="1">
      <alignment/>
    </xf>
    <xf numFmtId="169" fontId="6" fillId="22" borderId="13" xfId="0" applyNumberFormat="1" applyFont="1" applyFill="1" applyBorder="1" applyAlignment="1">
      <alignment horizontal="center"/>
    </xf>
    <xf numFmtId="0" fontId="5" fillId="22" borderId="17" xfId="0" applyFont="1" applyFill="1" applyBorder="1" applyAlignment="1">
      <alignment horizontal="center"/>
    </xf>
    <xf numFmtId="0" fontId="0" fillId="22" borderId="15" xfId="0" applyFill="1" applyBorder="1" applyAlignment="1">
      <alignment/>
    </xf>
    <xf numFmtId="169" fontId="6" fillId="22" borderId="15" xfId="0" applyNumberFormat="1" applyFont="1" applyFill="1" applyBorder="1" applyAlignment="1">
      <alignment horizontal="center"/>
    </xf>
    <xf numFmtId="0" fontId="5" fillId="22" borderId="20" xfId="0" applyFont="1" applyFill="1" applyBorder="1" applyAlignment="1">
      <alignment horizontal="center"/>
    </xf>
    <xf numFmtId="0" fontId="0" fillId="22" borderId="27" xfId="0" applyFill="1" applyBorder="1" applyAlignment="1">
      <alignment/>
    </xf>
    <xf numFmtId="169" fontId="6" fillId="22" borderId="27" xfId="0" applyNumberFormat="1" applyFont="1" applyFill="1" applyBorder="1" applyAlignment="1">
      <alignment horizontal="center"/>
    </xf>
    <xf numFmtId="0" fontId="5" fillId="22" borderId="32" xfId="0" applyFont="1" applyFill="1" applyBorder="1" applyAlignment="1">
      <alignment horizontal="center"/>
    </xf>
    <xf numFmtId="0" fontId="0" fillId="22" borderId="22" xfId="0" applyFill="1" applyBorder="1" applyAlignment="1">
      <alignment/>
    </xf>
    <xf numFmtId="169" fontId="6" fillId="22" borderId="22" xfId="0" applyNumberFormat="1" applyFont="1" applyFill="1" applyBorder="1" applyAlignment="1">
      <alignment horizontal="center"/>
    </xf>
    <xf numFmtId="0" fontId="5" fillId="22" borderId="31" xfId="0" applyFont="1" applyFill="1" applyBorder="1" applyAlignment="1">
      <alignment horizontal="center"/>
    </xf>
    <xf numFmtId="0" fontId="3" fillId="22" borderId="33" xfId="0" applyFont="1" applyFill="1" applyBorder="1" applyAlignment="1">
      <alignment/>
    </xf>
    <xf numFmtId="0" fontId="0" fillId="22" borderId="30" xfId="0" applyFill="1" applyBorder="1" applyAlignment="1">
      <alignment/>
    </xf>
    <xf numFmtId="0" fontId="0" fillId="22" borderId="30" xfId="0" applyFont="1" applyFill="1" applyBorder="1" applyAlignment="1">
      <alignment horizontal="center" wrapText="1"/>
    </xf>
    <xf numFmtId="0" fontId="0" fillId="22" borderId="30" xfId="0" applyFont="1" applyFill="1" applyBorder="1" applyAlignment="1">
      <alignment horizontal="center" wrapText="1"/>
    </xf>
    <xf numFmtId="2" fontId="5" fillId="22" borderId="30" xfId="0" applyNumberFormat="1" applyFont="1" applyFill="1" applyBorder="1" applyAlignment="1">
      <alignment horizontal="center"/>
    </xf>
    <xf numFmtId="2" fontId="5" fillId="22" borderId="30" xfId="0" applyNumberFormat="1" applyFont="1" applyFill="1" applyBorder="1" applyAlignment="1">
      <alignment horizontal="center"/>
    </xf>
    <xf numFmtId="169" fontId="6" fillId="22" borderId="30" xfId="0" applyNumberFormat="1" applyFont="1" applyFill="1" applyBorder="1" applyAlignment="1">
      <alignment horizontal="center"/>
    </xf>
    <xf numFmtId="0" fontId="5" fillId="22" borderId="34" xfId="0" applyFont="1" applyFill="1" applyBorder="1" applyAlignment="1">
      <alignment horizontal="center"/>
    </xf>
    <xf numFmtId="0" fontId="0" fillId="22" borderId="23" xfId="0" applyFill="1" applyBorder="1" applyAlignment="1">
      <alignment/>
    </xf>
    <xf numFmtId="169" fontId="6" fillId="22" borderId="23" xfId="0" applyNumberFormat="1" applyFont="1" applyFill="1" applyBorder="1" applyAlignment="1">
      <alignment horizontal="center"/>
    </xf>
    <xf numFmtId="0" fontId="5" fillId="22" borderId="35" xfId="0" applyFont="1" applyFill="1" applyBorder="1" applyAlignment="1">
      <alignment horizontal="center"/>
    </xf>
    <xf numFmtId="0" fontId="0" fillId="22" borderId="29" xfId="0" applyFill="1" applyBorder="1" applyAlignment="1">
      <alignment/>
    </xf>
    <xf numFmtId="169" fontId="6" fillId="22" borderId="29" xfId="0" applyNumberFormat="1" applyFont="1" applyFill="1" applyBorder="1" applyAlignment="1">
      <alignment horizontal="center"/>
    </xf>
    <xf numFmtId="0" fontId="5" fillId="22" borderId="36" xfId="0" applyFont="1" applyFill="1" applyBorder="1" applyAlignment="1">
      <alignment horizontal="center"/>
    </xf>
    <xf numFmtId="0" fontId="0" fillId="4" borderId="22" xfId="0" applyFill="1" applyBorder="1" applyAlignment="1">
      <alignment/>
    </xf>
    <xf numFmtId="169" fontId="6" fillId="4" borderId="22" xfId="0" applyNumberFormat="1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169" fontId="6" fillId="4" borderId="15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169" fontId="6" fillId="4" borderId="23" xfId="0" applyNumberFormat="1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0" fillId="4" borderId="14" xfId="0" applyFill="1" applyBorder="1" applyAlignment="1">
      <alignment/>
    </xf>
    <xf numFmtId="169" fontId="6" fillId="4" borderId="14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169" fontId="6" fillId="4" borderId="13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4" borderId="29" xfId="0" applyFill="1" applyBorder="1" applyAlignment="1">
      <alignment/>
    </xf>
    <xf numFmtId="169" fontId="6" fillId="4" borderId="29" xfId="0" applyNumberFormat="1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3" fillId="3" borderId="24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2" xfId="0" applyFont="1" applyFill="1" applyBorder="1" applyAlignment="1">
      <alignment horizontal="center" wrapText="1"/>
    </xf>
    <xf numFmtId="0" fontId="0" fillId="3" borderId="22" xfId="0" applyFont="1" applyFill="1" applyBorder="1" applyAlignment="1">
      <alignment horizontal="center" wrapText="1"/>
    </xf>
    <xf numFmtId="2" fontId="5" fillId="3" borderId="22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169" fontId="6" fillId="3" borderId="22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169" fontId="8" fillId="3" borderId="13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3" fillId="3" borderId="25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3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2" fontId="5" fillId="3" borderId="23" xfId="0" applyNumberFormat="1" applyFont="1" applyFill="1" applyBorder="1" applyAlignment="1">
      <alignment horizontal="center"/>
    </xf>
    <xf numFmtId="2" fontId="5" fillId="3" borderId="23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/>
    </xf>
    <xf numFmtId="169" fontId="8" fillId="3" borderId="23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ySplit="1" topLeftCell="BM48" activePane="bottomLeft" state="frozen"/>
      <selection pane="topLeft" activeCell="B14" sqref="B14"/>
      <selection pane="bottomLeft" activeCell="A1" sqref="A1:IV16384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37" customWidth="1"/>
    <col min="4" max="4" width="10.57421875" style="18" customWidth="1"/>
    <col min="5" max="5" width="9.57421875" style="20" bestFit="1" customWidth="1"/>
    <col min="6" max="6" width="9.140625" style="19" customWidth="1"/>
    <col min="7" max="7" width="9.140625" style="21" customWidth="1"/>
    <col min="8" max="8" width="9.28125" style="21" bestFit="1" customWidth="1"/>
    <col min="9" max="9" width="9.140625" style="22" customWidth="1"/>
    <col min="10" max="10" width="9.140625" style="21" customWidth="1"/>
    <col min="11" max="11" width="9.140625" style="18" customWidth="1"/>
    <col min="12" max="16384" width="9.140625" style="2" customWidth="1"/>
  </cols>
  <sheetData>
    <row r="1" spans="1:11" ht="13.5" thickBot="1">
      <c r="A1" s="3" t="s">
        <v>10</v>
      </c>
      <c r="B1" s="1" t="s">
        <v>0</v>
      </c>
      <c r="C1" s="36" t="s">
        <v>1</v>
      </c>
      <c r="D1" s="24" t="s">
        <v>16</v>
      </c>
      <c r="E1" s="5" t="s">
        <v>2</v>
      </c>
      <c r="F1" s="4" t="s">
        <v>3</v>
      </c>
      <c r="G1" s="6" t="s">
        <v>7</v>
      </c>
      <c r="H1" s="6" t="s">
        <v>8</v>
      </c>
      <c r="I1" s="7" t="s">
        <v>9</v>
      </c>
      <c r="J1" s="6" t="s">
        <v>4</v>
      </c>
      <c r="K1" s="8" t="s">
        <v>5</v>
      </c>
    </row>
    <row r="2" spans="1:11" ht="15">
      <c r="A2" s="38" t="s">
        <v>12</v>
      </c>
      <c r="B2" s="151" t="s">
        <v>17</v>
      </c>
      <c r="C2" s="28">
        <v>175</v>
      </c>
      <c r="D2" s="29">
        <v>2</v>
      </c>
      <c r="E2" s="30">
        <f>D2*C2</f>
        <v>350</v>
      </c>
      <c r="F2" s="12">
        <f aca="true" t="shared" si="0" ref="F2:F64">E2*1.15</f>
        <v>402.49999999999994</v>
      </c>
      <c r="G2" s="13"/>
      <c r="H2" s="13"/>
      <c r="I2" s="14"/>
      <c r="J2" s="13"/>
      <c r="K2" s="34"/>
    </row>
    <row r="3" spans="1:11" ht="15">
      <c r="A3" s="39" t="s">
        <v>12</v>
      </c>
      <c r="B3" s="150" t="s">
        <v>18</v>
      </c>
      <c r="C3" s="25">
        <v>155</v>
      </c>
      <c r="D3" s="26">
        <v>1</v>
      </c>
      <c r="E3" s="27">
        <f aca="true" t="shared" si="1" ref="E3:E64">D3*C3</f>
        <v>155</v>
      </c>
      <c r="F3" s="9">
        <f t="shared" si="0"/>
        <v>178.25</v>
      </c>
      <c r="G3" s="10"/>
      <c r="H3" s="10"/>
      <c r="I3" s="11"/>
      <c r="J3" s="10"/>
      <c r="K3" s="35"/>
    </row>
    <row r="4" spans="1:11" ht="15">
      <c r="A4" s="39" t="s">
        <v>19</v>
      </c>
      <c r="B4" s="150" t="s">
        <v>20</v>
      </c>
      <c r="C4" s="25">
        <v>570</v>
      </c>
      <c r="D4" s="26">
        <v>1</v>
      </c>
      <c r="E4" s="27">
        <f t="shared" si="1"/>
        <v>570</v>
      </c>
      <c r="F4" s="9">
        <f t="shared" si="0"/>
        <v>655.5</v>
      </c>
      <c r="G4" s="10"/>
      <c r="H4" s="10"/>
      <c r="I4" s="11"/>
      <c r="J4" s="10"/>
      <c r="K4" s="35"/>
    </row>
    <row r="5" spans="1:11" ht="15">
      <c r="A5" s="39" t="s">
        <v>21</v>
      </c>
      <c r="B5" s="150" t="s">
        <v>22</v>
      </c>
      <c r="C5" s="25">
        <v>85</v>
      </c>
      <c r="D5" s="26">
        <v>1</v>
      </c>
      <c r="E5" s="27">
        <f t="shared" si="1"/>
        <v>85</v>
      </c>
      <c r="F5" s="9">
        <f t="shared" si="0"/>
        <v>97.74999999999999</v>
      </c>
      <c r="G5" s="10"/>
      <c r="H5" s="10"/>
      <c r="I5" s="11"/>
      <c r="J5" s="10"/>
      <c r="K5" s="35"/>
    </row>
    <row r="6" spans="1:11" ht="15">
      <c r="A6" s="39" t="s">
        <v>21</v>
      </c>
      <c r="B6" s="150" t="s">
        <v>23</v>
      </c>
      <c r="C6" s="25">
        <v>155</v>
      </c>
      <c r="D6" s="26">
        <v>1</v>
      </c>
      <c r="E6" s="27">
        <f t="shared" si="1"/>
        <v>155</v>
      </c>
      <c r="F6" s="9">
        <f t="shared" si="0"/>
        <v>178.25</v>
      </c>
      <c r="G6" s="10"/>
      <c r="H6" s="10"/>
      <c r="I6" s="11"/>
      <c r="J6" s="10"/>
      <c r="K6" s="35"/>
    </row>
    <row r="7" spans="1:11" ht="15">
      <c r="A7" s="39" t="s">
        <v>24</v>
      </c>
      <c r="B7" s="150" t="s">
        <v>25</v>
      </c>
      <c r="C7" s="25">
        <v>170</v>
      </c>
      <c r="D7" s="26">
        <v>1</v>
      </c>
      <c r="E7" s="27">
        <f t="shared" si="1"/>
        <v>170</v>
      </c>
      <c r="F7" s="9">
        <f t="shared" si="0"/>
        <v>195.49999999999997</v>
      </c>
      <c r="G7" s="10"/>
      <c r="H7" s="10"/>
      <c r="I7" s="11"/>
      <c r="J7" s="10"/>
      <c r="K7" s="35"/>
    </row>
    <row r="8" spans="1:11" ht="15">
      <c r="A8" s="39" t="s">
        <v>26</v>
      </c>
      <c r="B8" s="150" t="s">
        <v>25</v>
      </c>
      <c r="C8" s="25">
        <v>170</v>
      </c>
      <c r="D8" s="26">
        <v>1</v>
      </c>
      <c r="E8" s="27">
        <f t="shared" si="1"/>
        <v>170</v>
      </c>
      <c r="F8" s="9">
        <f t="shared" si="0"/>
        <v>195.49999999999997</v>
      </c>
      <c r="G8" s="10"/>
      <c r="H8" s="10"/>
      <c r="I8" s="11"/>
      <c r="J8" s="10"/>
      <c r="K8" s="35"/>
    </row>
    <row r="9" spans="1:11" ht="15">
      <c r="A9" s="39" t="s">
        <v>26</v>
      </c>
      <c r="B9" s="150" t="s">
        <v>27</v>
      </c>
      <c r="C9" s="25">
        <v>170</v>
      </c>
      <c r="D9" s="26">
        <v>1</v>
      </c>
      <c r="E9" s="27">
        <f t="shared" si="1"/>
        <v>170</v>
      </c>
      <c r="F9" s="9">
        <f t="shared" si="0"/>
        <v>195.49999999999997</v>
      </c>
      <c r="G9" s="10"/>
      <c r="H9" s="10"/>
      <c r="I9" s="11"/>
      <c r="J9" s="10"/>
      <c r="K9" s="35"/>
    </row>
    <row r="10" spans="1:11" ht="15">
      <c r="A10" s="39" t="s">
        <v>26</v>
      </c>
      <c r="B10" s="150" t="s">
        <v>28</v>
      </c>
      <c r="C10" s="25">
        <v>170</v>
      </c>
      <c r="D10" s="26">
        <v>1</v>
      </c>
      <c r="E10" s="27">
        <f t="shared" si="1"/>
        <v>170</v>
      </c>
      <c r="F10" s="9">
        <f t="shared" si="0"/>
        <v>195.49999999999997</v>
      </c>
      <c r="G10" s="10"/>
      <c r="H10" s="10"/>
      <c r="I10" s="11"/>
      <c r="J10" s="10"/>
      <c r="K10" s="35"/>
    </row>
    <row r="11" spans="1:11" ht="15">
      <c r="A11" s="39" t="s">
        <v>24</v>
      </c>
      <c r="B11" s="150" t="s">
        <v>29</v>
      </c>
      <c r="C11" s="25">
        <v>83</v>
      </c>
      <c r="D11" s="26">
        <v>1</v>
      </c>
      <c r="E11" s="27">
        <f t="shared" si="1"/>
        <v>83</v>
      </c>
      <c r="F11" s="9">
        <f t="shared" si="0"/>
        <v>95.44999999999999</v>
      </c>
      <c r="G11" s="10"/>
      <c r="H11" s="10"/>
      <c r="I11" s="11"/>
      <c r="J11" s="10"/>
      <c r="K11" s="35"/>
    </row>
    <row r="12" spans="1:11" ht="15">
      <c r="A12" s="39" t="s">
        <v>24</v>
      </c>
      <c r="B12" s="150" t="s">
        <v>30</v>
      </c>
      <c r="C12" s="25">
        <v>210</v>
      </c>
      <c r="D12" s="26">
        <v>1</v>
      </c>
      <c r="E12" s="27">
        <f t="shared" si="1"/>
        <v>210</v>
      </c>
      <c r="F12" s="9">
        <f t="shared" si="0"/>
        <v>241.49999999999997</v>
      </c>
      <c r="G12" s="10"/>
      <c r="H12" s="10"/>
      <c r="I12" s="11"/>
      <c r="J12" s="10"/>
      <c r="K12" s="35"/>
    </row>
    <row r="13" spans="1:11" ht="15">
      <c r="A13" s="39" t="s">
        <v>24</v>
      </c>
      <c r="B13" s="150" t="s">
        <v>31</v>
      </c>
      <c r="C13" s="25">
        <v>120</v>
      </c>
      <c r="D13" s="26">
        <v>1</v>
      </c>
      <c r="E13" s="27">
        <f t="shared" si="1"/>
        <v>120</v>
      </c>
      <c r="F13" s="9">
        <f t="shared" si="0"/>
        <v>138</v>
      </c>
      <c r="G13" s="10"/>
      <c r="H13" s="10"/>
      <c r="I13" s="11"/>
      <c r="J13" s="10"/>
      <c r="K13" s="35"/>
    </row>
    <row r="14" spans="1:11" ht="15">
      <c r="A14" s="39" t="s">
        <v>32</v>
      </c>
      <c r="B14" s="150" t="s">
        <v>33</v>
      </c>
      <c r="C14" s="25">
        <v>155</v>
      </c>
      <c r="D14" s="26">
        <v>1</v>
      </c>
      <c r="E14" s="27">
        <f t="shared" si="1"/>
        <v>155</v>
      </c>
      <c r="F14" s="9">
        <f t="shared" si="0"/>
        <v>178.25</v>
      </c>
      <c r="G14" s="10"/>
      <c r="H14" s="10"/>
      <c r="I14" s="11"/>
      <c r="J14" s="10"/>
      <c r="K14" s="35"/>
    </row>
    <row r="15" spans="1:11" ht="15">
      <c r="A15" s="39" t="s">
        <v>32</v>
      </c>
      <c r="B15" s="150" t="s">
        <v>34</v>
      </c>
      <c r="C15" s="25">
        <v>75</v>
      </c>
      <c r="D15" s="26">
        <v>1</v>
      </c>
      <c r="E15" s="27">
        <f t="shared" si="1"/>
        <v>75</v>
      </c>
      <c r="F15" s="9">
        <f t="shared" si="0"/>
        <v>86.25</v>
      </c>
      <c r="G15" s="10"/>
      <c r="H15" s="10"/>
      <c r="I15" s="11"/>
      <c r="J15" s="10"/>
      <c r="K15" s="35"/>
    </row>
    <row r="16" spans="1:11" ht="15">
      <c r="A16" s="39" t="s">
        <v>35</v>
      </c>
      <c r="B16" s="150" t="s">
        <v>22</v>
      </c>
      <c r="C16" s="25">
        <v>85</v>
      </c>
      <c r="D16" s="26">
        <v>1</v>
      </c>
      <c r="E16" s="27">
        <f t="shared" si="1"/>
        <v>85</v>
      </c>
      <c r="F16" s="9">
        <f t="shared" si="0"/>
        <v>97.74999999999999</v>
      </c>
      <c r="G16" s="10"/>
      <c r="H16" s="10"/>
      <c r="I16" s="11"/>
      <c r="J16" s="10"/>
      <c r="K16" s="35"/>
    </row>
    <row r="17" spans="1:11" ht="15">
      <c r="A17" s="39" t="s">
        <v>35</v>
      </c>
      <c r="B17" s="150" t="s">
        <v>36</v>
      </c>
      <c r="C17" s="25">
        <v>83</v>
      </c>
      <c r="D17" s="26">
        <v>1</v>
      </c>
      <c r="E17" s="27">
        <f t="shared" si="1"/>
        <v>83</v>
      </c>
      <c r="F17" s="9">
        <f t="shared" si="0"/>
        <v>95.44999999999999</v>
      </c>
      <c r="G17" s="10"/>
      <c r="H17" s="10"/>
      <c r="I17" s="11"/>
      <c r="J17" s="10"/>
      <c r="K17" s="35"/>
    </row>
    <row r="18" spans="1:11" ht="15">
      <c r="A18" s="39" t="s">
        <v>35</v>
      </c>
      <c r="B18" s="150" t="s">
        <v>37</v>
      </c>
      <c r="C18" s="25">
        <v>190</v>
      </c>
      <c r="D18" s="26">
        <v>1</v>
      </c>
      <c r="E18" s="27">
        <f t="shared" si="1"/>
        <v>190</v>
      </c>
      <c r="F18" s="9">
        <f t="shared" si="0"/>
        <v>218.49999999999997</v>
      </c>
      <c r="G18" s="10"/>
      <c r="H18" s="10"/>
      <c r="I18" s="11"/>
      <c r="J18" s="10"/>
      <c r="K18" s="35"/>
    </row>
    <row r="19" spans="1:11" ht="15">
      <c r="A19" s="39" t="s">
        <v>15</v>
      </c>
      <c r="B19" s="150" t="s">
        <v>38</v>
      </c>
      <c r="C19" s="25">
        <v>150</v>
      </c>
      <c r="D19" s="26">
        <v>1</v>
      </c>
      <c r="E19" s="27">
        <f t="shared" si="1"/>
        <v>150</v>
      </c>
      <c r="F19" s="9">
        <f t="shared" si="0"/>
        <v>172.5</v>
      </c>
      <c r="G19" s="10"/>
      <c r="H19" s="10"/>
      <c r="I19" s="11"/>
      <c r="J19" s="10"/>
      <c r="K19" s="35"/>
    </row>
    <row r="20" spans="1:11" ht="15">
      <c r="A20" s="39" t="s">
        <v>39</v>
      </c>
      <c r="B20" s="150" t="s">
        <v>40</v>
      </c>
      <c r="C20" s="25">
        <v>150</v>
      </c>
      <c r="D20" s="26">
        <v>2</v>
      </c>
      <c r="E20" s="27">
        <f t="shared" si="1"/>
        <v>300</v>
      </c>
      <c r="F20" s="9">
        <f t="shared" si="0"/>
        <v>345</v>
      </c>
      <c r="G20" s="10"/>
      <c r="H20" s="10"/>
      <c r="I20" s="11"/>
      <c r="J20" s="10"/>
      <c r="K20" s="35"/>
    </row>
    <row r="21" spans="1:11" ht="15">
      <c r="A21" s="39" t="s">
        <v>39</v>
      </c>
      <c r="B21" s="150" t="s">
        <v>41</v>
      </c>
      <c r="C21" s="25">
        <v>75</v>
      </c>
      <c r="D21" s="26">
        <v>1</v>
      </c>
      <c r="E21" s="27">
        <f t="shared" si="1"/>
        <v>75</v>
      </c>
      <c r="F21" s="9">
        <f t="shared" si="0"/>
        <v>86.25</v>
      </c>
      <c r="G21" s="10"/>
      <c r="H21" s="10"/>
      <c r="I21" s="11"/>
      <c r="J21" s="10"/>
      <c r="K21" s="35"/>
    </row>
    <row r="22" spans="1:11" ht="15">
      <c r="A22" s="39" t="s">
        <v>13</v>
      </c>
      <c r="B22" s="150" t="s">
        <v>42</v>
      </c>
      <c r="C22" s="25">
        <v>170</v>
      </c>
      <c r="D22" s="26">
        <v>1</v>
      </c>
      <c r="E22" s="27">
        <f t="shared" si="1"/>
        <v>170</v>
      </c>
      <c r="F22" s="9">
        <f t="shared" si="0"/>
        <v>195.49999999999997</v>
      </c>
      <c r="G22" s="10"/>
      <c r="H22" s="10"/>
      <c r="I22" s="11"/>
      <c r="J22" s="10"/>
      <c r="K22" s="35"/>
    </row>
    <row r="23" spans="1:11" ht="15">
      <c r="A23" s="39" t="s">
        <v>13</v>
      </c>
      <c r="B23" s="150" t="s">
        <v>28</v>
      </c>
      <c r="C23" s="25">
        <v>170</v>
      </c>
      <c r="D23" s="26">
        <v>1</v>
      </c>
      <c r="E23" s="27">
        <f t="shared" si="1"/>
        <v>170</v>
      </c>
      <c r="F23" s="9">
        <f t="shared" si="0"/>
        <v>195.49999999999997</v>
      </c>
      <c r="G23" s="10"/>
      <c r="H23" s="10"/>
      <c r="I23" s="11"/>
      <c r="J23" s="10"/>
      <c r="K23" s="35"/>
    </row>
    <row r="24" spans="1:11" ht="15">
      <c r="A24" s="39" t="s">
        <v>13</v>
      </c>
      <c r="B24" s="150" t="s">
        <v>43</v>
      </c>
      <c r="C24" s="25">
        <v>43</v>
      </c>
      <c r="D24" s="26">
        <v>1</v>
      </c>
      <c r="E24" s="27">
        <f t="shared" si="1"/>
        <v>43</v>
      </c>
      <c r="F24" s="9">
        <f t="shared" si="0"/>
        <v>49.449999999999996</v>
      </c>
      <c r="G24" s="10"/>
      <c r="H24" s="10"/>
      <c r="I24" s="11"/>
      <c r="J24" s="10"/>
      <c r="K24" s="35"/>
    </row>
    <row r="25" spans="1:11" ht="15">
      <c r="A25" s="39" t="s">
        <v>13</v>
      </c>
      <c r="B25" s="150" t="s">
        <v>36</v>
      </c>
      <c r="C25" s="25">
        <v>83</v>
      </c>
      <c r="D25" s="26">
        <v>1</v>
      </c>
      <c r="E25" s="27">
        <f t="shared" si="1"/>
        <v>83</v>
      </c>
      <c r="F25" s="9">
        <f t="shared" si="0"/>
        <v>95.44999999999999</v>
      </c>
      <c r="G25" s="10"/>
      <c r="H25" s="10"/>
      <c r="I25" s="11"/>
      <c r="J25" s="10"/>
      <c r="K25" s="35"/>
    </row>
    <row r="26" spans="1:11" ht="15">
      <c r="A26" s="39" t="s">
        <v>44</v>
      </c>
      <c r="B26" s="150" t="s">
        <v>42</v>
      </c>
      <c r="C26" s="25">
        <v>170</v>
      </c>
      <c r="D26" s="26">
        <v>1</v>
      </c>
      <c r="E26" s="27">
        <f t="shared" si="1"/>
        <v>170</v>
      </c>
      <c r="F26" s="9">
        <f t="shared" si="0"/>
        <v>195.49999999999997</v>
      </c>
      <c r="G26" s="10"/>
      <c r="H26" s="10"/>
      <c r="I26" s="11"/>
      <c r="J26" s="10"/>
      <c r="K26" s="35"/>
    </row>
    <row r="27" spans="1:11" ht="15">
      <c r="A27" s="39" t="s">
        <v>44</v>
      </c>
      <c r="B27" s="150" t="s">
        <v>45</v>
      </c>
      <c r="C27" s="25">
        <v>170</v>
      </c>
      <c r="D27" s="26">
        <v>1</v>
      </c>
      <c r="E27" s="27">
        <f t="shared" si="1"/>
        <v>170</v>
      </c>
      <c r="F27" s="9">
        <f t="shared" si="0"/>
        <v>195.49999999999997</v>
      </c>
      <c r="G27" s="10"/>
      <c r="H27" s="10"/>
      <c r="I27" s="11"/>
      <c r="J27" s="10"/>
      <c r="K27" s="35"/>
    </row>
    <row r="28" spans="1:11" ht="15">
      <c r="A28" s="39" t="s">
        <v>46</v>
      </c>
      <c r="B28" s="150" t="s">
        <v>47</v>
      </c>
      <c r="C28" s="25">
        <v>170</v>
      </c>
      <c r="D28" s="26">
        <v>1</v>
      </c>
      <c r="E28" s="27">
        <f t="shared" si="1"/>
        <v>170</v>
      </c>
      <c r="F28" s="9">
        <f t="shared" si="0"/>
        <v>195.49999999999997</v>
      </c>
      <c r="G28" s="10"/>
      <c r="H28" s="10"/>
      <c r="I28" s="11"/>
      <c r="J28" s="10"/>
      <c r="K28" s="35"/>
    </row>
    <row r="29" spans="1:11" ht="15">
      <c r="A29" s="39" t="s">
        <v>46</v>
      </c>
      <c r="B29" s="150" t="s">
        <v>48</v>
      </c>
      <c r="C29" s="25">
        <v>75</v>
      </c>
      <c r="D29" s="26">
        <v>1</v>
      </c>
      <c r="E29" s="27">
        <f t="shared" si="1"/>
        <v>75</v>
      </c>
      <c r="F29" s="9">
        <f t="shared" si="0"/>
        <v>86.25</v>
      </c>
      <c r="G29" s="10"/>
      <c r="H29" s="10"/>
      <c r="I29" s="11"/>
      <c r="J29" s="10"/>
      <c r="K29" s="35"/>
    </row>
    <row r="30" spans="1:11" ht="15">
      <c r="A30" s="39" t="s">
        <v>46</v>
      </c>
      <c r="B30" s="150" t="s">
        <v>49</v>
      </c>
      <c r="C30" s="25">
        <v>75</v>
      </c>
      <c r="D30" s="26">
        <v>1</v>
      </c>
      <c r="E30" s="27">
        <f t="shared" si="1"/>
        <v>75</v>
      </c>
      <c r="F30" s="9">
        <f t="shared" si="0"/>
        <v>86.25</v>
      </c>
      <c r="G30" s="10"/>
      <c r="H30" s="10"/>
      <c r="I30" s="11"/>
      <c r="J30" s="10"/>
      <c r="K30" s="35"/>
    </row>
    <row r="31" spans="1:11" ht="15">
      <c r="A31" s="39" t="s">
        <v>50</v>
      </c>
      <c r="B31" s="150" t="s">
        <v>45</v>
      </c>
      <c r="C31" s="25">
        <v>170</v>
      </c>
      <c r="D31" s="26">
        <v>1</v>
      </c>
      <c r="E31" s="27">
        <f t="shared" si="1"/>
        <v>170</v>
      </c>
      <c r="F31" s="9">
        <f t="shared" si="0"/>
        <v>195.49999999999997</v>
      </c>
      <c r="G31" s="10"/>
      <c r="H31" s="10"/>
      <c r="I31" s="11"/>
      <c r="J31" s="10"/>
      <c r="K31" s="35"/>
    </row>
    <row r="32" spans="1:11" ht="15">
      <c r="A32" s="39" t="s">
        <v>50</v>
      </c>
      <c r="B32" s="150" t="s">
        <v>51</v>
      </c>
      <c r="C32" s="25">
        <v>150</v>
      </c>
      <c r="D32" s="26">
        <v>1</v>
      </c>
      <c r="E32" s="27">
        <f t="shared" si="1"/>
        <v>150</v>
      </c>
      <c r="F32" s="9">
        <f t="shared" si="0"/>
        <v>172.5</v>
      </c>
      <c r="G32" s="10"/>
      <c r="H32" s="10"/>
      <c r="I32" s="11"/>
      <c r="J32" s="10"/>
      <c r="K32" s="35"/>
    </row>
    <row r="33" spans="1:11" ht="15">
      <c r="A33" s="39" t="s">
        <v>52</v>
      </c>
      <c r="B33" s="150" t="s">
        <v>28</v>
      </c>
      <c r="C33" s="25">
        <v>170</v>
      </c>
      <c r="D33" s="26">
        <v>2</v>
      </c>
      <c r="E33" s="27">
        <f t="shared" si="1"/>
        <v>340</v>
      </c>
      <c r="F33" s="9">
        <f t="shared" si="0"/>
        <v>390.99999999999994</v>
      </c>
      <c r="G33" s="10"/>
      <c r="H33" s="10"/>
      <c r="I33" s="11"/>
      <c r="J33" s="10"/>
      <c r="K33" s="35"/>
    </row>
    <row r="34" spans="1:11" ht="15">
      <c r="A34" s="39" t="s">
        <v>53</v>
      </c>
      <c r="B34" s="150" t="s">
        <v>54</v>
      </c>
      <c r="C34" s="25">
        <v>175</v>
      </c>
      <c r="D34" s="26">
        <v>1</v>
      </c>
      <c r="E34" s="27">
        <f t="shared" si="1"/>
        <v>175</v>
      </c>
      <c r="F34" s="9">
        <f>E34*1.01</f>
        <v>176.75</v>
      </c>
      <c r="G34" s="10"/>
      <c r="H34" s="10"/>
      <c r="I34" s="11"/>
      <c r="J34" s="10"/>
      <c r="K34" s="35"/>
    </row>
    <row r="35" spans="1:11" ht="15">
      <c r="A35" s="39" t="s">
        <v>53</v>
      </c>
      <c r="B35" s="150" t="s">
        <v>55</v>
      </c>
      <c r="C35" s="25">
        <v>150</v>
      </c>
      <c r="D35" s="26">
        <v>1</v>
      </c>
      <c r="E35" s="27">
        <f t="shared" si="1"/>
        <v>150</v>
      </c>
      <c r="F35" s="9">
        <f>E35*1.01</f>
        <v>151.5</v>
      </c>
      <c r="G35" s="10"/>
      <c r="H35" s="10"/>
      <c r="I35" s="11"/>
      <c r="J35" s="10"/>
      <c r="K35" s="35"/>
    </row>
    <row r="36" spans="1:11" ht="15">
      <c r="A36" s="39" t="s">
        <v>53</v>
      </c>
      <c r="B36" s="150" t="s">
        <v>42</v>
      </c>
      <c r="C36" s="25">
        <v>170</v>
      </c>
      <c r="D36" s="26">
        <v>1</v>
      </c>
      <c r="E36" s="27">
        <f t="shared" si="1"/>
        <v>170</v>
      </c>
      <c r="F36" s="9">
        <f>E36*1.01</f>
        <v>171.7</v>
      </c>
      <c r="G36" s="10"/>
      <c r="H36" s="10"/>
      <c r="I36" s="11"/>
      <c r="J36" s="10"/>
      <c r="K36" s="35"/>
    </row>
    <row r="37" spans="1:11" ht="15">
      <c r="A37" s="39" t="s">
        <v>53</v>
      </c>
      <c r="B37" s="150" t="s">
        <v>38</v>
      </c>
      <c r="C37" s="25">
        <v>150</v>
      </c>
      <c r="D37" s="26">
        <v>1</v>
      </c>
      <c r="E37" s="27">
        <f t="shared" si="1"/>
        <v>150</v>
      </c>
      <c r="F37" s="9">
        <f>E37*1.01</f>
        <v>151.5</v>
      </c>
      <c r="G37" s="10"/>
      <c r="H37" s="10"/>
      <c r="I37" s="11"/>
      <c r="J37" s="10"/>
      <c r="K37" s="35"/>
    </row>
    <row r="38" spans="1:11" ht="15">
      <c r="A38" s="39" t="s">
        <v>56</v>
      </c>
      <c r="B38" s="150" t="s">
        <v>57</v>
      </c>
      <c r="C38" s="25">
        <v>170</v>
      </c>
      <c r="D38" s="26">
        <v>1</v>
      </c>
      <c r="E38" s="27">
        <f t="shared" si="1"/>
        <v>170</v>
      </c>
      <c r="F38" s="9">
        <f t="shared" si="0"/>
        <v>195.49999999999997</v>
      </c>
      <c r="G38" s="10"/>
      <c r="H38" s="10"/>
      <c r="I38" s="11"/>
      <c r="J38" s="10"/>
      <c r="K38" s="35"/>
    </row>
    <row r="39" spans="1:11" ht="15">
      <c r="A39" s="39" t="s">
        <v>58</v>
      </c>
      <c r="B39" s="150" t="s">
        <v>27</v>
      </c>
      <c r="C39" s="25">
        <v>170</v>
      </c>
      <c r="D39" s="26">
        <v>3</v>
      </c>
      <c r="E39" s="27">
        <f t="shared" si="1"/>
        <v>510</v>
      </c>
      <c r="F39" s="9">
        <f t="shared" si="0"/>
        <v>586.5</v>
      </c>
      <c r="G39" s="10"/>
      <c r="H39" s="10"/>
      <c r="I39" s="11"/>
      <c r="J39" s="10"/>
      <c r="K39" s="35"/>
    </row>
    <row r="40" spans="1:11" ht="15">
      <c r="A40" s="39" t="s">
        <v>58</v>
      </c>
      <c r="B40" s="150" t="s">
        <v>59</v>
      </c>
      <c r="C40" s="25">
        <v>170</v>
      </c>
      <c r="D40" s="26">
        <v>1</v>
      </c>
      <c r="E40" s="27">
        <f t="shared" si="1"/>
        <v>170</v>
      </c>
      <c r="F40" s="9">
        <f t="shared" si="0"/>
        <v>195.49999999999997</v>
      </c>
      <c r="G40" s="10"/>
      <c r="H40" s="10"/>
      <c r="I40" s="11"/>
      <c r="J40" s="10"/>
      <c r="K40" s="35"/>
    </row>
    <row r="41" spans="1:11" ht="15">
      <c r="A41" s="39" t="s">
        <v>58</v>
      </c>
      <c r="B41" s="150" t="s">
        <v>28</v>
      </c>
      <c r="C41" s="25">
        <v>170</v>
      </c>
      <c r="D41" s="26">
        <v>1</v>
      </c>
      <c r="E41" s="27">
        <f t="shared" si="1"/>
        <v>170</v>
      </c>
      <c r="F41" s="9">
        <f t="shared" si="0"/>
        <v>195.49999999999997</v>
      </c>
      <c r="G41" s="10"/>
      <c r="H41" s="10"/>
      <c r="I41" s="11"/>
      <c r="J41" s="10"/>
      <c r="K41" s="35"/>
    </row>
    <row r="42" spans="1:11" ht="15">
      <c r="A42" s="39" t="s">
        <v>60</v>
      </c>
      <c r="B42" s="150" t="s">
        <v>61</v>
      </c>
      <c r="C42" s="25">
        <v>85</v>
      </c>
      <c r="D42" s="26">
        <v>1</v>
      </c>
      <c r="E42" s="27">
        <f t="shared" si="1"/>
        <v>85</v>
      </c>
      <c r="F42" s="9">
        <f t="shared" si="0"/>
        <v>97.74999999999999</v>
      </c>
      <c r="G42" s="10"/>
      <c r="H42" s="10"/>
      <c r="I42" s="11"/>
      <c r="J42" s="10"/>
      <c r="K42" s="35"/>
    </row>
    <row r="43" spans="1:11" ht="15">
      <c r="A43" s="39" t="s">
        <v>62</v>
      </c>
      <c r="B43" s="150" t="s">
        <v>51</v>
      </c>
      <c r="C43" s="25">
        <v>150</v>
      </c>
      <c r="D43" s="26">
        <v>1</v>
      </c>
      <c r="E43" s="27">
        <f t="shared" si="1"/>
        <v>150</v>
      </c>
      <c r="F43" s="9">
        <f t="shared" si="0"/>
        <v>172.5</v>
      </c>
      <c r="G43" s="10"/>
      <c r="H43" s="10"/>
      <c r="I43" s="11"/>
      <c r="J43" s="10"/>
      <c r="K43" s="35"/>
    </row>
    <row r="44" spans="1:11" ht="15">
      <c r="A44" s="39" t="s">
        <v>14</v>
      </c>
      <c r="B44" s="150" t="s">
        <v>42</v>
      </c>
      <c r="C44" s="25">
        <v>170</v>
      </c>
      <c r="D44" s="26">
        <v>1</v>
      </c>
      <c r="E44" s="27">
        <f t="shared" si="1"/>
        <v>170</v>
      </c>
      <c r="F44" s="9">
        <f t="shared" si="0"/>
        <v>195.49999999999997</v>
      </c>
      <c r="G44" s="10"/>
      <c r="H44" s="10"/>
      <c r="I44" s="11"/>
      <c r="J44" s="10"/>
      <c r="K44" s="35"/>
    </row>
    <row r="45" spans="1:11" ht="15">
      <c r="A45" s="39" t="s">
        <v>63</v>
      </c>
      <c r="B45" s="150" t="s">
        <v>64</v>
      </c>
      <c r="C45" s="25">
        <v>190</v>
      </c>
      <c r="D45" s="26">
        <v>1</v>
      </c>
      <c r="E45" s="27">
        <f t="shared" si="1"/>
        <v>190</v>
      </c>
      <c r="F45" s="9">
        <f t="shared" si="0"/>
        <v>218.49999999999997</v>
      </c>
      <c r="G45" s="10"/>
      <c r="H45" s="10"/>
      <c r="I45" s="11"/>
      <c r="J45" s="10"/>
      <c r="K45" s="35"/>
    </row>
    <row r="46" spans="1:11" ht="15">
      <c r="A46" s="39" t="s">
        <v>63</v>
      </c>
      <c r="B46" s="150" t="s">
        <v>65</v>
      </c>
      <c r="C46" s="25">
        <v>190</v>
      </c>
      <c r="D46" s="26">
        <v>1</v>
      </c>
      <c r="E46" s="27">
        <f t="shared" si="1"/>
        <v>190</v>
      </c>
      <c r="F46" s="9">
        <f t="shared" si="0"/>
        <v>218.49999999999997</v>
      </c>
      <c r="G46" s="10"/>
      <c r="H46" s="10"/>
      <c r="I46" s="11"/>
      <c r="J46" s="10"/>
      <c r="K46" s="35"/>
    </row>
    <row r="47" spans="1:11" ht="15">
      <c r="A47" s="39" t="s">
        <v>66</v>
      </c>
      <c r="B47" s="150" t="s">
        <v>28</v>
      </c>
      <c r="C47" s="25">
        <v>170</v>
      </c>
      <c r="D47" s="26">
        <v>1</v>
      </c>
      <c r="E47" s="27">
        <f t="shared" si="1"/>
        <v>170</v>
      </c>
      <c r="F47" s="9">
        <f t="shared" si="0"/>
        <v>195.49999999999997</v>
      </c>
      <c r="G47" s="10"/>
      <c r="H47" s="10"/>
      <c r="I47" s="11"/>
      <c r="J47" s="10"/>
      <c r="K47" s="35"/>
    </row>
    <row r="48" spans="1:11" ht="15">
      <c r="A48" s="39" t="s">
        <v>66</v>
      </c>
      <c r="B48" s="150" t="s">
        <v>27</v>
      </c>
      <c r="C48" s="25">
        <v>170</v>
      </c>
      <c r="D48" s="26">
        <v>1</v>
      </c>
      <c r="E48" s="27">
        <f t="shared" si="1"/>
        <v>170</v>
      </c>
      <c r="F48" s="9">
        <f t="shared" si="0"/>
        <v>195.49999999999997</v>
      </c>
      <c r="G48" s="10"/>
      <c r="H48" s="10"/>
      <c r="I48" s="11"/>
      <c r="J48" s="10"/>
      <c r="K48" s="35"/>
    </row>
    <row r="49" spans="1:11" ht="15">
      <c r="A49" s="39" t="s">
        <v>67</v>
      </c>
      <c r="B49" s="150" t="s">
        <v>68</v>
      </c>
      <c r="C49" s="25">
        <v>175</v>
      </c>
      <c r="D49" s="26">
        <v>1</v>
      </c>
      <c r="E49" s="27">
        <f t="shared" si="1"/>
        <v>175</v>
      </c>
      <c r="F49" s="9">
        <f t="shared" si="0"/>
        <v>201.24999999999997</v>
      </c>
      <c r="G49" s="10"/>
      <c r="H49" s="10"/>
      <c r="I49" s="11"/>
      <c r="J49" s="10"/>
      <c r="K49" s="35"/>
    </row>
    <row r="50" spans="1:11" ht="15">
      <c r="A50" s="39" t="s">
        <v>67</v>
      </c>
      <c r="B50" s="150" t="s">
        <v>69</v>
      </c>
      <c r="C50" s="25">
        <v>75</v>
      </c>
      <c r="D50" s="26">
        <v>1</v>
      </c>
      <c r="E50" s="27">
        <f t="shared" si="1"/>
        <v>75</v>
      </c>
      <c r="F50" s="9">
        <f t="shared" si="0"/>
        <v>86.25</v>
      </c>
      <c r="G50" s="10"/>
      <c r="H50" s="10"/>
      <c r="I50" s="11"/>
      <c r="J50" s="10"/>
      <c r="K50" s="35"/>
    </row>
    <row r="51" spans="1:11" ht="15">
      <c r="A51" s="39" t="s">
        <v>67</v>
      </c>
      <c r="B51" s="150" t="s">
        <v>70</v>
      </c>
      <c r="C51" s="25">
        <v>47</v>
      </c>
      <c r="D51" s="26">
        <v>1</v>
      </c>
      <c r="E51" s="27">
        <f t="shared" si="1"/>
        <v>47</v>
      </c>
      <c r="F51" s="9">
        <f t="shared" si="0"/>
        <v>54.05</v>
      </c>
      <c r="G51" s="10"/>
      <c r="H51" s="10"/>
      <c r="I51" s="11"/>
      <c r="J51" s="10"/>
      <c r="K51" s="35"/>
    </row>
    <row r="52" spans="1:11" ht="15">
      <c r="A52" s="39" t="s">
        <v>67</v>
      </c>
      <c r="B52" s="150" t="s">
        <v>71</v>
      </c>
      <c r="C52" s="25">
        <v>47</v>
      </c>
      <c r="D52" s="26">
        <v>1</v>
      </c>
      <c r="E52" s="27">
        <f t="shared" si="1"/>
        <v>47</v>
      </c>
      <c r="F52" s="9">
        <f t="shared" si="0"/>
        <v>54.05</v>
      </c>
      <c r="G52" s="10"/>
      <c r="H52" s="10"/>
      <c r="I52" s="11"/>
      <c r="J52" s="10"/>
      <c r="K52" s="35"/>
    </row>
    <row r="53" spans="1:11" ht="15">
      <c r="A53" s="39" t="s">
        <v>72</v>
      </c>
      <c r="B53" s="150" t="s">
        <v>73</v>
      </c>
      <c r="C53" s="25">
        <v>170</v>
      </c>
      <c r="D53" s="26">
        <v>1</v>
      </c>
      <c r="E53" s="27">
        <f t="shared" si="1"/>
        <v>170</v>
      </c>
      <c r="F53" s="9">
        <f t="shared" si="0"/>
        <v>195.49999999999997</v>
      </c>
      <c r="G53" s="10"/>
      <c r="H53" s="10"/>
      <c r="I53" s="11"/>
      <c r="J53" s="10"/>
      <c r="K53" s="35"/>
    </row>
    <row r="54" spans="1:11" ht="15">
      <c r="A54" s="39" t="s">
        <v>72</v>
      </c>
      <c r="B54" s="150" t="s">
        <v>25</v>
      </c>
      <c r="C54" s="25">
        <v>170</v>
      </c>
      <c r="D54" s="26">
        <v>1</v>
      </c>
      <c r="E54" s="27">
        <f t="shared" si="1"/>
        <v>170</v>
      </c>
      <c r="F54" s="9">
        <f t="shared" si="0"/>
        <v>195.49999999999997</v>
      </c>
      <c r="G54" s="10"/>
      <c r="H54" s="10"/>
      <c r="I54" s="11"/>
      <c r="J54" s="10"/>
      <c r="K54" s="35"/>
    </row>
    <row r="55" spans="1:11" ht="15">
      <c r="A55" s="39" t="s">
        <v>11</v>
      </c>
      <c r="B55" s="150" t="s">
        <v>68</v>
      </c>
      <c r="C55" s="25">
        <v>175</v>
      </c>
      <c r="D55" s="26">
        <v>1</v>
      </c>
      <c r="E55" s="27">
        <f t="shared" si="1"/>
        <v>175</v>
      </c>
      <c r="F55" s="9">
        <f t="shared" si="0"/>
        <v>201.24999999999997</v>
      </c>
      <c r="G55" s="10"/>
      <c r="H55" s="10"/>
      <c r="I55" s="11"/>
      <c r="J55" s="10"/>
      <c r="K55" s="35"/>
    </row>
    <row r="56" spans="1:11" ht="15">
      <c r="A56" s="39" t="s">
        <v>6</v>
      </c>
      <c r="B56" s="150" t="s">
        <v>74</v>
      </c>
      <c r="C56" s="25">
        <v>23</v>
      </c>
      <c r="D56" s="26">
        <v>1</v>
      </c>
      <c r="E56" s="27">
        <f t="shared" si="1"/>
        <v>23</v>
      </c>
      <c r="F56" s="9">
        <f t="shared" si="0"/>
        <v>26.45</v>
      </c>
      <c r="G56" s="10"/>
      <c r="H56" s="10"/>
      <c r="I56" s="11"/>
      <c r="J56" s="10"/>
      <c r="K56" s="35"/>
    </row>
    <row r="57" spans="1:11" ht="15">
      <c r="A57" s="39" t="s">
        <v>6</v>
      </c>
      <c r="B57" s="150" t="s">
        <v>75</v>
      </c>
      <c r="C57" s="25">
        <v>23</v>
      </c>
      <c r="D57" s="26">
        <v>1</v>
      </c>
      <c r="E57" s="27">
        <f t="shared" si="1"/>
        <v>23</v>
      </c>
      <c r="F57" s="9">
        <f t="shared" si="0"/>
        <v>26.45</v>
      </c>
      <c r="G57" s="10"/>
      <c r="H57" s="10"/>
      <c r="I57" s="11"/>
      <c r="J57" s="10"/>
      <c r="K57" s="35"/>
    </row>
    <row r="58" spans="1:11" ht="15">
      <c r="A58" s="39" t="s">
        <v>6</v>
      </c>
      <c r="B58" s="150" t="s">
        <v>22</v>
      </c>
      <c r="C58" s="25">
        <v>85</v>
      </c>
      <c r="D58" s="26">
        <v>1</v>
      </c>
      <c r="E58" s="27">
        <f t="shared" si="1"/>
        <v>85</v>
      </c>
      <c r="F58" s="9">
        <f t="shared" si="0"/>
        <v>97.74999999999999</v>
      </c>
      <c r="G58" s="10"/>
      <c r="H58" s="10"/>
      <c r="I58" s="11"/>
      <c r="J58" s="10"/>
      <c r="K58" s="35"/>
    </row>
    <row r="59" spans="1:11" ht="15">
      <c r="A59" s="39" t="s">
        <v>6</v>
      </c>
      <c r="B59" s="150" t="s">
        <v>42</v>
      </c>
      <c r="C59" s="25">
        <v>170</v>
      </c>
      <c r="D59" s="26">
        <v>1</v>
      </c>
      <c r="E59" s="27">
        <f t="shared" si="1"/>
        <v>170</v>
      </c>
      <c r="F59" s="9">
        <f t="shared" si="0"/>
        <v>195.49999999999997</v>
      </c>
      <c r="G59" s="10"/>
      <c r="H59" s="10"/>
      <c r="I59" s="11"/>
      <c r="J59" s="10"/>
      <c r="K59" s="35"/>
    </row>
    <row r="60" spans="1:11" ht="15">
      <c r="A60" s="39" t="s">
        <v>6</v>
      </c>
      <c r="B60" s="150" t="s">
        <v>27</v>
      </c>
      <c r="C60" s="25">
        <v>170</v>
      </c>
      <c r="D60" s="26">
        <v>1</v>
      </c>
      <c r="E60" s="27">
        <f t="shared" si="1"/>
        <v>170</v>
      </c>
      <c r="F60" s="9">
        <f t="shared" si="0"/>
        <v>195.49999999999997</v>
      </c>
      <c r="G60" s="10"/>
      <c r="H60" s="10"/>
      <c r="I60" s="11"/>
      <c r="J60" s="10"/>
      <c r="K60" s="35"/>
    </row>
    <row r="61" spans="1:11" ht="15">
      <c r="A61" s="39" t="s">
        <v>6</v>
      </c>
      <c r="B61" s="150" t="s">
        <v>51</v>
      </c>
      <c r="C61" s="25">
        <v>150</v>
      </c>
      <c r="D61" s="26">
        <v>1</v>
      </c>
      <c r="E61" s="27">
        <f t="shared" si="1"/>
        <v>150</v>
      </c>
      <c r="F61" s="9">
        <f t="shared" si="0"/>
        <v>172.5</v>
      </c>
      <c r="G61" s="10"/>
      <c r="H61" s="10"/>
      <c r="I61" s="11"/>
      <c r="J61" s="10"/>
      <c r="K61" s="35"/>
    </row>
    <row r="62" spans="1:11" ht="15" customHeight="1">
      <c r="A62" s="39" t="s">
        <v>6</v>
      </c>
      <c r="B62" s="150" t="s">
        <v>38</v>
      </c>
      <c r="C62" s="25">
        <v>150</v>
      </c>
      <c r="D62" s="26">
        <v>1</v>
      </c>
      <c r="E62" s="27">
        <f t="shared" si="1"/>
        <v>150</v>
      </c>
      <c r="F62" s="9">
        <f t="shared" si="0"/>
        <v>172.5</v>
      </c>
      <c r="G62" s="10"/>
      <c r="H62" s="10"/>
      <c r="I62" s="11"/>
      <c r="J62" s="10"/>
      <c r="K62" s="35"/>
    </row>
    <row r="63" spans="1:11" ht="15">
      <c r="A63" s="39" t="s">
        <v>11</v>
      </c>
      <c r="B63" s="150" t="s">
        <v>76</v>
      </c>
      <c r="C63" s="25">
        <v>150</v>
      </c>
      <c r="D63" s="26">
        <v>1</v>
      </c>
      <c r="E63" s="27">
        <f t="shared" si="1"/>
        <v>150</v>
      </c>
      <c r="F63" s="9">
        <f t="shared" si="0"/>
        <v>172.5</v>
      </c>
      <c r="G63" s="10"/>
      <c r="H63" s="10"/>
      <c r="I63" s="11"/>
      <c r="J63" s="10"/>
      <c r="K63" s="35"/>
    </row>
    <row r="64" spans="1:11" ht="15">
      <c r="A64" s="39" t="s">
        <v>6</v>
      </c>
      <c r="B64" s="150" t="s">
        <v>69</v>
      </c>
      <c r="C64" s="25">
        <v>75</v>
      </c>
      <c r="D64" s="26">
        <v>1</v>
      </c>
      <c r="E64" s="27">
        <f t="shared" si="1"/>
        <v>75</v>
      </c>
      <c r="F64" s="9">
        <f t="shared" si="0"/>
        <v>86.25</v>
      </c>
      <c r="G64" s="10"/>
      <c r="H64" s="10"/>
      <c r="I64" s="11"/>
      <c r="J64" s="10"/>
      <c r="K64" s="35"/>
    </row>
    <row r="65" spans="1:11" ht="15">
      <c r="A65" s="39" t="s">
        <v>6</v>
      </c>
      <c r="B65" s="150" t="s">
        <v>25</v>
      </c>
      <c r="C65" s="25">
        <v>170</v>
      </c>
      <c r="D65" s="26">
        <v>1</v>
      </c>
      <c r="E65" s="27">
        <f>D65*C65</f>
        <v>170</v>
      </c>
      <c r="F65" s="9">
        <f>E65*1.15</f>
        <v>195.49999999999997</v>
      </c>
      <c r="G65" s="10"/>
      <c r="H65" s="10"/>
      <c r="I65" s="11"/>
      <c r="J65" s="10"/>
      <c r="K65" s="35"/>
    </row>
    <row r="66" spans="1:11" ht="15">
      <c r="A66" s="39" t="s">
        <v>6</v>
      </c>
      <c r="B66" s="150" t="s">
        <v>18</v>
      </c>
      <c r="C66" s="25">
        <v>155</v>
      </c>
      <c r="D66" s="26">
        <v>1</v>
      </c>
      <c r="E66" s="27">
        <f>D66*C66</f>
        <v>155</v>
      </c>
      <c r="F66" s="9">
        <f>E66*1.15</f>
        <v>178.25</v>
      </c>
      <c r="G66" s="10"/>
      <c r="H66" s="10"/>
      <c r="I66" s="11"/>
      <c r="J66" s="10"/>
      <c r="K66" s="35"/>
    </row>
    <row r="67" spans="1:11" ht="15">
      <c r="A67" s="39" t="s">
        <v>6</v>
      </c>
      <c r="B67" s="150" t="s">
        <v>77</v>
      </c>
      <c r="C67" s="25">
        <v>43</v>
      </c>
      <c r="D67" s="26">
        <v>1</v>
      </c>
      <c r="E67" s="27">
        <f>D67*C67</f>
        <v>43</v>
      </c>
      <c r="F67" s="9">
        <f>E67*1.15</f>
        <v>49.449999999999996</v>
      </c>
      <c r="G67" s="10"/>
      <c r="H67" s="10"/>
      <c r="I67" s="11"/>
      <c r="J67" s="10"/>
      <c r="K67" s="35"/>
    </row>
    <row r="68" spans="1:11" ht="15.75" thickBot="1">
      <c r="A68" s="41" t="s">
        <v>6</v>
      </c>
      <c r="B68" s="152" t="s">
        <v>43</v>
      </c>
      <c r="C68" s="31">
        <v>43</v>
      </c>
      <c r="D68" s="32">
        <v>1</v>
      </c>
      <c r="E68" s="33">
        <f>D68*C68</f>
        <v>43</v>
      </c>
      <c r="F68" s="15">
        <f>E68*1.15</f>
        <v>49.449999999999996</v>
      </c>
      <c r="G68" s="16"/>
      <c r="H68" s="16"/>
      <c r="I68" s="17"/>
      <c r="J68" s="16"/>
      <c r="K68" s="40"/>
    </row>
    <row r="69" spans="5:6" ht="12.75">
      <c r="E69" s="20">
        <f>SUM(E2:E68)</f>
        <v>10363</v>
      </c>
      <c r="F69" s="20">
        <f>SUM(F2:F68)</f>
        <v>11827.150000000001</v>
      </c>
    </row>
    <row r="70" ht="12.75">
      <c r="F70" s="19">
        <f>F69-E69</f>
        <v>1464.1500000000015</v>
      </c>
    </row>
    <row r="72" ht="12.75">
      <c r="E72" s="23"/>
    </row>
    <row r="73" spans="5:6" ht="12.75">
      <c r="E73" s="20">
        <f>10499-10406</f>
        <v>93</v>
      </c>
      <c r="F73" s="20"/>
    </row>
  </sheetData>
  <sheetProtection/>
  <autoFilter ref="A1:B7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pane ySplit="1" topLeftCell="BM32" activePane="bottomLeft" state="frozen"/>
      <selection pane="topLeft" activeCell="E30" sqref="E30"/>
      <selection pane="bottomLeft" activeCell="D48" sqref="D48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37" customWidth="1"/>
    <col min="4" max="4" width="10.57421875" style="18" customWidth="1"/>
    <col min="5" max="5" width="9.57421875" style="20" bestFit="1" customWidth="1"/>
    <col min="6" max="6" width="9.140625" style="19" customWidth="1"/>
    <col min="7" max="7" width="9.140625" style="158" customWidth="1"/>
    <col min="8" max="8" width="9.28125" style="21" bestFit="1" customWidth="1"/>
    <col min="9" max="9" width="9.140625" style="22" customWidth="1"/>
    <col min="10" max="10" width="9.140625" style="21" customWidth="1"/>
    <col min="11" max="11" width="9.140625" style="18" customWidth="1"/>
    <col min="12" max="16384" width="9.140625" style="2" customWidth="1"/>
  </cols>
  <sheetData>
    <row r="1" spans="1:11" ht="13.5" thickBot="1">
      <c r="A1" s="3" t="s">
        <v>10</v>
      </c>
      <c r="B1" s="1" t="s">
        <v>0</v>
      </c>
      <c r="C1" s="36" t="s">
        <v>1</v>
      </c>
      <c r="D1" s="24" t="s">
        <v>16</v>
      </c>
      <c r="E1" s="5" t="s">
        <v>2</v>
      </c>
      <c r="F1" s="4" t="s">
        <v>3</v>
      </c>
      <c r="G1" s="155" t="s">
        <v>7</v>
      </c>
      <c r="H1" s="6" t="s">
        <v>8</v>
      </c>
      <c r="I1" s="7" t="s">
        <v>9</v>
      </c>
      <c r="J1" s="6" t="s">
        <v>4</v>
      </c>
      <c r="K1" s="8" t="s">
        <v>5</v>
      </c>
    </row>
    <row r="2" spans="1:11" ht="15">
      <c r="A2" s="85" t="s">
        <v>26</v>
      </c>
      <c r="B2" s="159" t="s">
        <v>25</v>
      </c>
      <c r="C2" s="109">
        <v>170</v>
      </c>
      <c r="D2" s="86">
        <v>1</v>
      </c>
      <c r="E2" s="87">
        <f>D2*C2</f>
        <v>170</v>
      </c>
      <c r="F2" s="88">
        <f>E2*1.15</f>
        <v>195.49999999999997</v>
      </c>
      <c r="G2" s="160"/>
      <c r="H2" s="89"/>
      <c r="I2" s="90"/>
      <c r="J2" s="89"/>
      <c r="K2" s="161"/>
    </row>
    <row r="3" spans="1:11" ht="15">
      <c r="A3" s="75" t="s">
        <v>26</v>
      </c>
      <c r="B3" s="162" t="s">
        <v>27</v>
      </c>
      <c r="C3" s="69">
        <v>170</v>
      </c>
      <c r="D3" s="76">
        <v>1</v>
      </c>
      <c r="E3" s="77">
        <f>D3*C3</f>
        <v>170</v>
      </c>
      <c r="F3" s="91">
        <f>E3*1.15</f>
        <v>195.49999999999997</v>
      </c>
      <c r="G3" s="163"/>
      <c r="H3" s="78"/>
      <c r="I3" s="79"/>
      <c r="J3" s="78"/>
      <c r="K3" s="164"/>
    </row>
    <row r="4" spans="1:11" ht="15.75" thickBot="1">
      <c r="A4" s="92" t="s">
        <v>26</v>
      </c>
      <c r="B4" s="165" t="s">
        <v>28</v>
      </c>
      <c r="C4" s="93">
        <v>170</v>
      </c>
      <c r="D4" s="94">
        <v>1</v>
      </c>
      <c r="E4" s="95">
        <f>D4*C4</f>
        <v>170</v>
      </c>
      <c r="F4" s="96">
        <f>E4*1.15</f>
        <v>195.49999999999997</v>
      </c>
      <c r="G4" s="166">
        <f>SUM(F2:F4)</f>
        <v>586.4999999999999</v>
      </c>
      <c r="H4" s="97"/>
      <c r="I4" s="98"/>
      <c r="J4" s="97"/>
      <c r="K4" s="167"/>
    </row>
    <row r="5" spans="1:11" ht="15">
      <c r="A5" s="110" t="s">
        <v>46</v>
      </c>
      <c r="B5" s="188" t="s">
        <v>47</v>
      </c>
      <c r="C5" s="53">
        <v>170</v>
      </c>
      <c r="D5" s="111">
        <v>1</v>
      </c>
      <c r="E5" s="112">
        <f>D5*C5</f>
        <v>170</v>
      </c>
      <c r="F5" s="113">
        <f>E5*1.15</f>
        <v>195.49999999999997</v>
      </c>
      <c r="G5" s="189"/>
      <c r="H5" s="114"/>
      <c r="I5" s="115"/>
      <c r="J5" s="114"/>
      <c r="K5" s="190"/>
    </row>
    <row r="6" spans="1:11" ht="15">
      <c r="A6" s="116" t="s">
        <v>46</v>
      </c>
      <c r="B6" s="200" t="s">
        <v>48</v>
      </c>
      <c r="C6" s="49">
        <v>75</v>
      </c>
      <c r="D6" s="117">
        <v>1</v>
      </c>
      <c r="E6" s="118">
        <f>D6*C6</f>
        <v>75</v>
      </c>
      <c r="F6" s="119">
        <f>E6*1.15</f>
        <v>86.25</v>
      </c>
      <c r="G6" s="201"/>
      <c r="H6" s="120"/>
      <c r="I6" s="121"/>
      <c r="J6" s="120"/>
      <c r="K6" s="202"/>
    </row>
    <row r="7" spans="1:11" ht="15.75" thickBot="1">
      <c r="A7" s="62" t="s">
        <v>46</v>
      </c>
      <c r="B7" s="191" t="s">
        <v>49</v>
      </c>
      <c r="C7" s="51">
        <v>75</v>
      </c>
      <c r="D7" s="63">
        <v>1</v>
      </c>
      <c r="E7" s="64">
        <f>D7*C7</f>
        <v>75</v>
      </c>
      <c r="F7" s="65">
        <f>E7*1.15</f>
        <v>86.25</v>
      </c>
      <c r="G7" s="192">
        <f>SUM(F5:F7)</f>
        <v>368</v>
      </c>
      <c r="H7" s="66"/>
      <c r="I7" s="67"/>
      <c r="J7" s="66"/>
      <c r="K7" s="193"/>
    </row>
    <row r="8" spans="1:11" ht="15.75" thickBot="1">
      <c r="A8" s="102" t="s">
        <v>14</v>
      </c>
      <c r="B8" s="168" t="s">
        <v>42</v>
      </c>
      <c r="C8" s="103">
        <v>170</v>
      </c>
      <c r="D8" s="104">
        <v>1</v>
      </c>
      <c r="E8" s="105">
        <f>D8*C8</f>
        <v>170</v>
      </c>
      <c r="F8" s="106">
        <f>E8*1.15</f>
        <v>195.49999999999997</v>
      </c>
      <c r="G8" s="169">
        <f>F8</f>
        <v>195.49999999999997</v>
      </c>
      <c r="H8" s="107"/>
      <c r="I8" s="108"/>
      <c r="J8" s="107"/>
      <c r="K8" s="170"/>
    </row>
    <row r="9" spans="1:11" ht="15">
      <c r="A9" s="110" t="s">
        <v>35</v>
      </c>
      <c r="B9" s="188" t="s">
        <v>22</v>
      </c>
      <c r="C9" s="53">
        <v>85</v>
      </c>
      <c r="D9" s="111">
        <v>1</v>
      </c>
      <c r="E9" s="112">
        <f>D9*C9</f>
        <v>85</v>
      </c>
      <c r="F9" s="113">
        <f>E9*1.15</f>
        <v>97.74999999999999</v>
      </c>
      <c r="G9" s="189"/>
      <c r="H9" s="114"/>
      <c r="I9" s="115"/>
      <c r="J9" s="114"/>
      <c r="K9" s="190"/>
    </row>
    <row r="10" spans="1:11" ht="15">
      <c r="A10" s="116" t="s">
        <v>35</v>
      </c>
      <c r="B10" s="200" t="s">
        <v>36</v>
      </c>
      <c r="C10" s="49">
        <v>83</v>
      </c>
      <c r="D10" s="117">
        <v>1</v>
      </c>
      <c r="E10" s="118">
        <f>D10*C10</f>
        <v>83</v>
      </c>
      <c r="F10" s="119">
        <f>E10*1.15</f>
        <v>95.44999999999999</v>
      </c>
      <c r="G10" s="201"/>
      <c r="H10" s="120"/>
      <c r="I10" s="121"/>
      <c r="J10" s="120"/>
      <c r="K10" s="202"/>
    </row>
    <row r="11" spans="1:11" ht="15.75" thickBot="1">
      <c r="A11" s="62" t="s">
        <v>35</v>
      </c>
      <c r="B11" s="191" t="s">
        <v>37</v>
      </c>
      <c r="C11" s="51">
        <v>190</v>
      </c>
      <c r="D11" s="63">
        <v>1</v>
      </c>
      <c r="E11" s="64">
        <f>D11*C11</f>
        <v>190</v>
      </c>
      <c r="F11" s="65">
        <f>E11*1.15</f>
        <v>218.49999999999997</v>
      </c>
      <c r="G11" s="192">
        <f>SUM(F9:F11)</f>
        <v>411.69999999999993</v>
      </c>
      <c r="H11" s="66"/>
      <c r="I11" s="67"/>
      <c r="J11" s="66"/>
      <c r="K11" s="193"/>
    </row>
    <row r="12" spans="1:11" ht="15.75" thickBot="1">
      <c r="A12" s="102" t="s">
        <v>62</v>
      </c>
      <c r="B12" s="168" t="s">
        <v>51</v>
      </c>
      <c r="C12" s="103">
        <v>150</v>
      </c>
      <c r="D12" s="104">
        <v>1</v>
      </c>
      <c r="E12" s="105">
        <f>D12*C12</f>
        <v>150</v>
      </c>
      <c r="F12" s="106">
        <f>E12*1.15</f>
        <v>172.5</v>
      </c>
      <c r="G12" s="169">
        <f>F12</f>
        <v>172.5</v>
      </c>
      <c r="H12" s="107"/>
      <c r="I12" s="108"/>
      <c r="J12" s="107"/>
      <c r="K12" s="170"/>
    </row>
    <row r="13" spans="1:11" ht="15">
      <c r="A13" s="110" t="s">
        <v>13</v>
      </c>
      <c r="B13" s="188" t="s">
        <v>42</v>
      </c>
      <c r="C13" s="53">
        <v>170</v>
      </c>
      <c r="D13" s="111">
        <v>1</v>
      </c>
      <c r="E13" s="112">
        <f>D13*C13</f>
        <v>170</v>
      </c>
      <c r="F13" s="113">
        <f>E13*1.15</f>
        <v>195.49999999999997</v>
      </c>
      <c r="G13" s="189"/>
      <c r="H13" s="114"/>
      <c r="I13" s="115"/>
      <c r="J13" s="114"/>
      <c r="K13" s="190"/>
    </row>
    <row r="14" spans="1:11" ht="15">
      <c r="A14" s="116" t="s">
        <v>13</v>
      </c>
      <c r="B14" s="200" t="s">
        <v>28</v>
      </c>
      <c r="C14" s="49">
        <v>170</v>
      </c>
      <c r="D14" s="117">
        <v>1</v>
      </c>
      <c r="E14" s="118">
        <f>D14*C14</f>
        <v>170</v>
      </c>
      <c r="F14" s="119">
        <f>E14*1.15</f>
        <v>195.49999999999997</v>
      </c>
      <c r="G14" s="201"/>
      <c r="H14" s="120"/>
      <c r="I14" s="121"/>
      <c r="J14" s="120"/>
      <c r="K14" s="202"/>
    </row>
    <row r="15" spans="1:11" ht="15">
      <c r="A15" s="116" t="s">
        <v>13</v>
      </c>
      <c r="B15" s="200" t="s">
        <v>43</v>
      </c>
      <c r="C15" s="49">
        <v>43</v>
      </c>
      <c r="D15" s="117">
        <v>1</v>
      </c>
      <c r="E15" s="118">
        <f>D15*C15</f>
        <v>43</v>
      </c>
      <c r="F15" s="119">
        <f>E15*1.15</f>
        <v>49.449999999999996</v>
      </c>
      <c r="G15" s="201"/>
      <c r="H15" s="120"/>
      <c r="I15" s="121"/>
      <c r="J15" s="120"/>
      <c r="K15" s="202"/>
    </row>
    <row r="16" spans="1:11" ht="15.75" thickBot="1">
      <c r="A16" s="62" t="s">
        <v>13</v>
      </c>
      <c r="B16" s="191" t="s">
        <v>36</v>
      </c>
      <c r="C16" s="51">
        <v>83</v>
      </c>
      <c r="D16" s="63">
        <v>1</v>
      </c>
      <c r="E16" s="64">
        <f>D16*C16</f>
        <v>83</v>
      </c>
      <c r="F16" s="65">
        <f>E16*1.15</f>
        <v>95.44999999999999</v>
      </c>
      <c r="G16" s="192">
        <f>SUM(F13:F16)</f>
        <v>535.8999999999999</v>
      </c>
      <c r="H16" s="66"/>
      <c r="I16" s="67"/>
      <c r="J16" s="66"/>
      <c r="K16" s="193"/>
    </row>
    <row r="17" spans="1:11" ht="15">
      <c r="A17" s="68" t="s">
        <v>50</v>
      </c>
      <c r="B17" s="171" t="s">
        <v>45</v>
      </c>
      <c r="C17" s="99">
        <v>170</v>
      </c>
      <c r="D17" s="70">
        <v>1</v>
      </c>
      <c r="E17" s="71">
        <f>D17*C17</f>
        <v>170</v>
      </c>
      <c r="F17" s="72">
        <f>E17*1.15</f>
        <v>195.49999999999997</v>
      </c>
      <c r="G17" s="172"/>
      <c r="H17" s="73"/>
      <c r="I17" s="74"/>
      <c r="J17" s="73"/>
      <c r="K17" s="173"/>
    </row>
    <row r="18" spans="1:11" ht="15.75" thickBot="1">
      <c r="A18" s="92" t="s">
        <v>50</v>
      </c>
      <c r="B18" s="165" t="s">
        <v>51</v>
      </c>
      <c r="C18" s="93">
        <v>150</v>
      </c>
      <c r="D18" s="94">
        <v>1</v>
      </c>
      <c r="E18" s="95">
        <f>D18*C18</f>
        <v>150</v>
      </c>
      <c r="F18" s="96">
        <f>E18*1.15</f>
        <v>172.5</v>
      </c>
      <c r="G18" s="166">
        <f>F18+F17</f>
        <v>368</v>
      </c>
      <c r="H18" s="97"/>
      <c r="I18" s="98"/>
      <c r="J18" s="97"/>
      <c r="K18" s="167"/>
    </row>
    <row r="19" spans="1:11" ht="15">
      <c r="A19" s="110" t="s">
        <v>53</v>
      </c>
      <c r="B19" s="188" t="s">
        <v>54</v>
      </c>
      <c r="C19" s="53">
        <v>175</v>
      </c>
      <c r="D19" s="111">
        <v>1</v>
      </c>
      <c r="E19" s="112">
        <f>D19*C19</f>
        <v>175</v>
      </c>
      <c r="F19" s="113">
        <f>E19*1.01</f>
        <v>176.75</v>
      </c>
      <c r="G19" s="189"/>
      <c r="H19" s="114"/>
      <c r="I19" s="115"/>
      <c r="J19" s="114"/>
      <c r="K19" s="190"/>
    </row>
    <row r="20" spans="1:11" ht="15">
      <c r="A20" s="116" t="s">
        <v>53</v>
      </c>
      <c r="B20" s="200" t="s">
        <v>55</v>
      </c>
      <c r="C20" s="49">
        <v>150</v>
      </c>
      <c r="D20" s="117">
        <v>1</v>
      </c>
      <c r="E20" s="118">
        <f>D20*C20</f>
        <v>150</v>
      </c>
      <c r="F20" s="119">
        <f>E20*1.01</f>
        <v>151.5</v>
      </c>
      <c r="G20" s="201"/>
      <c r="H20" s="120"/>
      <c r="I20" s="121"/>
      <c r="J20" s="120"/>
      <c r="K20" s="202"/>
    </row>
    <row r="21" spans="1:11" ht="15">
      <c r="A21" s="116" t="s">
        <v>53</v>
      </c>
      <c r="B21" s="200" t="s">
        <v>42</v>
      </c>
      <c r="C21" s="49">
        <v>170</v>
      </c>
      <c r="D21" s="117">
        <v>1</v>
      </c>
      <c r="E21" s="118">
        <f>D21*C21</f>
        <v>170</v>
      </c>
      <c r="F21" s="119">
        <f>E21*1.01</f>
        <v>171.7</v>
      </c>
      <c r="G21" s="201"/>
      <c r="H21" s="120"/>
      <c r="I21" s="121"/>
      <c r="J21" s="120"/>
      <c r="K21" s="202"/>
    </row>
    <row r="22" spans="1:11" ht="15.75" thickBot="1">
      <c r="A22" s="62" t="s">
        <v>53</v>
      </c>
      <c r="B22" s="191" t="s">
        <v>38</v>
      </c>
      <c r="C22" s="51">
        <v>150</v>
      </c>
      <c r="D22" s="63">
        <v>1</v>
      </c>
      <c r="E22" s="64">
        <f>D22*C22</f>
        <v>150</v>
      </c>
      <c r="F22" s="65">
        <f>E22*1.01</f>
        <v>151.5</v>
      </c>
      <c r="G22" s="192">
        <f>SUM(F19:F22)</f>
        <v>651.45</v>
      </c>
      <c r="H22" s="66"/>
      <c r="I22" s="67"/>
      <c r="J22" s="66"/>
      <c r="K22" s="193"/>
    </row>
    <row r="23" spans="1:11" ht="15.75" thickBot="1">
      <c r="A23" s="174" t="s">
        <v>60</v>
      </c>
      <c r="B23" s="175" t="s">
        <v>61</v>
      </c>
      <c r="C23" s="176">
        <v>85</v>
      </c>
      <c r="D23" s="177">
        <v>1</v>
      </c>
      <c r="E23" s="178">
        <f>D23*C23</f>
        <v>85</v>
      </c>
      <c r="F23" s="179">
        <f>E23*1.15</f>
        <v>97.74999999999999</v>
      </c>
      <c r="G23" s="180">
        <f>F23</f>
        <v>97.74999999999999</v>
      </c>
      <c r="H23" s="135"/>
      <c r="I23" s="136"/>
      <c r="J23" s="135"/>
      <c r="K23" s="181"/>
    </row>
    <row r="24" spans="1:11" ht="15.75" thickBot="1">
      <c r="A24" s="139" t="s">
        <v>19</v>
      </c>
      <c r="B24" s="203" t="s">
        <v>20</v>
      </c>
      <c r="C24" s="140">
        <v>570</v>
      </c>
      <c r="D24" s="141">
        <v>1</v>
      </c>
      <c r="E24" s="142">
        <f>D24*C24</f>
        <v>570</v>
      </c>
      <c r="F24" s="143">
        <f>E24*1.15</f>
        <v>655.5</v>
      </c>
      <c r="G24" s="204">
        <f>F24</f>
        <v>655.5</v>
      </c>
      <c r="H24" s="137"/>
      <c r="I24" s="138"/>
      <c r="J24" s="137"/>
      <c r="K24" s="205"/>
    </row>
    <row r="25" spans="1:11" ht="15">
      <c r="A25" s="68" t="s">
        <v>58</v>
      </c>
      <c r="B25" s="171" t="s">
        <v>27</v>
      </c>
      <c r="C25" s="99">
        <v>170</v>
      </c>
      <c r="D25" s="70">
        <v>3</v>
      </c>
      <c r="E25" s="71">
        <f>D25*C25</f>
        <v>510</v>
      </c>
      <c r="F25" s="72">
        <f>E25*1.15</f>
        <v>586.5</v>
      </c>
      <c r="G25" s="172"/>
      <c r="H25" s="73"/>
      <c r="I25" s="74"/>
      <c r="J25" s="73"/>
      <c r="K25" s="173"/>
    </row>
    <row r="26" spans="1:11" ht="15">
      <c r="A26" s="75" t="s">
        <v>58</v>
      </c>
      <c r="B26" s="162" t="s">
        <v>59</v>
      </c>
      <c r="C26" s="69">
        <v>170</v>
      </c>
      <c r="D26" s="76">
        <v>1</v>
      </c>
      <c r="E26" s="77">
        <f>D26*C26</f>
        <v>170</v>
      </c>
      <c r="F26" s="91">
        <f>E26*1.15</f>
        <v>195.49999999999997</v>
      </c>
      <c r="G26" s="163"/>
      <c r="H26" s="78"/>
      <c r="I26" s="79"/>
      <c r="J26" s="78"/>
      <c r="K26" s="164"/>
    </row>
    <row r="27" spans="1:11" ht="15.75" thickBot="1">
      <c r="A27" s="92" t="s">
        <v>58</v>
      </c>
      <c r="B27" s="165" t="s">
        <v>28</v>
      </c>
      <c r="C27" s="93">
        <v>170</v>
      </c>
      <c r="D27" s="94">
        <v>1</v>
      </c>
      <c r="E27" s="95">
        <f>D27*C27</f>
        <v>170</v>
      </c>
      <c r="F27" s="96">
        <f>E27*1.15</f>
        <v>195.49999999999997</v>
      </c>
      <c r="G27" s="166">
        <f>SUM(F25:F27)</f>
        <v>977.5</v>
      </c>
      <c r="H27" s="97"/>
      <c r="I27" s="98"/>
      <c r="J27" s="97"/>
      <c r="K27" s="167"/>
    </row>
    <row r="28" spans="1:11" ht="15">
      <c r="A28" s="110" t="s">
        <v>32</v>
      </c>
      <c r="B28" s="188" t="s">
        <v>33</v>
      </c>
      <c r="C28" s="53">
        <v>155</v>
      </c>
      <c r="D28" s="111">
        <v>1</v>
      </c>
      <c r="E28" s="112">
        <f>D28*C28</f>
        <v>155</v>
      </c>
      <c r="F28" s="113">
        <f>E28*1.15</f>
        <v>178.25</v>
      </c>
      <c r="G28" s="189"/>
      <c r="H28" s="114"/>
      <c r="I28" s="115"/>
      <c r="J28" s="114"/>
      <c r="K28" s="190"/>
    </row>
    <row r="29" spans="1:11" ht="15.75" thickBot="1">
      <c r="A29" s="62" t="s">
        <v>32</v>
      </c>
      <c r="B29" s="191" t="s">
        <v>34</v>
      </c>
      <c r="C29" s="51">
        <v>75</v>
      </c>
      <c r="D29" s="63">
        <v>1</v>
      </c>
      <c r="E29" s="64">
        <f>D29*C29</f>
        <v>75</v>
      </c>
      <c r="F29" s="65">
        <f>E29*1.15</f>
        <v>86.25</v>
      </c>
      <c r="G29" s="192">
        <f>F29+F28</f>
        <v>264.5</v>
      </c>
      <c r="H29" s="66"/>
      <c r="I29" s="67"/>
      <c r="J29" s="66"/>
      <c r="K29" s="193"/>
    </row>
    <row r="30" spans="1:11" ht="15">
      <c r="A30" s="68" t="s">
        <v>44</v>
      </c>
      <c r="B30" s="171" t="s">
        <v>42</v>
      </c>
      <c r="C30" s="99">
        <v>170</v>
      </c>
      <c r="D30" s="70">
        <v>1</v>
      </c>
      <c r="E30" s="71">
        <f>D30*C30</f>
        <v>170</v>
      </c>
      <c r="F30" s="72">
        <f>E30*1.15</f>
        <v>195.49999999999997</v>
      </c>
      <c r="G30" s="172"/>
      <c r="H30" s="73"/>
      <c r="I30" s="74"/>
      <c r="J30" s="73"/>
      <c r="K30" s="173"/>
    </row>
    <row r="31" spans="1:11" ht="15.75" thickBot="1">
      <c r="A31" s="92" t="s">
        <v>44</v>
      </c>
      <c r="B31" s="165" t="s">
        <v>45</v>
      </c>
      <c r="C31" s="93">
        <v>170</v>
      </c>
      <c r="D31" s="94">
        <v>1</v>
      </c>
      <c r="E31" s="95">
        <f>D31*C31</f>
        <v>170</v>
      </c>
      <c r="F31" s="96">
        <f>E31*1.15</f>
        <v>195.49999999999997</v>
      </c>
      <c r="G31" s="166">
        <f>F31+F30</f>
        <v>390.99999999999994</v>
      </c>
      <c r="H31" s="97"/>
      <c r="I31" s="98"/>
      <c r="J31" s="97"/>
      <c r="K31" s="167"/>
    </row>
    <row r="32" spans="1:11" ht="15">
      <c r="A32" s="110" t="s">
        <v>12</v>
      </c>
      <c r="B32" s="188" t="s">
        <v>17</v>
      </c>
      <c r="C32" s="53">
        <v>175</v>
      </c>
      <c r="D32" s="111">
        <v>2</v>
      </c>
      <c r="E32" s="112">
        <f>D32*C32</f>
        <v>350</v>
      </c>
      <c r="F32" s="113">
        <f>E32*1.15</f>
        <v>402.49999999999994</v>
      </c>
      <c r="G32" s="189"/>
      <c r="H32" s="114"/>
      <c r="I32" s="115"/>
      <c r="J32" s="114"/>
      <c r="K32" s="190"/>
    </row>
    <row r="33" spans="1:11" ht="15.75" thickBot="1">
      <c r="A33" s="62" t="s">
        <v>12</v>
      </c>
      <c r="B33" s="191" t="s">
        <v>18</v>
      </c>
      <c r="C33" s="51">
        <v>155</v>
      </c>
      <c r="D33" s="63">
        <v>1</v>
      </c>
      <c r="E33" s="64">
        <f>D33*C33</f>
        <v>155</v>
      </c>
      <c r="F33" s="65">
        <f>E33*1.15</f>
        <v>178.25</v>
      </c>
      <c r="G33" s="192">
        <f>F33+F32</f>
        <v>580.75</v>
      </c>
      <c r="H33" s="66"/>
      <c r="I33" s="67"/>
      <c r="J33" s="66"/>
      <c r="K33" s="193"/>
    </row>
    <row r="34" spans="1:11" ht="15.75" thickBot="1">
      <c r="A34" s="102" t="s">
        <v>15</v>
      </c>
      <c r="B34" s="168" t="s">
        <v>38</v>
      </c>
      <c r="C34" s="103">
        <v>150</v>
      </c>
      <c r="D34" s="104">
        <v>1</v>
      </c>
      <c r="E34" s="105">
        <f>D34*C34</f>
        <v>150</v>
      </c>
      <c r="F34" s="106">
        <f>E34*1.15</f>
        <v>172.5</v>
      </c>
      <c r="G34" s="169">
        <f>F34</f>
        <v>172.5</v>
      </c>
      <c r="H34" s="107"/>
      <c r="I34" s="108"/>
      <c r="J34" s="107"/>
      <c r="K34" s="170"/>
    </row>
    <row r="35" spans="1:11" ht="15">
      <c r="A35" s="110" t="s">
        <v>24</v>
      </c>
      <c r="B35" s="188" t="s">
        <v>25</v>
      </c>
      <c r="C35" s="53">
        <v>170</v>
      </c>
      <c r="D35" s="111">
        <v>1</v>
      </c>
      <c r="E35" s="112">
        <f>D35*C35</f>
        <v>170</v>
      </c>
      <c r="F35" s="113">
        <f>E35*1.15</f>
        <v>195.49999999999997</v>
      </c>
      <c r="G35" s="189"/>
      <c r="H35" s="114"/>
      <c r="I35" s="115"/>
      <c r="J35" s="114"/>
      <c r="K35" s="190"/>
    </row>
    <row r="36" spans="1:11" ht="15">
      <c r="A36" s="116" t="s">
        <v>24</v>
      </c>
      <c r="B36" s="200" t="s">
        <v>29</v>
      </c>
      <c r="C36" s="49">
        <v>83</v>
      </c>
      <c r="D36" s="117">
        <v>1</v>
      </c>
      <c r="E36" s="118">
        <f>D36*C36</f>
        <v>83</v>
      </c>
      <c r="F36" s="119">
        <f>E36*1.15</f>
        <v>95.44999999999999</v>
      </c>
      <c r="G36" s="201"/>
      <c r="H36" s="120"/>
      <c r="I36" s="121"/>
      <c r="J36" s="120"/>
      <c r="K36" s="202"/>
    </row>
    <row r="37" spans="1:11" ht="15">
      <c r="A37" s="116" t="s">
        <v>24</v>
      </c>
      <c r="B37" s="200" t="s">
        <v>30</v>
      </c>
      <c r="C37" s="49">
        <v>210</v>
      </c>
      <c r="D37" s="117">
        <v>1</v>
      </c>
      <c r="E37" s="118">
        <f>D37*C37</f>
        <v>210</v>
      </c>
      <c r="F37" s="119">
        <f>E37*1.15</f>
        <v>241.49999999999997</v>
      </c>
      <c r="G37" s="201"/>
      <c r="H37" s="120"/>
      <c r="I37" s="121"/>
      <c r="J37" s="120"/>
      <c r="K37" s="202"/>
    </row>
    <row r="38" spans="1:11" ht="15.75" thickBot="1">
      <c r="A38" s="62" t="s">
        <v>24</v>
      </c>
      <c r="B38" s="191" t="s">
        <v>31</v>
      </c>
      <c r="C38" s="51">
        <v>120</v>
      </c>
      <c r="D38" s="63">
        <v>1</v>
      </c>
      <c r="E38" s="64">
        <f>D38*C38</f>
        <v>120</v>
      </c>
      <c r="F38" s="65">
        <f>E38*1.15</f>
        <v>138</v>
      </c>
      <c r="G38" s="192">
        <f>SUM(F35:F38)</f>
        <v>670.4499999999999</v>
      </c>
      <c r="H38" s="66"/>
      <c r="I38" s="67"/>
      <c r="J38" s="66"/>
      <c r="K38" s="193"/>
    </row>
    <row r="39" spans="1:11" ht="15">
      <c r="A39" s="68" t="s">
        <v>63</v>
      </c>
      <c r="B39" s="171" t="s">
        <v>64</v>
      </c>
      <c r="C39" s="99">
        <v>190</v>
      </c>
      <c r="D39" s="70">
        <v>1</v>
      </c>
      <c r="E39" s="71">
        <f>D39*C39</f>
        <v>190</v>
      </c>
      <c r="F39" s="72">
        <f>E39*1.15</f>
        <v>218.49999999999997</v>
      </c>
      <c r="G39" s="172"/>
      <c r="H39" s="73"/>
      <c r="I39" s="74"/>
      <c r="J39" s="73"/>
      <c r="K39" s="173"/>
    </row>
    <row r="40" spans="1:11" ht="15.75" thickBot="1">
      <c r="A40" s="92" t="s">
        <v>63</v>
      </c>
      <c r="B40" s="165" t="s">
        <v>65</v>
      </c>
      <c r="C40" s="93">
        <v>190</v>
      </c>
      <c r="D40" s="94">
        <v>1</v>
      </c>
      <c r="E40" s="95">
        <f>D40*C40</f>
        <v>190</v>
      </c>
      <c r="F40" s="96">
        <f>E40*1.15</f>
        <v>218.49999999999997</v>
      </c>
      <c r="G40" s="166">
        <f>F40+F39</f>
        <v>436.99999999999994</v>
      </c>
      <c r="H40" s="97"/>
      <c r="I40" s="98"/>
      <c r="J40" s="97"/>
      <c r="K40" s="167"/>
    </row>
    <row r="41" spans="1:11" ht="15">
      <c r="A41" s="110" t="s">
        <v>39</v>
      </c>
      <c r="B41" s="188" t="s">
        <v>40</v>
      </c>
      <c r="C41" s="53">
        <v>150</v>
      </c>
      <c r="D41" s="111">
        <v>2</v>
      </c>
      <c r="E41" s="112">
        <f>D41*C41</f>
        <v>300</v>
      </c>
      <c r="F41" s="113">
        <f>E41*1.15</f>
        <v>345</v>
      </c>
      <c r="G41" s="189"/>
      <c r="H41" s="114"/>
      <c r="I41" s="115"/>
      <c r="J41" s="114"/>
      <c r="K41" s="190"/>
    </row>
    <row r="42" spans="1:11" ht="15.75" thickBot="1">
      <c r="A42" s="62" t="s">
        <v>39</v>
      </c>
      <c r="B42" s="191" t="s">
        <v>41</v>
      </c>
      <c r="C42" s="51">
        <v>75</v>
      </c>
      <c r="D42" s="63">
        <v>1</v>
      </c>
      <c r="E42" s="64">
        <f>D42*C42</f>
        <v>75</v>
      </c>
      <c r="F42" s="65">
        <f>E42*1.15</f>
        <v>86.25</v>
      </c>
      <c r="G42" s="192">
        <f>F42+F41</f>
        <v>431.25</v>
      </c>
      <c r="H42" s="66"/>
      <c r="I42" s="67"/>
      <c r="J42" s="66"/>
      <c r="K42" s="193"/>
    </row>
    <row r="43" spans="1:11" ht="15">
      <c r="A43" s="68" t="s">
        <v>67</v>
      </c>
      <c r="B43" s="171" t="s">
        <v>68</v>
      </c>
      <c r="C43" s="99">
        <v>175</v>
      </c>
      <c r="D43" s="70">
        <v>1</v>
      </c>
      <c r="E43" s="71">
        <f>D43*C43</f>
        <v>175</v>
      </c>
      <c r="F43" s="72">
        <f>E43*1.15</f>
        <v>201.24999999999997</v>
      </c>
      <c r="G43" s="172"/>
      <c r="H43" s="73"/>
      <c r="I43" s="74"/>
      <c r="J43" s="73"/>
      <c r="K43" s="173"/>
    </row>
    <row r="44" spans="1:11" ht="15">
      <c r="A44" s="75" t="s">
        <v>67</v>
      </c>
      <c r="B44" s="162" t="s">
        <v>69</v>
      </c>
      <c r="C44" s="69">
        <v>75</v>
      </c>
      <c r="D44" s="76">
        <v>1</v>
      </c>
      <c r="E44" s="77">
        <f>D44*C44</f>
        <v>75</v>
      </c>
      <c r="F44" s="91">
        <f>E44*1.15</f>
        <v>86.25</v>
      </c>
      <c r="G44" s="163"/>
      <c r="H44" s="78"/>
      <c r="I44" s="79"/>
      <c r="J44" s="78"/>
      <c r="K44" s="164"/>
    </row>
    <row r="45" spans="1:11" ht="15">
      <c r="A45" s="75" t="s">
        <v>67</v>
      </c>
      <c r="B45" s="162" t="s">
        <v>70</v>
      </c>
      <c r="C45" s="69">
        <v>47</v>
      </c>
      <c r="D45" s="76">
        <v>1</v>
      </c>
      <c r="E45" s="77">
        <f>D45*C45</f>
        <v>47</v>
      </c>
      <c r="F45" s="91">
        <f>E45*1.15</f>
        <v>54.05</v>
      </c>
      <c r="G45" s="163"/>
      <c r="H45" s="78"/>
      <c r="I45" s="79"/>
      <c r="J45" s="78"/>
      <c r="K45" s="164"/>
    </row>
    <row r="46" spans="1:11" ht="15.75" thickBot="1">
      <c r="A46" s="80" t="s">
        <v>67</v>
      </c>
      <c r="B46" s="182" t="s">
        <v>71</v>
      </c>
      <c r="C46" s="100">
        <v>47</v>
      </c>
      <c r="D46" s="81">
        <v>1</v>
      </c>
      <c r="E46" s="82">
        <f>D46*C46</f>
        <v>47</v>
      </c>
      <c r="F46" s="101">
        <f>E46*1.15</f>
        <v>54.05</v>
      </c>
      <c r="G46" s="183">
        <f>SUM(F43:F46)</f>
        <v>395.6</v>
      </c>
      <c r="H46" s="83"/>
      <c r="I46" s="84"/>
      <c r="J46" s="83"/>
      <c r="K46" s="184"/>
    </row>
    <row r="47" spans="1:11" ht="15">
      <c r="A47" s="56" t="s">
        <v>66</v>
      </c>
      <c r="B47" s="197" t="s">
        <v>28</v>
      </c>
      <c r="C47" s="50">
        <v>170</v>
      </c>
      <c r="D47" s="57">
        <v>1</v>
      </c>
      <c r="E47" s="58">
        <f>D47*C47</f>
        <v>170</v>
      </c>
      <c r="F47" s="59">
        <f>E47*1.15</f>
        <v>195.49999999999997</v>
      </c>
      <c r="G47" s="198"/>
      <c r="H47" s="60"/>
      <c r="I47" s="61"/>
      <c r="J47" s="60"/>
      <c r="K47" s="199"/>
    </row>
    <row r="48" spans="1:11" ht="15.75" thickBot="1">
      <c r="A48" s="62" t="s">
        <v>66</v>
      </c>
      <c r="B48" s="191" t="s">
        <v>27</v>
      </c>
      <c r="C48" s="51">
        <v>170</v>
      </c>
      <c r="D48" s="63">
        <v>1</v>
      </c>
      <c r="E48" s="64">
        <f>D48*C48</f>
        <v>170</v>
      </c>
      <c r="F48" s="65">
        <f>E48*1.15</f>
        <v>195.49999999999997</v>
      </c>
      <c r="G48" s="192">
        <f>F48+F47</f>
        <v>390.99999999999994</v>
      </c>
      <c r="H48" s="66"/>
      <c r="I48" s="67"/>
      <c r="J48" s="66"/>
      <c r="K48" s="193"/>
    </row>
    <row r="49" spans="1:11" ht="15">
      <c r="A49" s="206" t="s">
        <v>6</v>
      </c>
      <c r="B49" s="207" t="s">
        <v>74</v>
      </c>
      <c r="C49" s="208">
        <v>23</v>
      </c>
      <c r="D49" s="209">
        <v>1</v>
      </c>
      <c r="E49" s="210">
        <f>D49*C49</f>
        <v>23</v>
      </c>
      <c r="F49" s="211">
        <f>E49*1.15</f>
        <v>26.45</v>
      </c>
      <c r="G49" s="212">
        <f>F49</f>
        <v>26.45</v>
      </c>
      <c r="H49" s="54"/>
      <c r="I49" s="55"/>
      <c r="J49" s="54"/>
      <c r="K49" s="213"/>
    </row>
    <row r="50" spans="1:11" ht="15">
      <c r="A50" s="43" t="s">
        <v>6</v>
      </c>
      <c r="B50" s="214" t="s">
        <v>75</v>
      </c>
      <c r="C50" s="44">
        <v>23</v>
      </c>
      <c r="D50" s="45">
        <v>1</v>
      </c>
      <c r="E50" s="46">
        <f>D50*C50</f>
        <v>23</v>
      </c>
      <c r="F50" s="47">
        <f>E50*1.15</f>
        <v>26.45</v>
      </c>
      <c r="G50" s="212">
        <f aca="true" t="shared" si="0" ref="G50:G60">F50</f>
        <v>26.45</v>
      </c>
      <c r="H50" s="48"/>
      <c r="I50" s="215"/>
      <c r="J50" s="48"/>
      <c r="K50" s="216"/>
    </row>
    <row r="51" spans="1:11" ht="15">
      <c r="A51" s="43" t="s">
        <v>6</v>
      </c>
      <c r="B51" s="214" t="s">
        <v>22</v>
      </c>
      <c r="C51" s="44">
        <v>85</v>
      </c>
      <c r="D51" s="45">
        <v>1</v>
      </c>
      <c r="E51" s="46">
        <f>D51*C51</f>
        <v>85</v>
      </c>
      <c r="F51" s="47">
        <f>E51*1.15</f>
        <v>97.74999999999999</v>
      </c>
      <c r="G51" s="212">
        <f t="shared" si="0"/>
        <v>97.74999999999999</v>
      </c>
      <c r="H51" s="48"/>
      <c r="I51" s="215"/>
      <c r="J51" s="48"/>
      <c r="K51" s="216"/>
    </row>
    <row r="52" spans="1:11" ht="15">
      <c r="A52" s="43" t="s">
        <v>6</v>
      </c>
      <c r="B52" s="214" t="s">
        <v>42</v>
      </c>
      <c r="C52" s="44">
        <v>170</v>
      </c>
      <c r="D52" s="45">
        <v>1</v>
      </c>
      <c r="E52" s="46">
        <f>D52*C52</f>
        <v>170</v>
      </c>
      <c r="F52" s="47">
        <f>E52*1.15</f>
        <v>195.49999999999997</v>
      </c>
      <c r="G52" s="212">
        <f t="shared" si="0"/>
        <v>195.49999999999997</v>
      </c>
      <c r="H52" s="48"/>
      <c r="I52" s="215"/>
      <c r="J52" s="48"/>
      <c r="K52" s="216"/>
    </row>
    <row r="53" spans="1:11" ht="15">
      <c r="A53" s="43" t="s">
        <v>6</v>
      </c>
      <c r="B53" s="214" t="s">
        <v>27</v>
      </c>
      <c r="C53" s="44">
        <v>170</v>
      </c>
      <c r="D53" s="45">
        <v>1</v>
      </c>
      <c r="E53" s="46">
        <f>D53*C53</f>
        <v>170</v>
      </c>
      <c r="F53" s="47">
        <f>E53*1.15</f>
        <v>195.49999999999997</v>
      </c>
      <c r="G53" s="212">
        <f t="shared" si="0"/>
        <v>195.49999999999997</v>
      </c>
      <c r="H53" s="48"/>
      <c r="I53" s="215"/>
      <c r="J53" s="48"/>
      <c r="K53" s="216"/>
    </row>
    <row r="54" spans="1:11" ht="15">
      <c r="A54" s="43" t="s">
        <v>6</v>
      </c>
      <c r="B54" s="214" t="s">
        <v>51</v>
      </c>
      <c r="C54" s="44">
        <v>150</v>
      </c>
      <c r="D54" s="45">
        <v>1</v>
      </c>
      <c r="E54" s="46">
        <f>D54*C54</f>
        <v>150</v>
      </c>
      <c r="F54" s="47">
        <f>E54*1.15</f>
        <v>172.5</v>
      </c>
      <c r="G54" s="212">
        <f t="shared" si="0"/>
        <v>172.5</v>
      </c>
      <c r="H54" s="48"/>
      <c r="I54" s="215"/>
      <c r="J54" s="48"/>
      <c r="K54" s="216"/>
    </row>
    <row r="55" spans="1:11" ht="15">
      <c r="A55" s="43" t="s">
        <v>6</v>
      </c>
      <c r="B55" s="214" t="s">
        <v>38</v>
      </c>
      <c r="C55" s="44">
        <v>150</v>
      </c>
      <c r="D55" s="45">
        <v>1</v>
      </c>
      <c r="E55" s="46">
        <f>D55*C55</f>
        <v>150</v>
      </c>
      <c r="F55" s="47">
        <f>E55*1.15</f>
        <v>172.5</v>
      </c>
      <c r="G55" s="212">
        <f t="shared" si="0"/>
        <v>172.5</v>
      </c>
      <c r="H55" s="48"/>
      <c r="I55" s="215"/>
      <c r="J55" s="48"/>
      <c r="K55" s="216"/>
    </row>
    <row r="56" spans="1:11" ht="15">
      <c r="A56" s="43" t="s">
        <v>6</v>
      </c>
      <c r="B56" s="214" t="s">
        <v>69</v>
      </c>
      <c r="C56" s="44">
        <v>75</v>
      </c>
      <c r="D56" s="45">
        <v>1</v>
      </c>
      <c r="E56" s="46">
        <f>D56*C56</f>
        <v>75</v>
      </c>
      <c r="F56" s="47">
        <f>E56*1.15</f>
        <v>86.25</v>
      </c>
      <c r="G56" s="212">
        <f t="shared" si="0"/>
        <v>86.25</v>
      </c>
      <c r="H56" s="48"/>
      <c r="I56" s="215"/>
      <c r="J56" s="48"/>
      <c r="K56" s="216"/>
    </row>
    <row r="57" spans="1:11" ht="15">
      <c r="A57" s="43" t="s">
        <v>6</v>
      </c>
      <c r="B57" s="214" t="s">
        <v>25</v>
      </c>
      <c r="C57" s="44">
        <v>170</v>
      </c>
      <c r="D57" s="45">
        <v>1</v>
      </c>
      <c r="E57" s="46">
        <f>D57*C57</f>
        <v>170</v>
      </c>
      <c r="F57" s="47">
        <f>E57*1.15</f>
        <v>195.49999999999997</v>
      </c>
      <c r="G57" s="212">
        <f t="shared" si="0"/>
        <v>195.49999999999997</v>
      </c>
      <c r="H57" s="48"/>
      <c r="I57" s="215"/>
      <c r="J57" s="48"/>
      <c r="K57" s="216"/>
    </row>
    <row r="58" spans="1:11" ht="15">
      <c r="A58" s="43" t="s">
        <v>6</v>
      </c>
      <c r="B58" s="214" t="s">
        <v>18</v>
      </c>
      <c r="C58" s="44">
        <v>155</v>
      </c>
      <c r="D58" s="45">
        <v>1</v>
      </c>
      <c r="E58" s="46">
        <f>D58*C58</f>
        <v>155</v>
      </c>
      <c r="F58" s="47">
        <f>E58*1.15</f>
        <v>178.25</v>
      </c>
      <c r="G58" s="212">
        <f t="shared" si="0"/>
        <v>178.25</v>
      </c>
      <c r="H58" s="48"/>
      <c r="I58" s="215"/>
      <c r="J58" s="48"/>
      <c r="K58" s="216"/>
    </row>
    <row r="59" spans="1:11" ht="15">
      <c r="A59" s="43" t="s">
        <v>6</v>
      </c>
      <c r="B59" s="214" t="s">
        <v>77</v>
      </c>
      <c r="C59" s="44">
        <v>43</v>
      </c>
      <c r="D59" s="45">
        <v>1</v>
      </c>
      <c r="E59" s="46">
        <f>D59*C59</f>
        <v>43</v>
      </c>
      <c r="F59" s="47">
        <f>E59*1.15</f>
        <v>49.449999999999996</v>
      </c>
      <c r="G59" s="212">
        <f t="shared" si="0"/>
        <v>49.449999999999996</v>
      </c>
      <c r="H59" s="48"/>
      <c r="I59" s="215"/>
      <c r="J59" s="48"/>
      <c r="K59" s="216"/>
    </row>
    <row r="60" spans="1:11" ht="15.75" thickBot="1">
      <c r="A60" s="217" t="s">
        <v>6</v>
      </c>
      <c r="B60" s="218" t="s">
        <v>43</v>
      </c>
      <c r="C60" s="219">
        <v>43</v>
      </c>
      <c r="D60" s="220">
        <v>1</v>
      </c>
      <c r="E60" s="221">
        <f>D60*C60</f>
        <v>43</v>
      </c>
      <c r="F60" s="222">
        <f>E60*1.15</f>
        <v>49.449999999999996</v>
      </c>
      <c r="G60" s="212">
        <f t="shared" si="0"/>
        <v>49.449999999999996</v>
      </c>
      <c r="H60" s="223"/>
      <c r="I60" s="224"/>
      <c r="J60" s="223"/>
      <c r="K60" s="225"/>
    </row>
    <row r="61" spans="1:11" ht="15.75" thickBot="1">
      <c r="A61" s="128" t="s">
        <v>52</v>
      </c>
      <c r="B61" s="185" t="s">
        <v>28</v>
      </c>
      <c r="C61" s="131">
        <v>170</v>
      </c>
      <c r="D61" s="132">
        <v>2</v>
      </c>
      <c r="E61" s="133">
        <f>D61*C61</f>
        <v>340</v>
      </c>
      <c r="F61" s="134">
        <f>E61*1.15</f>
        <v>390.99999999999994</v>
      </c>
      <c r="G61" s="186">
        <f>F61</f>
        <v>390.99999999999994</v>
      </c>
      <c r="H61" s="129"/>
      <c r="I61" s="130"/>
      <c r="J61" s="129"/>
      <c r="K61" s="187"/>
    </row>
    <row r="62" spans="1:11" ht="15" customHeight="1">
      <c r="A62" s="110" t="s">
        <v>72</v>
      </c>
      <c r="B62" s="188" t="s">
        <v>73</v>
      </c>
      <c r="C62" s="53">
        <v>170</v>
      </c>
      <c r="D62" s="111">
        <v>1</v>
      </c>
      <c r="E62" s="112">
        <f>D62*C62</f>
        <v>170</v>
      </c>
      <c r="F62" s="113">
        <f>E62*1.15</f>
        <v>195.49999999999997</v>
      </c>
      <c r="G62" s="189"/>
      <c r="H62" s="114"/>
      <c r="I62" s="115"/>
      <c r="J62" s="114"/>
      <c r="K62" s="190"/>
    </row>
    <row r="63" spans="1:11" ht="15.75" thickBot="1">
      <c r="A63" s="125" t="s">
        <v>72</v>
      </c>
      <c r="B63" s="194" t="s">
        <v>25</v>
      </c>
      <c r="C63" s="52">
        <v>170</v>
      </c>
      <c r="D63" s="122">
        <v>1</v>
      </c>
      <c r="E63" s="123">
        <f>D63*C63</f>
        <v>170</v>
      </c>
      <c r="F63" s="124">
        <f>E63*1.15</f>
        <v>195.49999999999997</v>
      </c>
      <c r="G63" s="195">
        <f>F63+F62</f>
        <v>390.99999999999994</v>
      </c>
      <c r="H63" s="126"/>
      <c r="I63" s="127"/>
      <c r="J63" s="126"/>
      <c r="K63" s="196"/>
    </row>
    <row r="64" spans="1:11" ht="15.75" thickBot="1">
      <c r="A64" s="128" t="s">
        <v>56</v>
      </c>
      <c r="B64" s="185" t="s">
        <v>57</v>
      </c>
      <c r="C64" s="131">
        <v>170</v>
      </c>
      <c r="D64" s="132">
        <v>1</v>
      </c>
      <c r="E64" s="133">
        <f>D64*C64</f>
        <v>170</v>
      </c>
      <c r="F64" s="134">
        <f>E64*1.15</f>
        <v>195.49999999999997</v>
      </c>
      <c r="G64" s="186">
        <f>F64</f>
        <v>195.49999999999997</v>
      </c>
      <c r="H64" s="129"/>
      <c r="I64" s="130"/>
      <c r="J64" s="129"/>
      <c r="K64" s="187"/>
    </row>
    <row r="65" spans="1:11" ht="15">
      <c r="A65" s="110" t="s">
        <v>21</v>
      </c>
      <c r="B65" s="188" t="s">
        <v>22</v>
      </c>
      <c r="C65" s="53">
        <v>85</v>
      </c>
      <c r="D65" s="111">
        <v>1</v>
      </c>
      <c r="E65" s="112">
        <f>D65*C65</f>
        <v>85</v>
      </c>
      <c r="F65" s="113">
        <f>E65*1.15</f>
        <v>97.74999999999999</v>
      </c>
      <c r="G65" s="189"/>
      <c r="H65" s="114"/>
      <c r="I65" s="115"/>
      <c r="J65" s="114"/>
      <c r="K65" s="190"/>
    </row>
    <row r="66" spans="1:11" ht="15.75" thickBot="1">
      <c r="A66" s="62" t="s">
        <v>21</v>
      </c>
      <c r="B66" s="191" t="s">
        <v>23</v>
      </c>
      <c r="C66" s="51">
        <v>155</v>
      </c>
      <c r="D66" s="63">
        <v>1</v>
      </c>
      <c r="E66" s="64">
        <f>D66*C66</f>
        <v>155</v>
      </c>
      <c r="F66" s="65">
        <f>E66*1.15</f>
        <v>178.25</v>
      </c>
      <c r="G66" s="192">
        <f>F66+F65</f>
        <v>276</v>
      </c>
      <c r="H66" s="66"/>
      <c r="I66" s="67"/>
      <c r="J66" s="66"/>
      <c r="K66" s="193"/>
    </row>
    <row r="67" spans="1:11" ht="15">
      <c r="A67" s="153" t="s">
        <v>11</v>
      </c>
      <c r="B67" s="154" t="s">
        <v>68</v>
      </c>
      <c r="C67" s="144">
        <v>175</v>
      </c>
      <c r="D67" s="145">
        <v>1</v>
      </c>
      <c r="E67" s="146">
        <f>D67*C67</f>
        <v>175</v>
      </c>
      <c r="F67" s="42">
        <f>E67*1.15</f>
        <v>201.24999999999997</v>
      </c>
      <c r="G67" s="157"/>
      <c r="H67" s="147"/>
      <c r="I67" s="148"/>
      <c r="J67" s="147"/>
      <c r="K67" s="149"/>
    </row>
    <row r="68" spans="1:11" ht="15.75" thickBot="1">
      <c r="A68" s="41" t="s">
        <v>11</v>
      </c>
      <c r="B68" s="152" t="s">
        <v>76</v>
      </c>
      <c r="C68" s="31">
        <v>150</v>
      </c>
      <c r="D68" s="32">
        <v>1</v>
      </c>
      <c r="E68" s="33">
        <f>D68*C68</f>
        <v>150</v>
      </c>
      <c r="F68" s="15">
        <f>E68*1.15</f>
        <v>172.5</v>
      </c>
      <c r="G68" s="156">
        <f>F68+F67</f>
        <v>373.75</v>
      </c>
      <c r="H68" s="16"/>
      <c r="I68" s="17"/>
      <c r="J68" s="16"/>
      <c r="K68" s="40"/>
    </row>
    <row r="69" spans="5:6" ht="12.75">
      <c r="E69" s="20">
        <f>SUM(E2:E68)</f>
        <v>10363</v>
      </c>
      <c r="F69" s="20">
        <f>SUM(F2:F68)</f>
        <v>11827.150000000001</v>
      </c>
    </row>
    <row r="70" ht="12.75">
      <c r="F70" s="19">
        <f>F69-E69</f>
        <v>1464.1500000000015</v>
      </c>
    </row>
    <row r="72" ht="12.75">
      <c r="E72" s="23"/>
    </row>
    <row r="73" ht="12.75">
      <c r="F73" s="20"/>
    </row>
  </sheetData>
  <sheetProtection/>
  <autoFilter ref="A1:B1057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  <rowBreaks count="1" manualBreakCount="1">
    <brk id="3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2017-04-17T01:49:46Z</cp:lastPrinted>
  <dcterms:created xsi:type="dcterms:W3CDTF">2013-05-05T15:17:57Z</dcterms:created>
  <dcterms:modified xsi:type="dcterms:W3CDTF">2017-09-25T07:48:03Z</dcterms:modified>
  <cp:category/>
  <cp:version/>
  <cp:contentType/>
  <cp:contentStatus/>
</cp:coreProperties>
</file>