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<sst xmlns="http://schemas.openxmlformats.org/spreadsheetml/2006/main" count="387" uniqueCount="202">
  <si>
    <t>УЗ</t>
  </si>
  <si>
    <t>Заказ</t>
  </si>
  <si>
    <t>Кол-во</t>
  </si>
  <si>
    <t>Цена за ед.</t>
  </si>
  <si>
    <t>%</t>
  </si>
  <si>
    <t>ТР</t>
  </si>
  <si>
    <t>Стоимость</t>
  </si>
  <si>
    <t>*Евгешка*</t>
  </si>
  <si>
    <t>Сироп мохито в стекле</t>
  </si>
  <si>
    <t>anchutka2010</t>
  </si>
  <si>
    <t>Сироп ананасовый</t>
  </si>
  <si>
    <t>Сироп лесные ягоды стекло</t>
  </si>
  <si>
    <t>Arizona</t>
  </si>
  <si>
    <t>сироп Айреш крим</t>
  </si>
  <si>
    <t>сироп Кокосовый</t>
  </si>
  <si>
    <t>BlueAngel</t>
  </si>
  <si>
    <t>Сок грушевый</t>
  </si>
  <si>
    <t>Сок Яблоко кислое (зеленое яблоко)</t>
  </si>
  <si>
    <t>botany-nsk</t>
  </si>
  <si>
    <t>Конфитюр Абрикосовый 1кг</t>
  </si>
  <si>
    <t>bronza</t>
  </si>
  <si>
    <t>сок яблоко кислое</t>
  </si>
  <si>
    <t>сок яблоко сладкое</t>
  </si>
  <si>
    <t>BRUN</t>
  </si>
  <si>
    <t>Сироп лесной орех</t>
  </si>
  <si>
    <t>Сироп карамель</t>
  </si>
  <si>
    <t>Сироп Айреш-крим</t>
  </si>
  <si>
    <t>Chick</t>
  </si>
  <si>
    <t>Топпинг Кленовый 220гр</t>
  </si>
  <si>
    <t>Сироп Айреш крим</t>
  </si>
  <si>
    <t>Corvin</t>
  </si>
  <si>
    <t>Сироп Гренадин</t>
  </si>
  <si>
    <t>Danna</t>
  </si>
  <si>
    <t>Топпинг Кленовый</t>
  </si>
  <si>
    <t>сироп лесной орех</t>
  </si>
  <si>
    <t>сироп карамель</t>
  </si>
  <si>
    <t>DENVER</t>
  </si>
  <si>
    <t>Сироп мандариновый</t>
  </si>
  <si>
    <t>Dohtur</t>
  </si>
  <si>
    <t>сироп гренадин</t>
  </si>
  <si>
    <t>Dulia</t>
  </si>
  <si>
    <t>пюре томатное</t>
  </si>
  <si>
    <t>Сок грушевый цена</t>
  </si>
  <si>
    <t>EkaterinaTs</t>
  </si>
  <si>
    <t>Сироп Имбирный пряник</t>
  </si>
  <si>
    <t>Eva Kondrat</t>
  </si>
  <si>
    <t>evgenievna</t>
  </si>
  <si>
    <t>Galadriell</t>
  </si>
  <si>
    <t>сироп шоколадный стекло</t>
  </si>
  <si>
    <t>Irch@</t>
  </si>
  <si>
    <t>сироп Кокос</t>
  </si>
  <si>
    <t>Iri4ka.com</t>
  </si>
  <si>
    <t>Irina Y</t>
  </si>
  <si>
    <t>I_Elena</t>
  </si>
  <si>
    <t>Сироп апельсин</t>
  </si>
  <si>
    <t>jahve</t>
  </si>
  <si>
    <t>Сок лимон цена 586,95руб</t>
  </si>
  <si>
    <t>Сироп Клубника</t>
  </si>
  <si>
    <t>Karina5555</t>
  </si>
  <si>
    <t>Топпинг кленовый 220 грамм</t>
  </si>
  <si>
    <t>katarios1986</t>
  </si>
  <si>
    <t>сироп Мохито (стекло)</t>
  </si>
  <si>
    <t>Kitia</t>
  </si>
  <si>
    <t>larsene</t>
  </si>
  <si>
    <t>сироп Шоколадный</t>
  </si>
  <si>
    <t>lati</t>
  </si>
  <si>
    <t>сироп кокосовый</t>
  </si>
  <si>
    <t>Lena_vs</t>
  </si>
  <si>
    <t>lesa077</t>
  </si>
  <si>
    <t>mejonka</t>
  </si>
  <si>
    <t>Сироп голубой кюрасао в стекле</t>
  </si>
  <si>
    <t>millla85</t>
  </si>
  <si>
    <t>mirrrinka</t>
  </si>
  <si>
    <t>Сироп Арбузный</t>
  </si>
  <si>
    <t>Narisha</t>
  </si>
  <si>
    <t>nastinya</t>
  </si>
  <si>
    <t>сироп мандарин</t>
  </si>
  <si>
    <t>Natalia*Sh</t>
  </si>
  <si>
    <t>Сок лимон</t>
  </si>
  <si>
    <t>Natalya771</t>
  </si>
  <si>
    <t>Сироп гренадин стекло</t>
  </si>
  <si>
    <t>Сироп гренадин</t>
  </si>
  <si>
    <t>Сироп Шоколадный</t>
  </si>
  <si>
    <t>Сироп шоколадный стекло</t>
  </si>
  <si>
    <t>Сироп шоколадный</t>
  </si>
  <si>
    <t>Сироп Гренадин стекло</t>
  </si>
  <si>
    <t>Сироп Мохито в стекле</t>
  </si>
  <si>
    <t>Сироп Мохито стекло</t>
  </si>
  <si>
    <t>Сироп шоколад стекло</t>
  </si>
  <si>
    <t>nata_lih</t>
  </si>
  <si>
    <t>Сок грушевый цена 182,55руб</t>
  </si>
  <si>
    <t>Сок Яблоко кислое (зеленое яблоко) цена 189руб</t>
  </si>
  <si>
    <t>na_gon</t>
  </si>
  <si>
    <t>Сироп клубника в стекле</t>
  </si>
  <si>
    <t>Olishsh</t>
  </si>
  <si>
    <t>Сироп Имбирный пряник в стекле</t>
  </si>
  <si>
    <t>Pascale</t>
  </si>
  <si>
    <t>Пюре томатное цена 72,72руб</t>
  </si>
  <si>
    <t>polzar</t>
  </si>
  <si>
    <t>Сок Яблоко сладкое</t>
  </si>
  <si>
    <t>Pomodore</t>
  </si>
  <si>
    <t>savvein</t>
  </si>
  <si>
    <t>сироп Клубника</t>
  </si>
  <si>
    <t>scorpy</t>
  </si>
  <si>
    <t>Selena05</t>
  </si>
  <si>
    <t>ок Яблоко кислое (зеленое яблоко)</t>
  </si>
  <si>
    <t>Сироп малиновый</t>
  </si>
  <si>
    <t>sibiriachka</t>
  </si>
  <si>
    <t>SimakovaElena</t>
  </si>
  <si>
    <t>Сироп Айреш крим цена 150руб</t>
  </si>
  <si>
    <t>Sunny's mom</t>
  </si>
  <si>
    <t>svetlanamirop</t>
  </si>
  <si>
    <t>Сок Яблоко сладкое цена</t>
  </si>
  <si>
    <t>tim2812</t>
  </si>
  <si>
    <t>tomila</t>
  </si>
  <si>
    <t>TopSale</t>
  </si>
  <si>
    <t>Vicha</t>
  </si>
  <si>
    <t>vorob48</t>
  </si>
  <si>
    <t>Сироп Лесной орех (пластик)</t>
  </si>
  <si>
    <t>Yulchikk</t>
  </si>
  <si>
    <t>Анаксунамон</t>
  </si>
  <si>
    <t>Бух.Ирина</t>
  </si>
  <si>
    <t>сок лимон</t>
  </si>
  <si>
    <t>Виктория Симакова</t>
  </si>
  <si>
    <t>Голубой кюрасао 1 кг (пластик)</t>
  </si>
  <si>
    <t>из пристроя</t>
  </si>
  <si>
    <t>Гномелло</t>
  </si>
  <si>
    <t>Сироп Гренадин в стекле</t>
  </si>
  <si>
    <t>Гостева</t>
  </si>
  <si>
    <t>Губка</t>
  </si>
  <si>
    <t>сироп лесные ягоды</t>
  </si>
  <si>
    <t>Дракон 2012</t>
  </si>
  <si>
    <t>Зима5</t>
  </si>
  <si>
    <t>Злючка</t>
  </si>
  <si>
    <t>Золотка82</t>
  </si>
  <si>
    <t>Катитон</t>
  </si>
  <si>
    <t>сироп малиновый</t>
  </si>
  <si>
    <t>Котя П</t>
  </si>
  <si>
    <t>КСЮША-С</t>
  </si>
  <si>
    <t>Людмилочка</t>
  </si>
  <si>
    <t>Сироп Кокосовый</t>
  </si>
  <si>
    <t>МариЖа</t>
  </si>
  <si>
    <t>сироп лесные ягоды стекло</t>
  </si>
  <si>
    <t>сироп мандариновый</t>
  </si>
  <si>
    <t>Мария1984</t>
  </si>
  <si>
    <t>Марьяна М</t>
  </si>
  <si>
    <t>Мируля</t>
  </si>
  <si>
    <t>МЫШУЛЯ</t>
  </si>
  <si>
    <t>Сироп кокосовый</t>
  </si>
  <si>
    <t>Наташа_84</t>
  </si>
  <si>
    <t>Оксюша</t>
  </si>
  <si>
    <t>пАРТа</t>
  </si>
  <si>
    <t>Сироп Арбузный цена 150руб</t>
  </si>
  <si>
    <t>Сироп клубника с стекле</t>
  </si>
  <si>
    <t>Рустик</t>
  </si>
  <si>
    <t>Рыжая Абрикоска</t>
  </si>
  <si>
    <t>СаЛюция</t>
  </si>
  <si>
    <t>Светик+</t>
  </si>
  <si>
    <t>Сомнамбула</t>
  </si>
  <si>
    <t>сироп Карамель</t>
  </si>
  <si>
    <t>Соня 2010</t>
  </si>
  <si>
    <t>сироп голубой кюросао в стекле</t>
  </si>
  <si>
    <t>сироп гренадин в стекле</t>
  </si>
  <si>
    <t>Суханова Татьяна</t>
  </si>
  <si>
    <t>Конфитюр малиновый</t>
  </si>
  <si>
    <t>Таня-Таня</t>
  </si>
  <si>
    <t>Пюре томатное</t>
  </si>
  <si>
    <t>таняВ</t>
  </si>
  <si>
    <t>сироп ананасовый</t>
  </si>
  <si>
    <t>ТенЬка</t>
  </si>
  <si>
    <t>сок грушевый</t>
  </si>
  <si>
    <t>Конфитюр Малиновый 1кг</t>
  </si>
  <si>
    <t>тех</t>
  </si>
  <si>
    <t>Элен и ребята</t>
  </si>
  <si>
    <t>сироп шоколадный</t>
  </si>
  <si>
    <t>сироп Айриш крим</t>
  </si>
  <si>
    <t>Элли</t>
  </si>
  <si>
    <t>Юльчик12</t>
  </si>
  <si>
    <t>Конфитюр Апельсиновый</t>
  </si>
  <si>
    <t>я Наталi</t>
  </si>
  <si>
    <t>яг@дк@</t>
  </si>
  <si>
    <t>Конфитюр вишневый</t>
  </si>
  <si>
    <t>Яблоко сладкое</t>
  </si>
  <si>
    <t>яблоко кислое канистра</t>
  </si>
  <si>
    <t>Яблоко кислое</t>
  </si>
  <si>
    <t>Конфитюр персиковый</t>
  </si>
  <si>
    <t>ПРИСТРОЙ</t>
  </si>
  <si>
    <t>Сироп имбирный пряник стекло</t>
  </si>
  <si>
    <t>Топпинг кленовый</t>
  </si>
  <si>
    <t>Итого</t>
  </si>
  <si>
    <t>Оплата</t>
  </si>
  <si>
    <t>Долг/депозит</t>
  </si>
  <si>
    <t>Оплата ТР</t>
  </si>
  <si>
    <t>м/г</t>
  </si>
  <si>
    <t>Леся_Лесенька_Олеся</t>
  </si>
  <si>
    <t>1депоз</t>
  </si>
  <si>
    <t>Elena54 -мохито</t>
  </si>
  <si>
    <t>12долг</t>
  </si>
  <si>
    <t>5депозит</t>
  </si>
  <si>
    <t>2депоз</t>
  </si>
  <si>
    <t>кг</t>
  </si>
  <si>
    <t>3депоз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</si>
</sst>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1" fontId="0" fillId="35" borderId="10" xfId="0" applyNumberFormat="1" applyFill="1" applyBorder="1" applyAlignment="1" applyProtection="1">
      <alignment/>
      <protection/>
    </xf>
    <xf numFmtId="0" fontId="22" fillId="0" borderId="0" xfId="42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2704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21.00390625" style="0" customWidth="1"/>
    <col min="2" max="2" width="23.28125" style="0" customWidth="1"/>
    <col min="3" max="4" width="7.00390625" style="0" customWidth="1"/>
    <col min="5" max="5" width="9.140625" style="0" customWidth="1"/>
    <col min="6" max="6" width="5.00390625" style="0" customWidth="1"/>
    <col min="7" max="7" width="9.7109375" style="0" customWidth="1"/>
    <col min="8" max="8" width="6.00390625" style="0" customWidth="1"/>
    <col min="9" max="9" width="8.8515625" style="0" customWidth="1"/>
    <col min="10" max="10" width="10.140625" style="0" customWidth="1"/>
    <col min="11" max="11" width="10.421875" style="0" customWidth="1"/>
    <col min="12" max="12" width="11.140625" style="0" customWidth="1"/>
    <col min="13" max="14" width="15.00390625" style="0" customWidth="1"/>
  </cols>
  <sheetData>
    <row r="1" spans="1:12" s="1" customFormat="1" ht="25.5">
      <c r="A1" s="2" t="s">
        <v>0</v>
      </c>
      <c r="B1" s="2" t="s">
        <v>1</v>
      </c>
      <c r="C1" s="2" t="s">
        <v>2</v>
      </c>
      <c r="D1" s="2" t="s">
        <v>200</v>
      </c>
      <c r="E1" s="3" t="s">
        <v>3</v>
      </c>
      <c r="F1" s="2" t="s">
        <v>4</v>
      </c>
      <c r="G1" s="3" t="s">
        <v>6</v>
      </c>
      <c r="H1" s="2" t="s">
        <v>5</v>
      </c>
      <c r="I1" s="2" t="s">
        <v>189</v>
      </c>
      <c r="J1" s="2" t="s">
        <v>190</v>
      </c>
      <c r="K1" s="3" t="s">
        <v>191</v>
      </c>
      <c r="L1" s="2" t="s">
        <v>192</v>
      </c>
    </row>
    <row r="2" spans="1:12" ht="12.75">
      <c r="A2" s="4" t="s">
        <v>7</v>
      </c>
      <c r="B2" s="4" t="s">
        <v>8</v>
      </c>
      <c r="C2" s="4">
        <v>2</v>
      </c>
      <c r="D2" s="4">
        <v>3.6</v>
      </c>
      <c r="E2" s="4">
        <v>180</v>
      </c>
      <c r="F2" s="4">
        <v>15</v>
      </c>
      <c r="G2" s="4">
        <v>414</v>
      </c>
      <c r="H2" s="5">
        <f>G$282*D2</f>
        <v>115.34321608040196</v>
      </c>
      <c r="I2" s="5">
        <f>H2+G2</f>
        <v>529.3432160804019</v>
      </c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5">
        <f>G$282*D3</f>
        <v>0</v>
      </c>
      <c r="I3" s="7">
        <f>SUM(I2)</f>
        <v>529.3432160804019</v>
      </c>
      <c r="J3" s="4">
        <v>414</v>
      </c>
      <c r="K3" s="12">
        <f>J3-I3</f>
        <v>-115.34321608040193</v>
      </c>
      <c r="L3" s="4">
        <v>115</v>
      </c>
    </row>
    <row r="4" spans="1:12" ht="12.75">
      <c r="A4" s="4" t="s">
        <v>9</v>
      </c>
      <c r="B4" s="4" t="s">
        <v>10</v>
      </c>
      <c r="C4" s="4">
        <v>1</v>
      </c>
      <c r="D4" s="4">
        <v>1</v>
      </c>
      <c r="E4" s="4">
        <v>150</v>
      </c>
      <c r="F4" s="4">
        <v>15</v>
      </c>
      <c r="G4" s="4">
        <v>173</v>
      </c>
      <c r="H4" s="5">
        <f>G$282*D4</f>
        <v>32.0397822445561</v>
      </c>
      <c r="I4" s="5">
        <f aca="true" t="shared" si="0" ref="I3:I66">H4+G4</f>
        <v>205.0397822445561</v>
      </c>
      <c r="J4" s="4"/>
      <c r="K4" s="4"/>
      <c r="L4" s="4"/>
    </row>
    <row r="5" spans="1:12" ht="12.75">
      <c r="A5" s="4" t="s">
        <v>9</v>
      </c>
      <c r="B5" s="4" t="s">
        <v>11</v>
      </c>
      <c r="C5" s="4">
        <v>1</v>
      </c>
      <c r="D5" s="4">
        <v>1.8</v>
      </c>
      <c r="E5" s="4">
        <v>180</v>
      </c>
      <c r="F5" s="4">
        <v>15</v>
      </c>
      <c r="G5" s="4">
        <v>207</v>
      </c>
      <c r="H5" s="5">
        <f>G$282*D5</f>
        <v>57.67160804020098</v>
      </c>
      <c r="I5" s="5">
        <f t="shared" si="0"/>
        <v>264.67160804020097</v>
      </c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5">
        <f>G$282*D6</f>
        <v>0</v>
      </c>
      <c r="I6" s="7">
        <f>SUM(I4:I5)</f>
        <v>469.71139028475704</v>
      </c>
      <c r="J6" s="4">
        <v>380</v>
      </c>
      <c r="K6" s="12">
        <f>J6-I6</f>
        <v>-89.71139028475704</v>
      </c>
      <c r="L6" s="4">
        <v>90</v>
      </c>
    </row>
    <row r="7" spans="1:12" ht="12.75">
      <c r="A7" s="4" t="s">
        <v>12</v>
      </c>
      <c r="B7" s="4" t="s">
        <v>13</v>
      </c>
      <c r="C7" s="4">
        <v>1</v>
      </c>
      <c r="D7" s="4">
        <v>1</v>
      </c>
      <c r="E7" s="4">
        <v>150</v>
      </c>
      <c r="F7" s="4">
        <v>15</v>
      </c>
      <c r="G7" s="4">
        <v>173</v>
      </c>
      <c r="H7" s="5">
        <f>G$282*D7</f>
        <v>32.0397822445561</v>
      </c>
      <c r="I7" s="5">
        <f t="shared" si="0"/>
        <v>205.0397822445561</v>
      </c>
      <c r="J7" s="4"/>
      <c r="K7" s="4"/>
      <c r="L7" s="4"/>
    </row>
    <row r="8" spans="1:12" ht="12.75">
      <c r="A8" s="4" t="s">
        <v>12</v>
      </c>
      <c r="B8" s="4" t="s">
        <v>14</v>
      </c>
      <c r="C8" s="4">
        <v>1</v>
      </c>
      <c r="D8" s="4">
        <v>1</v>
      </c>
      <c r="E8" s="4">
        <v>150</v>
      </c>
      <c r="F8" s="4">
        <v>15</v>
      </c>
      <c r="G8" s="4">
        <v>173</v>
      </c>
      <c r="H8" s="5">
        <f>G$282*D8</f>
        <v>32.0397822445561</v>
      </c>
      <c r="I8" s="5">
        <f t="shared" si="0"/>
        <v>205.0397822445561</v>
      </c>
      <c r="J8" s="4"/>
      <c r="K8" s="4"/>
      <c r="L8" s="4"/>
    </row>
    <row r="9" spans="1:12" ht="12.75">
      <c r="A9" s="4"/>
      <c r="B9" s="4"/>
      <c r="C9" s="4"/>
      <c r="D9" s="4"/>
      <c r="E9" s="4"/>
      <c r="F9" s="4"/>
      <c r="G9" s="4"/>
      <c r="H9" s="5">
        <f>G$282*D9</f>
        <v>0</v>
      </c>
      <c r="I9" s="7">
        <f>SUM(I7:I8)</f>
        <v>410.0795644891122</v>
      </c>
      <c r="J9" s="4">
        <v>346</v>
      </c>
      <c r="K9" s="5">
        <f>J9-I9</f>
        <v>-64.07956448911222</v>
      </c>
      <c r="L9" s="4"/>
    </row>
    <row r="10" spans="1:12" ht="12.75">
      <c r="A10" s="4" t="s">
        <v>15</v>
      </c>
      <c r="B10" s="4" t="s">
        <v>16</v>
      </c>
      <c r="C10" s="4">
        <v>1</v>
      </c>
      <c r="D10" s="4">
        <v>1</v>
      </c>
      <c r="E10" s="4">
        <v>182.55</v>
      </c>
      <c r="F10" s="4">
        <v>15</v>
      </c>
      <c r="G10" s="4">
        <v>210</v>
      </c>
      <c r="H10" s="5">
        <f>G$282*D10</f>
        <v>32.0397822445561</v>
      </c>
      <c r="I10" s="5">
        <f t="shared" si="0"/>
        <v>242.0397822445561</v>
      </c>
      <c r="J10" s="4"/>
      <c r="K10" s="4"/>
      <c r="L10" s="4"/>
    </row>
    <row r="11" spans="1:12" ht="12.75">
      <c r="A11" s="4" t="s">
        <v>15</v>
      </c>
      <c r="B11" s="4" t="s">
        <v>17</v>
      </c>
      <c r="C11" s="4">
        <v>1</v>
      </c>
      <c r="D11" s="4">
        <v>1</v>
      </c>
      <c r="E11" s="4">
        <v>189</v>
      </c>
      <c r="F11" s="4">
        <v>15</v>
      </c>
      <c r="G11" s="4">
        <v>218</v>
      </c>
      <c r="H11" s="5">
        <f>G$282*D11</f>
        <v>32.0397822445561</v>
      </c>
      <c r="I11" s="5">
        <f t="shared" si="0"/>
        <v>250.0397822445561</v>
      </c>
      <c r="J11" s="4"/>
      <c r="K11" s="4"/>
      <c r="L11" s="4"/>
    </row>
    <row r="12" spans="1:12" ht="12.75">
      <c r="A12" s="4"/>
      <c r="B12" s="4"/>
      <c r="C12" s="4"/>
      <c r="D12" s="4"/>
      <c r="E12" s="4"/>
      <c r="F12" s="4"/>
      <c r="G12" s="4"/>
      <c r="H12" s="5">
        <f>G$282*D12</f>
        <v>0</v>
      </c>
      <c r="I12" s="7">
        <f>SUM(I10:I11)</f>
        <v>492.0795644891122</v>
      </c>
      <c r="J12" s="4">
        <v>428</v>
      </c>
      <c r="K12" s="5">
        <f>J12-I12</f>
        <v>-64.07956448911222</v>
      </c>
      <c r="L12" s="4"/>
    </row>
    <row r="13" spans="1:12" ht="12.75">
      <c r="A13" s="4" t="s">
        <v>18</v>
      </c>
      <c r="B13" s="4" t="s">
        <v>19</v>
      </c>
      <c r="C13" s="4">
        <v>1</v>
      </c>
      <c r="D13" s="4">
        <v>1</v>
      </c>
      <c r="E13" s="4">
        <v>166.4</v>
      </c>
      <c r="F13" s="4">
        <v>15</v>
      </c>
      <c r="G13" s="4">
        <v>192</v>
      </c>
      <c r="H13" s="5">
        <f>G$282*D13</f>
        <v>32.0397822445561</v>
      </c>
      <c r="I13" s="5">
        <f t="shared" si="0"/>
        <v>224.0397822445561</v>
      </c>
      <c r="J13" s="4"/>
      <c r="K13" s="4"/>
      <c r="L13" s="4"/>
    </row>
    <row r="14" spans="1:12" ht="12.75">
      <c r="A14" s="4"/>
      <c r="B14" s="4"/>
      <c r="C14" s="4"/>
      <c r="D14" s="4"/>
      <c r="E14" s="4"/>
      <c r="F14" s="4"/>
      <c r="G14" s="4"/>
      <c r="H14" s="5">
        <f>G$282*D14</f>
        <v>0</v>
      </c>
      <c r="I14" s="7">
        <f>SUM(I13)</f>
        <v>224.0397822445561</v>
      </c>
      <c r="J14" s="4">
        <v>192</v>
      </c>
      <c r="K14" s="5">
        <f>J14-I14</f>
        <v>-32.03978224455611</v>
      </c>
      <c r="L14" s="4"/>
    </row>
    <row r="15" spans="1:12" ht="12.75">
      <c r="A15" s="4" t="s">
        <v>20</v>
      </c>
      <c r="B15" s="4" t="s">
        <v>21</v>
      </c>
      <c r="C15" s="4">
        <v>1</v>
      </c>
      <c r="D15" s="4">
        <v>1</v>
      </c>
      <c r="E15" s="4">
        <v>189</v>
      </c>
      <c r="F15" s="4">
        <v>15</v>
      </c>
      <c r="G15" s="4">
        <v>218</v>
      </c>
      <c r="H15" s="5">
        <f>G$282*D15</f>
        <v>32.0397822445561</v>
      </c>
      <c r="I15" s="5">
        <f t="shared" si="0"/>
        <v>250.0397822445561</v>
      </c>
      <c r="J15" s="4"/>
      <c r="K15" s="4"/>
      <c r="L15" s="4"/>
    </row>
    <row r="16" spans="1:12" ht="12.75">
      <c r="A16" s="4" t="s">
        <v>20</v>
      </c>
      <c r="B16" s="4" t="s">
        <v>22</v>
      </c>
      <c r="C16" s="4">
        <v>1</v>
      </c>
      <c r="D16" s="4">
        <v>1</v>
      </c>
      <c r="E16" s="4">
        <v>201</v>
      </c>
      <c r="F16" s="4">
        <v>15</v>
      </c>
      <c r="G16" s="4">
        <v>232</v>
      </c>
      <c r="H16" s="5">
        <f>G$282*D16</f>
        <v>32.0397822445561</v>
      </c>
      <c r="I16" s="5">
        <f t="shared" si="0"/>
        <v>264.0397822445561</v>
      </c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5">
        <f>G$282*D17</f>
        <v>0</v>
      </c>
      <c r="I17" s="7">
        <f>SUM(I15:I16)</f>
        <v>514.0795644891122</v>
      </c>
      <c r="J17" s="4">
        <v>450</v>
      </c>
      <c r="K17" s="12">
        <f>J17-I17</f>
        <v>-64.07956448911216</v>
      </c>
      <c r="L17" s="4">
        <v>64</v>
      </c>
    </row>
    <row r="18" spans="1:12" ht="12.75">
      <c r="A18" s="4" t="s">
        <v>23</v>
      </c>
      <c r="B18" s="4" t="s">
        <v>24</v>
      </c>
      <c r="C18" s="4">
        <v>1</v>
      </c>
      <c r="D18" s="4">
        <v>1</v>
      </c>
      <c r="E18" s="4">
        <v>150</v>
      </c>
      <c r="F18" s="4">
        <v>15</v>
      </c>
      <c r="G18" s="4">
        <v>173</v>
      </c>
      <c r="H18" s="5">
        <f>G$282*D18</f>
        <v>32.0397822445561</v>
      </c>
      <c r="I18" s="5">
        <f t="shared" si="0"/>
        <v>205.0397822445561</v>
      </c>
      <c r="J18" s="4"/>
      <c r="K18" s="4"/>
      <c r="L18" s="4"/>
    </row>
    <row r="19" spans="1:12" ht="12.75">
      <c r="A19" s="4" t="s">
        <v>23</v>
      </c>
      <c r="B19" s="4" t="s">
        <v>25</v>
      </c>
      <c r="C19" s="4">
        <v>1</v>
      </c>
      <c r="D19" s="4">
        <v>1</v>
      </c>
      <c r="E19" s="4">
        <v>150</v>
      </c>
      <c r="F19" s="4">
        <v>15</v>
      </c>
      <c r="G19" s="4">
        <v>173</v>
      </c>
      <c r="H19" s="5">
        <f>G$282*D19</f>
        <v>32.0397822445561</v>
      </c>
      <c r="I19" s="5">
        <f t="shared" si="0"/>
        <v>205.0397822445561</v>
      </c>
      <c r="J19" s="4"/>
      <c r="K19" s="4"/>
      <c r="L19" s="4"/>
    </row>
    <row r="20" spans="1:12" ht="12.75">
      <c r="A20" s="4" t="s">
        <v>23</v>
      </c>
      <c r="B20" s="4" t="s">
        <v>26</v>
      </c>
      <c r="C20" s="4">
        <v>1</v>
      </c>
      <c r="D20" s="4">
        <v>1</v>
      </c>
      <c r="E20" s="4">
        <v>150</v>
      </c>
      <c r="F20" s="4">
        <v>15</v>
      </c>
      <c r="G20" s="4">
        <v>173</v>
      </c>
      <c r="H20" s="5">
        <f>G$282*D20</f>
        <v>32.0397822445561</v>
      </c>
      <c r="I20" s="5">
        <f t="shared" si="0"/>
        <v>205.0397822445561</v>
      </c>
      <c r="J20" s="4"/>
      <c r="K20" s="4"/>
      <c r="L20" s="4"/>
    </row>
    <row r="21" spans="1:12" ht="12.75">
      <c r="A21" s="4" t="s">
        <v>23</v>
      </c>
      <c r="B21" s="4" t="s">
        <v>13</v>
      </c>
      <c r="C21" s="4">
        <v>1</v>
      </c>
      <c r="D21" s="4">
        <v>1</v>
      </c>
      <c r="E21" s="4">
        <v>150</v>
      </c>
      <c r="F21" s="4">
        <v>15</v>
      </c>
      <c r="G21" s="4">
        <v>173</v>
      </c>
      <c r="H21" s="5">
        <f>G$282*D21</f>
        <v>32.0397822445561</v>
      </c>
      <c r="I21" s="5">
        <f t="shared" si="0"/>
        <v>205.0397822445561</v>
      </c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5">
        <f>G$282*D22</f>
        <v>0</v>
      </c>
      <c r="I22" s="7">
        <f>SUM(I18:I21)</f>
        <v>820.1591289782244</v>
      </c>
      <c r="J22" s="4">
        <v>692</v>
      </c>
      <c r="K22" s="5">
        <f>J22-I22</f>
        <v>-128.15912897822443</v>
      </c>
      <c r="L22" s="4"/>
    </row>
    <row r="23" spans="1:12" ht="12.75">
      <c r="A23" s="4" t="s">
        <v>27</v>
      </c>
      <c r="B23" s="4" t="s">
        <v>28</v>
      </c>
      <c r="C23" s="4">
        <v>1</v>
      </c>
      <c r="D23" s="4">
        <v>0.22</v>
      </c>
      <c r="E23" s="4">
        <v>55</v>
      </c>
      <c r="F23" s="4">
        <v>15</v>
      </c>
      <c r="G23" s="4">
        <v>64</v>
      </c>
      <c r="H23" s="5">
        <f>G$282*D23</f>
        <v>7.048752093802342</v>
      </c>
      <c r="I23" s="5">
        <f t="shared" si="0"/>
        <v>71.04875209380234</v>
      </c>
      <c r="J23" s="4"/>
      <c r="K23" s="4"/>
      <c r="L23" s="4"/>
    </row>
    <row r="24" spans="1:12" ht="12.75">
      <c r="A24" s="4" t="s">
        <v>27</v>
      </c>
      <c r="B24" s="4" t="s">
        <v>29</v>
      </c>
      <c r="C24" s="4">
        <v>1</v>
      </c>
      <c r="D24" s="4">
        <v>1</v>
      </c>
      <c r="E24" s="4">
        <v>150</v>
      </c>
      <c r="F24" s="4">
        <v>15</v>
      </c>
      <c r="G24" s="4">
        <v>173</v>
      </c>
      <c r="H24" s="5">
        <f>G$282*D24</f>
        <v>32.0397822445561</v>
      </c>
      <c r="I24" s="5">
        <f t="shared" si="0"/>
        <v>205.0397822445561</v>
      </c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5">
        <f>G$282*D25</f>
        <v>0</v>
      </c>
      <c r="I25" s="7">
        <f>SUM(I23:I24)</f>
        <v>276.08853433835844</v>
      </c>
      <c r="J25" s="4">
        <v>237</v>
      </c>
      <c r="K25" s="5">
        <f>J25-I25</f>
        <v>-39.08853433835844</v>
      </c>
      <c r="L25" s="4"/>
    </row>
    <row r="26" spans="1:12" ht="12.75">
      <c r="A26" s="4" t="s">
        <v>30</v>
      </c>
      <c r="B26" s="4" t="s">
        <v>31</v>
      </c>
      <c r="C26" s="4">
        <v>1</v>
      </c>
      <c r="D26" s="4">
        <v>1</v>
      </c>
      <c r="E26" s="4">
        <v>150</v>
      </c>
      <c r="F26" s="4">
        <v>15</v>
      </c>
      <c r="G26" s="4">
        <v>173</v>
      </c>
      <c r="H26" s="5">
        <f>G$282*D26</f>
        <v>32.0397822445561</v>
      </c>
      <c r="I26" s="5">
        <f t="shared" si="0"/>
        <v>205.0397822445561</v>
      </c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5">
        <f>G$282*D27</f>
        <v>0</v>
      </c>
      <c r="I27" s="7">
        <f>SUM(I26)</f>
        <v>205.0397822445561</v>
      </c>
      <c r="J27" s="4">
        <v>173</v>
      </c>
      <c r="K27" s="5">
        <f>J27-I27</f>
        <v>-32.03978224455611</v>
      </c>
      <c r="L27" s="4"/>
    </row>
    <row r="28" spans="1:12" ht="12.75">
      <c r="A28" s="4" t="s">
        <v>32</v>
      </c>
      <c r="B28" s="4" t="s">
        <v>33</v>
      </c>
      <c r="C28" s="4">
        <v>2</v>
      </c>
      <c r="D28" s="4">
        <v>0.44</v>
      </c>
      <c r="E28" s="4">
        <v>55</v>
      </c>
      <c r="F28" s="4">
        <v>15</v>
      </c>
      <c r="G28" s="4">
        <v>127</v>
      </c>
      <c r="H28" s="5">
        <f>G$282*D28</f>
        <v>14.097504187604684</v>
      </c>
      <c r="I28" s="5">
        <f t="shared" si="0"/>
        <v>141.09750418760467</v>
      </c>
      <c r="J28" s="4"/>
      <c r="K28" s="4"/>
      <c r="L28" s="4"/>
    </row>
    <row r="29" spans="1:12" ht="12.75">
      <c r="A29" s="4" t="s">
        <v>32</v>
      </c>
      <c r="B29" s="4" t="s">
        <v>34</v>
      </c>
      <c r="C29" s="4">
        <v>1</v>
      </c>
      <c r="D29" s="4">
        <v>1</v>
      </c>
      <c r="E29" s="4">
        <v>150</v>
      </c>
      <c r="F29" s="4">
        <v>15</v>
      </c>
      <c r="G29" s="4">
        <v>173</v>
      </c>
      <c r="H29" s="5">
        <f>G$282*D29</f>
        <v>32.0397822445561</v>
      </c>
      <c r="I29" s="5">
        <f t="shared" si="0"/>
        <v>205.0397822445561</v>
      </c>
      <c r="J29" s="4"/>
      <c r="K29" s="4"/>
      <c r="L29" s="4"/>
    </row>
    <row r="30" spans="1:12" ht="12.75">
      <c r="A30" s="4" t="s">
        <v>32</v>
      </c>
      <c r="B30" s="4" t="s">
        <v>35</v>
      </c>
      <c r="C30" s="4">
        <v>1</v>
      </c>
      <c r="D30" s="4">
        <v>1</v>
      </c>
      <c r="E30" s="4">
        <v>150</v>
      </c>
      <c r="F30" s="4">
        <v>15</v>
      </c>
      <c r="G30" s="4">
        <v>173</v>
      </c>
      <c r="H30" s="5">
        <f>G$282*D30</f>
        <v>32.0397822445561</v>
      </c>
      <c r="I30" s="5">
        <f t="shared" si="0"/>
        <v>205.0397822445561</v>
      </c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5">
        <f>G$282*D31</f>
        <v>0</v>
      </c>
      <c r="I31" s="7">
        <f>SUM(I28:I30)</f>
        <v>551.1770686767169</v>
      </c>
      <c r="J31" s="4">
        <v>473</v>
      </c>
      <c r="K31" s="12">
        <f>J31-I31</f>
        <v>-78.17706867671689</v>
      </c>
      <c r="L31" s="4">
        <v>78</v>
      </c>
    </row>
    <row r="32" spans="1:12" ht="12.75">
      <c r="A32" s="4" t="s">
        <v>36</v>
      </c>
      <c r="B32" s="4" t="s">
        <v>37</v>
      </c>
      <c r="C32" s="4">
        <v>1</v>
      </c>
      <c r="D32" s="4">
        <v>1</v>
      </c>
      <c r="E32" s="4">
        <v>150</v>
      </c>
      <c r="F32" s="4">
        <v>15</v>
      </c>
      <c r="G32" s="4">
        <v>173</v>
      </c>
      <c r="H32" s="5">
        <f>G$282*D32</f>
        <v>32.0397822445561</v>
      </c>
      <c r="I32" s="5">
        <f t="shared" si="0"/>
        <v>205.0397822445561</v>
      </c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5">
        <f>G$282*D33</f>
        <v>0</v>
      </c>
      <c r="I33" s="7">
        <f>SUM(I32)</f>
        <v>205.0397822445561</v>
      </c>
      <c r="J33" s="4">
        <v>173</v>
      </c>
      <c r="K33" s="12">
        <f>J33-I33</f>
        <v>-32.03978224455611</v>
      </c>
      <c r="L33" s="4">
        <v>32</v>
      </c>
    </row>
    <row r="34" spans="1:12" ht="12.75">
      <c r="A34" s="4" t="s">
        <v>38</v>
      </c>
      <c r="B34" s="4" t="s">
        <v>39</v>
      </c>
      <c r="C34" s="4">
        <v>1</v>
      </c>
      <c r="D34" s="4">
        <v>1</v>
      </c>
      <c r="E34" s="4">
        <v>150</v>
      </c>
      <c r="F34" s="4">
        <v>15</v>
      </c>
      <c r="G34" s="4">
        <v>173</v>
      </c>
      <c r="H34" s="5">
        <f>G$282*D34</f>
        <v>32.0397822445561</v>
      </c>
      <c r="I34" s="5">
        <f t="shared" si="0"/>
        <v>205.0397822445561</v>
      </c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5">
        <f>G$282*D35</f>
        <v>0</v>
      </c>
      <c r="I35" s="7">
        <f>SUM(I34)</f>
        <v>205.0397822445561</v>
      </c>
      <c r="J35" s="4">
        <v>173</v>
      </c>
      <c r="K35" s="12">
        <f>J35-I35</f>
        <v>-32.03978224455611</v>
      </c>
      <c r="L35" s="4">
        <v>32</v>
      </c>
    </row>
    <row r="36" spans="1:12" ht="12.75">
      <c r="A36" s="4" t="s">
        <v>40</v>
      </c>
      <c r="B36" s="4" t="s">
        <v>41</v>
      </c>
      <c r="C36" s="4">
        <v>1</v>
      </c>
      <c r="D36" s="4">
        <v>1</v>
      </c>
      <c r="E36" s="4">
        <v>72.72</v>
      </c>
      <c r="F36" s="4">
        <v>15</v>
      </c>
      <c r="G36" s="4">
        <v>84</v>
      </c>
      <c r="H36" s="5">
        <f>G$282*D36</f>
        <v>32.0397822445561</v>
      </c>
      <c r="I36" s="5">
        <f t="shared" si="0"/>
        <v>116.03978224455611</v>
      </c>
      <c r="J36" s="4"/>
      <c r="K36" s="4"/>
      <c r="L36" s="4"/>
    </row>
    <row r="37" spans="1:12" ht="12.75">
      <c r="A37" s="4" t="s">
        <v>40</v>
      </c>
      <c r="B37" s="4" t="s">
        <v>42</v>
      </c>
      <c r="C37" s="4">
        <v>1</v>
      </c>
      <c r="D37" s="4">
        <v>1</v>
      </c>
      <c r="E37" s="4">
        <v>182.55</v>
      </c>
      <c r="F37" s="4">
        <v>15</v>
      </c>
      <c r="G37" s="4">
        <v>210</v>
      </c>
      <c r="H37" s="5">
        <f>G$282*D37</f>
        <v>32.0397822445561</v>
      </c>
      <c r="I37" s="5">
        <f t="shared" si="0"/>
        <v>242.0397822445561</v>
      </c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5">
        <f>G$282*D38</f>
        <v>0</v>
      </c>
      <c r="I38" s="7">
        <f>SUM(I36:I37)</f>
        <v>358.0795644891122</v>
      </c>
      <c r="J38" s="4">
        <v>294</v>
      </c>
      <c r="K38" s="12">
        <f>J38-I38</f>
        <v>-64.07956448911222</v>
      </c>
      <c r="L38" s="4">
        <v>64</v>
      </c>
    </row>
    <row r="39" spans="1:12" ht="12.75">
      <c r="A39" s="4" t="s">
        <v>43</v>
      </c>
      <c r="B39" s="4" t="s">
        <v>44</v>
      </c>
      <c r="C39" s="4">
        <v>1</v>
      </c>
      <c r="D39" s="4">
        <v>1.8</v>
      </c>
      <c r="E39" s="4">
        <v>180</v>
      </c>
      <c r="F39" s="4">
        <v>15</v>
      </c>
      <c r="G39" s="4">
        <v>207</v>
      </c>
      <c r="H39" s="5">
        <f>G$282*D39</f>
        <v>57.67160804020098</v>
      </c>
      <c r="I39" s="5">
        <f t="shared" si="0"/>
        <v>264.67160804020097</v>
      </c>
      <c r="J39" s="4"/>
      <c r="K39" s="4"/>
      <c r="L39" s="4"/>
    </row>
    <row r="40" spans="1:13" ht="12.75">
      <c r="A40" s="4"/>
      <c r="B40" s="4"/>
      <c r="C40" s="4"/>
      <c r="D40" s="4"/>
      <c r="E40" s="4"/>
      <c r="F40" s="4"/>
      <c r="G40" s="4"/>
      <c r="H40" s="5">
        <f>G$282*D40</f>
        <v>0</v>
      </c>
      <c r="I40" s="7">
        <f>SUM(I39)</f>
        <v>264.67160804020097</v>
      </c>
      <c r="J40" s="4">
        <v>207</v>
      </c>
      <c r="K40" s="12">
        <f>J40-I40</f>
        <v>-57.671608040200965</v>
      </c>
      <c r="L40" s="4">
        <v>59</v>
      </c>
      <c r="M40" s="10" t="s">
        <v>195</v>
      </c>
    </row>
    <row r="41" spans="1:12" ht="12.75">
      <c r="A41" s="4" t="s">
        <v>45</v>
      </c>
      <c r="B41" s="4" t="s">
        <v>29</v>
      </c>
      <c r="C41" s="4">
        <v>1</v>
      </c>
      <c r="D41" s="4">
        <v>1</v>
      </c>
      <c r="E41" s="4">
        <v>150</v>
      </c>
      <c r="F41" s="4">
        <v>15</v>
      </c>
      <c r="G41" s="4">
        <v>173</v>
      </c>
      <c r="H41" s="5">
        <f>G$282*D41</f>
        <v>32.0397822445561</v>
      </c>
      <c r="I41" s="5">
        <f t="shared" si="0"/>
        <v>205.0397822445561</v>
      </c>
      <c r="J41" s="4"/>
      <c r="K41" s="4"/>
      <c r="L41" s="4"/>
    </row>
    <row r="42" spans="1:13" ht="12.75">
      <c r="A42" s="4"/>
      <c r="B42" s="4"/>
      <c r="C42" s="4"/>
      <c r="D42" s="4"/>
      <c r="E42" s="4"/>
      <c r="F42" s="4"/>
      <c r="G42" s="4"/>
      <c r="H42" s="5">
        <f>G$282*D42</f>
        <v>0</v>
      </c>
      <c r="I42" s="7">
        <f>SUM(I41)</f>
        <v>205.0397822445561</v>
      </c>
      <c r="J42" s="4">
        <v>173</v>
      </c>
      <c r="K42" s="12">
        <f>J42-I42</f>
        <v>-32.03978224455611</v>
      </c>
      <c r="L42" s="4">
        <v>35</v>
      </c>
      <c r="M42" s="10" t="s">
        <v>201</v>
      </c>
    </row>
    <row r="43" spans="1:12" ht="12.75">
      <c r="A43" s="4" t="s">
        <v>46</v>
      </c>
      <c r="B43" s="4" t="s">
        <v>31</v>
      </c>
      <c r="C43" s="4">
        <v>1</v>
      </c>
      <c r="D43" s="4">
        <v>1</v>
      </c>
      <c r="E43" s="4">
        <v>150</v>
      </c>
      <c r="F43" s="4">
        <v>15</v>
      </c>
      <c r="G43" s="4">
        <v>173</v>
      </c>
      <c r="H43" s="5">
        <f>G$282*D43</f>
        <v>32.0397822445561</v>
      </c>
      <c r="I43" s="5">
        <f t="shared" si="0"/>
        <v>205.0397822445561</v>
      </c>
      <c r="J43" s="4"/>
      <c r="K43" s="4"/>
      <c r="L43" s="4"/>
    </row>
    <row r="44" spans="1:13" ht="12.75">
      <c r="A44" s="4"/>
      <c r="B44" s="4"/>
      <c r="C44" s="4"/>
      <c r="D44" s="4"/>
      <c r="E44" s="4"/>
      <c r="F44" s="4"/>
      <c r="G44" s="4"/>
      <c r="H44" s="5">
        <f>G$282*D44</f>
        <v>0</v>
      </c>
      <c r="I44" s="7">
        <f>SUM(I43)</f>
        <v>205.0397822445561</v>
      </c>
      <c r="J44" s="4">
        <v>173</v>
      </c>
      <c r="K44" s="12">
        <f>J44-I44</f>
        <v>-32.03978224455611</v>
      </c>
      <c r="L44" s="4">
        <v>33</v>
      </c>
      <c r="M44" s="10" t="s">
        <v>195</v>
      </c>
    </row>
    <row r="45" spans="1:12" ht="12.75">
      <c r="A45" s="4" t="s">
        <v>47</v>
      </c>
      <c r="B45" s="4" t="s">
        <v>48</v>
      </c>
      <c r="C45" s="4">
        <v>1</v>
      </c>
      <c r="D45" s="4">
        <v>1.8</v>
      </c>
      <c r="E45" s="4">
        <v>180</v>
      </c>
      <c r="F45" s="4">
        <v>15</v>
      </c>
      <c r="G45" s="4">
        <v>207</v>
      </c>
      <c r="H45" s="5">
        <f>G$282*D45</f>
        <v>57.67160804020098</v>
      </c>
      <c r="I45" s="5">
        <f t="shared" si="0"/>
        <v>264.67160804020097</v>
      </c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5">
        <f>G$282*D46</f>
        <v>0</v>
      </c>
      <c r="I46" s="7">
        <f>SUM(I45)</f>
        <v>264.67160804020097</v>
      </c>
      <c r="J46" s="4">
        <v>207</v>
      </c>
      <c r="K46" s="5">
        <f>J46-I46</f>
        <v>-57.671608040200965</v>
      </c>
      <c r="L46" s="4"/>
    </row>
    <row r="47" spans="1:12" ht="12.75">
      <c r="A47" s="4" t="s">
        <v>49</v>
      </c>
      <c r="B47" s="4" t="s">
        <v>50</v>
      </c>
      <c r="C47" s="4">
        <v>1</v>
      </c>
      <c r="D47" s="4">
        <v>1</v>
      </c>
      <c r="E47" s="4">
        <v>150</v>
      </c>
      <c r="F47" s="4">
        <v>15</v>
      </c>
      <c r="G47" s="4">
        <v>173</v>
      </c>
      <c r="H47" s="5">
        <f>G$282*D47</f>
        <v>32.0397822445561</v>
      </c>
      <c r="I47" s="5">
        <f t="shared" si="0"/>
        <v>205.0397822445561</v>
      </c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5">
        <f>G$282*D48</f>
        <v>0</v>
      </c>
      <c r="I48" s="7">
        <f>SUM(I47)</f>
        <v>205.0397822445561</v>
      </c>
      <c r="J48" s="4">
        <v>173</v>
      </c>
      <c r="K48" s="5">
        <f>J48-I48</f>
        <v>-32.03978224455611</v>
      </c>
      <c r="L48" s="4"/>
    </row>
    <row r="49" spans="1:12" ht="12.75">
      <c r="A49" s="4" t="s">
        <v>51</v>
      </c>
      <c r="B49" s="4" t="s">
        <v>28</v>
      </c>
      <c r="C49" s="4">
        <v>1</v>
      </c>
      <c r="D49" s="4">
        <v>0.22</v>
      </c>
      <c r="E49" s="4">
        <v>55</v>
      </c>
      <c r="F49" s="4">
        <v>15</v>
      </c>
      <c r="G49" s="4">
        <v>64</v>
      </c>
      <c r="H49" s="5">
        <f>G$282*D49</f>
        <v>7.048752093802342</v>
      </c>
      <c r="I49" s="5">
        <f t="shared" si="0"/>
        <v>71.04875209380234</v>
      </c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5">
        <f>G$282*D50</f>
        <v>0</v>
      </c>
      <c r="I50" s="7">
        <f>SUM(I49)</f>
        <v>71.04875209380234</v>
      </c>
      <c r="J50" s="4">
        <v>64</v>
      </c>
      <c r="K50" s="12">
        <f>J50-I50</f>
        <v>-7.048752093802335</v>
      </c>
      <c r="L50" s="4">
        <v>7</v>
      </c>
    </row>
    <row r="51" spans="1:12" ht="12.75">
      <c r="A51" s="4" t="s">
        <v>52</v>
      </c>
      <c r="B51" s="4" t="s">
        <v>28</v>
      </c>
      <c r="C51" s="4">
        <v>1</v>
      </c>
      <c r="D51" s="4">
        <v>0.22</v>
      </c>
      <c r="E51" s="4">
        <v>55</v>
      </c>
      <c r="F51" s="4">
        <v>15</v>
      </c>
      <c r="G51" s="4">
        <v>64</v>
      </c>
      <c r="H51" s="5">
        <f>G$282*D51</f>
        <v>7.048752093802342</v>
      </c>
      <c r="I51" s="5">
        <f t="shared" si="0"/>
        <v>71.04875209380234</v>
      </c>
      <c r="J51" s="4"/>
      <c r="K51" s="4"/>
      <c r="L51" s="4"/>
    </row>
    <row r="52" spans="1:12" ht="12.75">
      <c r="A52" s="4" t="s">
        <v>52</v>
      </c>
      <c r="B52" s="4" t="s">
        <v>31</v>
      </c>
      <c r="C52" s="4">
        <v>1</v>
      </c>
      <c r="D52" s="4">
        <v>1</v>
      </c>
      <c r="E52" s="4">
        <v>150</v>
      </c>
      <c r="F52" s="4">
        <v>15</v>
      </c>
      <c r="G52" s="4">
        <v>173</v>
      </c>
      <c r="H52" s="5">
        <f>G$282*D52</f>
        <v>32.0397822445561</v>
      </c>
      <c r="I52" s="5">
        <f t="shared" si="0"/>
        <v>205.0397822445561</v>
      </c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5">
        <f>G$282*D53</f>
        <v>0</v>
      </c>
      <c r="I53" s="7">
        <f>SUM(I51:I52)</f>
        <v>276.08853433835844</v>
      </c>
      <c r="J53" s="4">
        <v>237</v>
      </c>
      <c r="K53" s="12">
        <f>J53-I53</f>
        <v>-39.08853433835844</v>
      </c>
      <c r="L53" s="4">
        <v>39</v>
      </c>
    </row>
    <row r="54" spans="1:12" ht="12.75">
      <c r="A54" s="4" t="s">
        <v>53</v>
      </c>
      <c r="B54" s="4" t="s">
        <v>54</v>
      </c>
      <c r="C54" s="4">
        <v>1</v>
      </c>
      <c r="D54" s="4">
        <v>1</v>
      </c>
      <c r="E54" s="4">
        <v>150</v>
      </c>
      <c r="F54" s="4">
        <v>15</v>
      </c>
      <c r="G54" s="4">
        <v>173</v>
      </c>
      <c r="H54" s="5">
        <f>G$282*D54</f>
        <v>32.0397822445561</v>
      </c>
      <c r="I54" s="5">
        <f t="shared" si="0"/>
        <v>205.0397822445561</v>
      </c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5">
        <f>G$282*D55</f>
        <v>0</v>
      </c>
      <c r="I55" s="7">
        <f>SUM(I54)</f>
        <v>205.0397822445561</v>
      </c>
      <c r="J55" s="9">
        <v>0</v>
      </c>
      <c r="K55" s="5">
        <f>J55-I55</f>
        <v>-205.0397822445561</v>
      </c>
      <c r="L55" s="4"/>
    </row>
    <row r="56" spans="1:12" ht="12.75">
      <c r="A56" s="4" t="s">
        <v>55</v>
      </c>
      <c r="B56" s="4" t="s">
        <v>56</v>
      </c>
      <c r="C56" s="4">
        <v>1</v>
      </c>
      <c r="D56" s="4"/>
      <c r="E56" s="4">
        <v>586.95</v>
      </c>
      <c r="F56" s="4">
        <v>15</v>
      </c>
      <c r="G56" s="4"/>
      <c r="H56" s="5">
        <v>3</v>
      </c>
      <c r="I56" s="5">
        <f t="shared" si="0"/>
        <v>3</v>
      </c>
      <c r="J56" s="4"/>
      <c r="K56" s="4"/>
      <c r="L56" s="4"/>
    </row>
    <row r="57" spans="1:12" ht="12.75">
      <c r="A57" s="4" t="s">
        <v>55</v>
      </c>
      <c r="B57" s="4" t="s">
        <v>57</v>
      </c>
      <c r="C57" s="4">
        <v>2</v>
      </c>
      <c r="D57" s="4">
        <v>2</v>
      </c>
      <c r="E57" s="4">
        <v>150</v>
      </c>
      <c r="F57" s="4">
        <v>15</v>
      </c>
      <c r="G57" s="4">
        <v>345</v>
      </c>
      <c r="H57" s="5">
        <f>G$282*D57</f>
        <v>64.0795644891122</v>
      </c>
      <c r="I57" s="5">
        <f t="shared" si="0"/>
        <v>409.0795644891122</v>
      </c>
      <c r="J57" s="4"/>
      <c r="K57" s="4"/>
      <c r="L57" s="4"/>
    </row>
    <row r="58" spans="1:13" ht="12.75">
      <c r="A58" s="4"/>
      <c r="B58" s="4"/>
      <c r="C58" s="4"/>
      <c r="D58" s="4"/>
      <c r="E58" s="4"/>
      <c r="F58" s="4"/>
      <c r="G58" s="4"/>
      <c r="H58" s="5">
        <f>G$282*D58</f>
        <v>0</v>
      </c>
      <c r="I58" s="7">
        <f>SUM(I56:I57)</f>
        <v>412.0795644891122</v>
      </c>
      <c r="J58" s="4">
        <v>345</v>
      </c>
      <c r="K58" s="12">
        <f>J58-I58</f>
        <v>-67.07956448911222</v>
      </c>
      <c r="L58" s="4">
        <v>68</v>
      </c>
      <c r="M58" s="10" t="s">
        <v>195</v>
      </c>
    </row>
    <row r="59" spans="1:12" ht="12.75">
      <c r="A59" s="4" t="s">
        <v>58</v>
      </c>
      <c r="B59" s="4" t="s">
        <v>59</v>
      </c>
      <c r="C59" s="4">
        <v>1</v>
      </c>
      <c r="D59" s="4">
        <v>0.22</v>
      </c>
      <c r="E59" s="4">
        <v>55</v>
      </c>
      <c r="F59" s="4">
        <v>15</v>
      </c>
      <c r="G59" s="4">
        <v>64</v>
      </c>
      <c r="H59" s="5">
        <f>G$282*D59</f>
        <v>7.048752093802342</v>
      </c>
      <c r="I59" s="5">
        <f t="shared" si="0"/>
        <v>71.04875209380234</v>
      </c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5">
        <f>G$282*D60</f>
        <v>0</v>
      </c>
      <c r="I60" s="7">
        <f>SUM(I59)</f>
        <v>71.04875209380234</v>
      </c>
      <c r="J60" s="4">
        <v>64</v>
      </c>
      <c r="K60" s="5">
        <f>J60-I60</f>
        <v>-7.048752093802335</v>
      </c>
      <c r="L60" s="4"/>
    </row>
    <row r="61" spans="1:12" ht="12.75">
      <c r="A61" s="4" t="s">
        <v>60</v>
      </c>
      <c r="B61" s="4" t="s">
        <v>61</v>
      </c>
      <c r="C61" s="4">
        <v>1</v>
      </c>
      <c r="D61" s="4">
        <v>1.8</v>
      </c>
      <c r="E61" s="4">
        <v>180</v>
      </c>
      <c r="F61" s="4">
        <v>15</v>
      </c>
      <c r="G61" s="4">
        <v>207</v>
      </c>
      <c r="H61" s="5">
        <f>G$282*D61</f>
        <v>57.67160804020098</v>
      </c>
      <c r="I61" s="5">
        <f t="shared" si="0"/>
        <v>264.67160804020097</v>
      </c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5">
        <f>G$282*D62</f>
        <v>0</v>
      </c>
      <c r="I62" s="7">
        <f>SUM(I61)</f>
        <v>264.67160804020097</v>
      </c>
      <c r="J62" s="4">
        <v>207</v>
      </c>
      <c r="K62" s="5">
        <f>J62-I62</f>
        <v>-57.671608040200965</v>
      </c>
      <c r="L62" s="4"/>
    </row>
    <row r="63" spans="1:12" ht="12.75">
      <c r="A63" s="4" t="s">
        <v>62</v>
      </c>
      <c r="B63" s="4" t="s">
        <v>10</v>
      </c>
      <c r="C63" s="4">
        <v>1</v>
      </c>
      <c r="D63" s="4">
        <v>1</v>
      </c>
      <c r="E63" s="4">
        <v>150</v>
      </c>
      <c r="F63" s="4">
        <v>15</v>
      </c>
      <c r="G63" s="4">
        <v>173</v>
      </c>
      <c r="H63" s="5">
        <f>G$282*D63</f>
        <v>32.0397822445561</v>
      </c>
      <c r="I63" s="5">
        <f t="shared" si="0"/>
        <v>205.0397822445561</v>
      </c>
      <c r="J63" s="4"/>
      <c r="K63" s="4"/>
      <c r="L63" s="4"/>
    </row>
    <row r="64" spans="1:12" ht="12.75">
      <c r="A64" s="4" t="s">
        <v>62</v>
      </c>
      <c r="B64" s="4" t="s">
        <v>37</v>
      </c>
      <c r="C64" s="4">
        <v>1</v>
      </c>
      <c r="D64" s="4">
        <v>1</v>
      </c>
      <c r="E64" s="4">
        <v>150</v>
      </c>
      <c r="F64" s="4">
        <v>15</v>
      </c>
      <c r="G64" s="4">
        <v>173</v>
      </c>
      <c r="H64" s="5">
        <f>G$282*D64</f>
        <v>32.0397822445561</v>
      </c>
      <c r="I64" s="5">
        <f t="shared" si="0"/>
        <v>205.0397822445561</v>
      </c>
      <c r="J64" s="4"/>
      <c r="K64" s="4"/>
      <c r="L64" s="4"/>
    </row>
    <row r="65" spans="1:12" ht="12.75">
      <c r="A65" s="4"/>
      <c r="B65" s="4"/>
      <c r="C65" s="4"/>
      <c r="D65" s="4"/>
      <c r="E65" s="4"/>
      <c r="F65" s="4"/>
      <c r="G65" s="4"/>
      <c r="H65" s="5">
        <f>G$282*D65</f>
        <v>0</v>
      </c>
      <c r="I65" s="7">
        <f>SUM(I63:I64)</f>
        <v>410.0795644891122</v>
      </c>
      <c r="J65" s="4">
        <v>346</v>
      </c>
      <c r="K65" s="5">
        <f>J65-I65</f>
        <v>-64.07956448911222</v>
      </c>
      <c r="L65" s="4"/>
    </row>
    <row r="66" spans="1:12" ht="12.75">
      <c r="A66" s="4" t="s">
        <v>63</v>
      </c>
      <c r="B66" s="4" t="s">
        <v>64</v>
      </c>
      <c r="C66" s="4">
        <v>1</v>
      </c>
      <c r="D66" s="4">
        <v>1</v>
      </c>
      <c r="E66" s="4">
        <v>150</v>
      </c>
      <c r="F66" s="4">
        <v>15</v>
      </c>
      <c r="G66" s="4">
        <v>173</v>
      </c>
      <c r="H66" s="5">
        <f>G$282*D66</f>
        <v>32.0397822445561</v>
      </c>
      <c r="I66" s="5">
        <f t="shared" si="0"/>
        <v>205.0397822445561</v>
      </c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5">
        <f>G$282*D67</f>
        <v>0</v>
      </c>
      <c r="I67" s="7">
        <f>SUM(I66)</f>
        <v>205.0397822445561</v>
      </c>
      <c r="J67" s="4">
        <v>173</v>
      </c>
      <c r="K67" s="5">
        <f>J67-I67</f>
        <v>-32.03978224455611</v>
      </c>
      <c r="L67" s="4"/>
    </row>
    <row r="68" spans="1:12" ht="12.75">
      <c r="A68" s="4" t="s">
        <v>65</v>
      </c>
      <c r="B68" s="4" t="s">
        <v>66</v>
      </c>
      <c r="C68" s="4">
        <v>1</v>
      </c>
      <c r="D68" s="4">
        <v>1</v>
      </c>
      <c r="E68" s="4">
        <v>150</v>
      </c>
      <c r="F68" s="4">
        <v>15</v>
      </c>
      <c r="G68" s="4">
        <v>173</v>
      </c>
      <c r="H68" s="5">
        <f>G$282*D68</f>
        <v>32.0397822445561</v>
      </c>
      <c r="I68" s="5">
        <f aca="true" t="shared" si="1" ref="I67:I130">H68+G68</f>
        <v>205.0397822445561</v>
      </c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5">
        <f>G$282*D69</f>
        <v>0</v>
      </c>
      <c r="I69" s="7">
        <f>SUM(I68)</f>
        <v>205.0397822445561</v>
      </c>
      <c r="J69" s="4">
        <v>180</v>
      </c>
      <c r="K69" s="5">
        <f>J69-I69</f>
        <v>-25.039782244556108</v>
      </c>
      <c r="L69" s="4"/>
    </row>
    <row r="70" spans="1:12" ht="12.75">
      <c r="A70" s="4" t="s">
        <v>67</v>
      </c>
      <c r="B70" s="4" t="s">
        <v>54</v>
      </c>
      <c r="C70" s="4">
        <v>1</v>
      </c>
      <c r="D70" s="4">
        <v>1</v>
      </c>
      <c r="E70" s="4">
        <v>150</v>
      </c>
      <c r="F70" s="4">
        <v>15</v>
      </c>
      <c r="G70" s="4">
        <v>173</v>
      </c>
      <c r="H70" s="5">
        <f>G$282*D70</f>
        <v>32.0397822445561</v>
      </c>
      <c r="I70" s="5">
        <f t="shared" si="1"/>
        <v>205.0397822445561</v>
      </c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5">
        <f>G$282*D71</f>
        <v>0</v>
      </c>
      <c r="I71" s="7">
        <f>SUM(I70)</f>
        <v>205.0397822445561</v>
      </c>
      <c r="J71" s="4">
        <v>173</v>
      </c>
      <c r="K71" s="12">
        <f>J71-I71</f>
        <v>-32.03978224455611</v>
      </c>
      <c r="L71" s="4">
        <v>32</v>
      </c>
    </row>
    <row r="72" spans="1:12" ht="12.75">
      <c r="A72" s="4" t="s">
        <v>68</v>
      </c>
      <c r="B72" s="4" t="s">
        <v>31</v>
      </c>
      <c r="C72" s="4">
        <v>1</v>
      </c>
      <c r="D72" s="4">
        <v>1</v>
      </c>
      <c r="E72" s="4">
        <v>150</v>
      </c>
      <c r="F72" s="4">
        <v>15</v>
      </c>
      <c r="G72" s="4">
        <v>173</v>
      </c>
      <c r="H72" s="5">
        <f>G$282*D72</f>
        <v>32.0397822445561</v>
      </c>
      <c r="I72" s="5">
        <f t="shared" si="1"/>
        <v>205.0397822445561</v>
      </c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5">
        <f>G$282*D73</f>
        <v>0</v>
      </c>
      <c r="I73" s="7">
        <f>SUM(I72)</f>
        <v>205.0397822445561</v>
      </c>
      <c r="J73" s="4">
        <v>173</v>
      </c>
      <c r="K73" s="12">
        <f>J73-I73</f>
        <v>-32.03978224455611</v>
      </c>
      <c r="L73" s="4">
        <v>32</v>
      </c>
    </row>
    <row r="74" spans="1:12" ht="12.75">
      <c r="A74" s="4" t="s">
        <v>69</v>
      </c>
      <c r="B74" s="4" t="s">
        <v>70</v>
      </c>
      <c r="C74" s="4">
        <v>2</v>
      </c>
      <c r="D74" s="4">
        <v>3.6</v>
      </c>
      <c r="E74" s="4">
        <v>180</v>
      </c>
      <c r="F74" s="4">
        <v>15</v>
      </c>
      <c r="G74" s="4">
        <v>414</v>
      </c>
      <c r="H74" s="5">
        <f>G$282*D74</f>
        <v>115.34321608040196</v>
      </c>
      <c r="I74" s="5">
        <f t="shared" si="1"/>
        <v>529.3432160804019</v>
      </c>
      <c r="J74" s="4"/>
      <c r="K74" s="4"/>
      <c r="L74" s="4"/>
    </row>
    <row r="75" spans="1:12" ht="12.75">
      <c r="A75" s="4" t="s">
        <v>69</v>
      </c>
      <c r="B75" s="4" t="s">
        <v>31</v>
      </c>
      <c r="C75" s="4">
        <v>2</v>
      </c>
      <c r="D75" s="4">
        <v>2</v>
      </c>
      <c r="E75" s="4">
        <v>150</v>
      </c>
      <c r="F75" s="4">
        <v>15</v>
      </c>
      <c r="G75" s="4">
        <v>345</v>
      </c>
      <c r="H75" s="5">
        <f>G$282*D75</f>
        <v>64.0795644891122</v>
      </c>
      <c r="I75" s="5">
        <f t="shared" si="1"/>
        <v>409.0795644891122</v>
      </c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5">
        <f>G$282*D76</f>
        <v>0</v>
      </c>
      <c r="I76" s="7">
        <f>SUM(I74:I75)</f>
        <v>938.4227805695141</v>
      </c>
      <c r="J76" s="9">
        <v>0</v>
      </c>
      <c r="K76" s="12">
        <f>J76-I76</f>
        <v>-938.4227805695141</v>
      </c>
      <c r="L76" s="4">
        <v>938</v>
      </c>
    </row>
    <row r="77" spans="1:12" ht="12.75">
      <c r="A77" s="4" t="s">
        <v>71</v>
      </c>
      <c r="B77" s="4" t="s">
        <v>25</v>
      </c>
      <c r="C77" s="4">
        <v>1</v>
      </c>
      <c r="D77" s="4">
        <v>1</v>
      </c>
      <c r="E77" s="4">
        <v>150</v>
      </c>
      <c r="F77" s="4">
        <v>15</v>
      </c>
      <c r="G77" s="4">
        <v>173</v>
      </c>
      <c r="H77" s="5">
        <f>G$282*D77</f>
        <v>32.0397822445561</v>
      </c>
      <c r="I77" s="5">
        <f t="shared" si="1"/>
        <v>205.0397822445561</v>
      </c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5">
        <f>G$282*D78</f>
        <v>0</v>
      </c>
      <c r="I78" s="7">
        <f>SUM(I77)</f>
        <v>205.0397822445561</v>
      </c>
      <c r="J78" s="4">
        <v>173</v>
      </c>
      <c r="K78" s="12">
        <f>J78-I78</f>
        <v>-32.03978224455611</v>
      </c>
      <c r="L78" s="4">
        <v>32</v>
      </c>
    </row>
    <row r="79" spans="1:12" ht="12.75">
      <c r="A79" s="4" t="s">
        <v>72</v>
      </c>
      <c r="B79" s="4" t="s">
        <v>73</v>
      </c>
      <c r="C79" s="4">
        <v>1</v>
      </c>
      <c r="D79" s="4">
        <v>1</v>
      </c>
      <c r="E79" s="4">
        <v>150</v>
      </c>
      <c r="F79" s="4">
        <v>15</v>
      </c>
      <c r="G79" s="4">
        <v>173</v>
      </c>
      <c r="H79" s="5">
        <f>G$282*D79</f>
        <v>32.0397822445561</v>
      </c>
      <c r="I79" s="5">
        <f t="shared" si="1"/>
        <v>205.0397822445561</v>
      </c>
      <c r="J79" s="4"/>
      <c r="K79" s="4"/>
      <c r="L79" s="4"/>
    </row>
    <row r="80" spans="1:12" ht="12.75">
      <c r="A80" s="4" t="s">
        <v>72</v>
      </c>
      <c r="B80" s="4" t="s">
        <v>28</v>
      </c>
      <c r="C80" s="4">
        <v>1</v>
      </c>
      <c r="D80" s="4">
        <v>0.22</v>
      </c>
      <c r="E80" s="4">
        <v>55</v>
      </c>
      <c r="F80" s="4">
        <v>15</v>
      </c>
      <c r="G80" s="4">
        <v>64</v>
      </c>
      <c r="H80" s="5">
        <f>G$282*D80</f>
        <v>7.048752093802342</v>
      </c>
      <c r="I80" s="5">
        <f t="shared" si="1"/>
        <v>71.04875209380234</v>
      </c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5">
        <f>G$282*D81</f>
        <v>0</v>
      </c>
      <c r="I81" s="7">
        <f>SUM(I79:I80)</f>
        <v>276.08853433835844</v>
      </c>
      <c r="J81" s="4">
        <v>237</v>
      </c>
      <c r="K81" s="12">
        <f>J81-I81</f>
        <v>-39.08853433835844</v>
      </c>
      <c r="L81" s="4">
        <v>39</v>
      </c>
    </row>
    <row r="82" spans="1:12" ht="12.75">
      <c r="A82" s="4" t="s">
        <v>74</v>
      </c>
      <c r="B82" s="4" t="s">
        <v>10</v>
      </c>
      <c r="C82" s="4">
        <v>1</v>
      </c>
      <c r="D82" s="4">
        <v>1</v>
      </c>
      <c r="E82" s="4">
        <v>150</v>
      </c>
      <c r="F82" s="4">
        <v>15</v>
      </c>
      <c r="G82" s="4">
        <v>173</v>
      </c>
      <c r="H82" s="5">
        <f>G$282*D82</f>
        <v>32.0397822445561</v>
      </c>
      <c r="I82" s="5">
        <f t="shared" si="1"/>
        <v>205.0397822445561</v>
      </c>
      <c r="J82" s="4"/>
      <c r="K82" s="4"/>
      <c r="L82" s="4"/>
    </row>
    <row r="83" spans="1:12" ht="12.75">
      <c r="A83" s="4" t="s">
        <v>74</v>
      </c>
      <c r="B83" s="4" t="s">
        <v>54</v>
      </c>
      <c r="C83" s="4">
        <v>1</v>
      </c>
      <c r="D83" s="4">
        <v>1</v>
      </c>
      <c r="E83" s="4">
        <v>150</v>
      </c>
      <c r="F83" s="4">
        <v>15</v>
      </c>
      <c r="G83" s="4">
        <v>173</v>
      </c>
      <c r="H83" s="5">
        <f>G$282*D83</f>
        <v>32.0397822445561</v>
      </c>
      <c r="I83" s="5">
        <f t="shared" si="1"/>
        <v>205.0397822445561</v>
      </c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5">
        <f>G$282*D84</f>
        <v>0</v>
      </c>
      <c r="I84" s="7">
        <f>SUM(I82:I83)</f>
        <v>410.0795644891122</v>
      </c>
      <c r="J84" s="4">
        <v>346</v>
      </c>
      <c r="K84" s="12">
        <f>J84-I84</f>
        <v>-64.07956448911222</v>
      </c>
      <c r="L84" s="4">
        <v>64</v>
      </c>
    </row>
    <row r="85" spans="1:12" ht="12.75">
      <c r="A85" s="4" t="s">
        <v>75</v>
      </c>
      <c r="B85" s="4" t="s">
        <v>17</v>
      </c>
      <c r="C85" s="4">
        <v>1</v>
      </c>
      <c r="D85" s="4">
        <v>1</v>
      </c>
      <c r="E85" s="4">
        <v>189</v>
      </c>
      <c r="F85" s="4">
        <v>15</v>
      </c>
      <c r="G85" s="4">
        <v>218</v>
      </c>
      <c r="H85" s="5">
        <f>G$282*D85</f>
        <v>32.0397822445561</v>
      </c>
      <c r="I85" s="5">
        <f t="shared" si="1"/>
        <v>250.0397822445561</v>
      </c>
      <c r="J85" s="4"/>
      <c r="K85" s="4"/>
      <c r="L85" s="4"/>
    </row>
    <row r="86" spans="1:12" ht="12.75">
      <c r="A86" s="4" t="s">
        <v>75</v>
      </c>
      <c r="B86" s="4" t="s">
        <v>76</v>
      </c>
      <c r="C86" s="4">
        <v>1</v>
      </c>
      <c r="D86" s="4">
        <v>1</v>
      </c>
      <c r="E86" s="4">
        <v>150</v>
      </c>
      <c r="F86" s="4">
        <v>15</v>
      </c>
      <c r="G86" s="4">
        <v>173</v>
      </c>
      <c r="H86" s="5">
        <f>G$282*D86</f>
        <v>32.0397822445561</v>
      </c>
      <c r="I86" s="5">
        <f t="shared" si="1"/>
        <v>205.0397822445561</v>
      </c>
      <c r="J86" s="4"/>
      <c r="K86" s="4"/>
      <c r="L86" s="4"/>
    </row>
    <row r="87" spans="1:12" ht="12.75">
      <c r="A87" s="4" t="s">
        <v>75</v>
      </c>
      <c r="B87" s="4" t="s">
        <v>54</v>
      </c>
      <c r="C87" s="4">
        <v>1</v>
      </c>
      <c r="D87" s="4">
        <v>1</v>
      </c>
      <c r="E87" s="4">
        <v>150</v>
      </c>
      <c r="F87" s="4">
        <v>15</v>
      </c>
      <c r="G87" s="4">
        <v>173</v>
      </c>
      <c r="H87" s="5">
        <f>G$282*D87</f>
        <v>32.0397822445561</v>
      </c>
      <c r="I87" s="5">
        <f t="shared" si="1"/>
        <v>205.0397822445561</v>
      </c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5">
        <f>G$282*D88</f>
        <v>0</v>
      </c>
      <c r="I88" s="7">
        <f>SUM(I85:I87)</f>
        <v>660.1193467336683</v>
      </c>
      <c r="J88" s="4">
        <v>564</v>
      </c>
      <c r="K88" s="12">
        <f>J88-I88</f>
        <v>-96.1193467336683</v>
      </c>
      <c r="L88" s="4">
        <v>96</v>
      </c>
    </row>
    <row r="89" spans="1:12" ht="12.75">
      <c r="A89" s="4" t="s">
        <v>77</v>
      </c>
      <c r="B89" s="4" t="s">
        <v>78</v>
      </c>
      <c r="C89" s="4">
        <v>1</v>
      </c>
      <c r="D89" s="4"/>
      <c r="E89" s="4">
        <v>586.95</v>
      </c>
      <c r="F89" s="4">
        <v>15</v>
      </c>
      <c r="G89" s="4"/>
      <c r="H89" s="5">
        <v>3</v>
      </c>
      <c r="I89" s="5">
        <f t="shared" si="1"/>
        <v>3</v>
      </c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5">
        <f>G$282*D90</f>
        <v>0</v>
      </c>
      <c r="I90" s="7">
        <f>SUM(I89)</f>
        <v>3</v>
      </c>
      <c r="J90" s="4">
        <v>0</v>
      </c>
      <c r="K90" s="5">
        <f>J90-I90</f>
        <v>-3</v>
      </c>
      <c r="L90" s="4"/>
    </row>
    <row r="91" spans="1:12" ht="12.75">
      <c r="A91" s="4" t="s">
        <v>79</v>
      </c>
      <c r="B91" s="4" t="s">
        <v>80</v>
      </c>
      <c r="C91" s="4">
        <v>1</v>
      </c>
      <c r="D91" s="4">
        <v>1.8</v>
      </c>
      <c r="E91" s="4">
        <v>180</v>
      </c>
      <c r="F91" s="4">
        <v>15</v>
      </c>
      <c r="G91" s="4">
        <v>207</v>
      </c>
      <c r="H91" s="5">
        <f>G$282*D91</f>
        <v>57.67160804020098</v>
      </c>
      <c r="I91" s="5">
        <f t="shared" si="1"/>
        <v>264.67160804020097</v>
      </c>
      <c r="J91" s="4"/>
      <c r="K91" s="4"/>
      <c r="L91" s="4"/>
    </row>
    <row r="92" spans="1:12" ht="12.75">
      <c r="A92" s="4" t="s">
        <v>79</v>
      </c>
      <c r="B92" s="4" t="s">
        <v>81</v>
      </c>
      <c r="C92" s="4">
        <v>1</v>
      </c>
      <c r="D92" s="4">
        <v>1</v>
      </c>
      <c r="E92" s="4">
        <v>150</v>
      </c>
      <c r="F92" s="4">
        <v>15</v>
      </c>
      <c r="G92" s="4">
        <v>173</v>
      </c>
      <c r="H92" s="5">
        <f>G$282*D92</f>
        <v>32.0397822445561</v>
      </c>
      <c r="I92" s="5">
        <f t="shared" si="1"/>
        <v>205.0397822445561</v>
      </c>
      <c r="J92" s="4"/>
      <c r="K92" s="4"/>
      <c r="L92" s="4"/>
    </row>
    <row r="93" spans="1:12" ht="12.75">
      <c r="A93" s="4" t="s">
        <v>79</v>
      </c>
      <c r="B93" s="4" t="s">
        <v>82</v>
      </c>
      <c r="C93" s="4">
        <v>1</v>
      </c>
      <c r="D93" s="4">
        <v>1</v>
      </c>
      <c r="E93" s="4">
        <v>150</v>
      </c>
      <c r="F93" s="4">
        <v>15</v>
      </c>
      <c r="G93" s="4">
        <v>173</v>
      </c>
      <c r="H93" s="5">
        <f>G$282*D93</f>
        <v>32.0397822445561</v>
      </c>
      <c r="I93" s="5">
        <f t="shared" si="1"/>
        <v>205.0397822445561</v>
      </c>
      <c r="J93" s="4"/>
      <c r="K93" s="4"/>
      <c r="L93" s="4"/>
    </row>
    <row r="94" spans="1:12" ht="12.75">
      <c r="A94" s="4" t="s">
        <v>79</v>
      </c>
      <c r="B94" s="4" t="s">
        <v>83</v>
      </c>
      <c r="C94" s="4">
        <v>1</v>
      </c>
      <c r="D94" s="4">
        <v>1</v>
      </c>
      <c r="E94" s="4">
        <v>180</v>
      </c>
      <c r="F94" s="4">
        <v>15</v>
      </c>
      <c r="G94" s="4">
        <v>207</v>
      </c>
      <c r="H94" s="5">
        <f>G$282*D94</f>
        <v>32.0397822445561</v>
      </c>
      <c r="I94" s="5">
        <f t="shared" si="1"/>
        <v>239.0397822445561</v>
      </c>
      <c r="J94" s="4"/>
      <c r="K94" s="4"/>
      <c r="L94" s="4"/>
    </row>
    <row r="95" spans="1:12" ht="12.75">
      <c r="A95" s="4" t="s">
        <v>79</v>
      </c>
      <c r="B95" s="4" t="s">
        <v>84</v>
      </c>
      <c r="C95" s="4">
        <v>1</v>
      </c>
      <c r="D95" s="4">
        <v>1</v>
      </c>
      <c r="E95" s="4">
        <v>150</v>
      </c>
      <c r="F95" s="4">
        <v>15</v>
      </c>
      <c r="G95" s="4">
        <v>173</v>
      </c>
      <c r="H95" s="5">
        <f>G$282*D95</f>
        <v>32.0397822445561</v>
      </c>
      <c r="I95" s="5">
        <f t="shared" si="1"/>
        <v>205.0397822445561</v>
      </c>
      <c r="J95" s="4"/>
      <c r="K95" s="4"/>
      <c r="L95" s="4"/>
    </row>
    <row r="96" spans="1:12" ht="12.75">
      <c r="A96" s="4" t="s">
        <v>79</v>
      </c>
      <c r="B96" s="4" t="s">
        <v>81</v>
      </c>
      <c r="C96" s="4">
        <v>1</v>
      </c>
      <c r="D96" s="4">
        <v>1</v>
      </c>
      <c r="E96" s="4">
        <v>150</v>
      </c>
      <c r="F96" s="4">
        <v>15</v>
      </c>
      <c r="G96" s="4">
        <v>173</v>
      </c>
      <c r="H96" s="5">
        <f>G$282*D96</f>
        <v>32.0397822445561</v>
      </c>
      <c r="I96" s="5">
        <f t="shared" si="1"/>
        <v>205.0397822445561</v>
      </c>
      <c r="J96" s="4"/>
      <c r="K96" s="4"/>
      <c r="L96" s="4"/>
    </row>
    <row r="97" spans="1:12" ht="12.75">
      <c r="A97" s="4" t="s">
        <v>79</v>
      </c>
      <c r="B97" s="4" t="s">
        <v>85</v>
      </c>
      <c r="C97" s="4">
        <v>2</v>
      </c>
      <c r="D97" s="4">
        <v>3.6</v>
      </c>
      <c r="E97" s="4">
        <v>180</v>
      </c>
      <c r="F97" s="4">
        <v>15</v>
      </c>
      <c r="G97" s="4">
        <v>414</v>
      </c>
      <c r="H97" s="5">
        <f>G$282*D97</f>
        <v>115.34321608040196</v>
      </c>
      <c r="I97" s="5">
        <f t="shared" si="1"/>
        <v>529.3432160804019</v>
      </c>
      <c r="J97" s="4"/>
      <c r="K97" s="4"/>
      <c r="L97" s="4"/>
    </row>
    <row r="98" spans="1:12" ht="12.75">
      <c r="A98" s="4" t="s">
        <v>79</v>
      </c>
      <c r="B98" s="4" t="s">
        <v>86</v>
      </c>
      <c r="C98" s="4">
        <v>1</v>
      </c>
      <c r="D98" s="4">
        <v>3.6</v>
      </c>
      <c r="E98" s="4">
        <v>180</v>
      </c>
      <c r="F98" s="4">
        <v>15</v>
      </c>
      <c r="G98" s="4">
        <v>207</v>
      </c>
      <c r="H98" s="5">
        <f>G$282*D98</f>
        <v>115.34321608040196</v>
      </c>
      <c r="I98" s="5">
        <f t="shared" si="1"/>
        <v>322.34321608040193</v>
      </c>
      <c r="J98" s="4"/>
      <c r="K98" s="4"/>
      <c r="L98" s="4"/>
    </row>
    <row r="99" spans="1:12" ht="12.75">
      <c r="A99" s="4" t="s">
        <v>79</v>
      </c>
      <c r="B99" s="4" t="s">
        <v>87</v>
      </c>
      <c r="C99" s="4">
        <v>1</v>
      </c>
      <c r="D99" s="4">
        <v>1</v>
      </c>
      <c r="E99" s="4">
        <v>180</v>
      </c>
      <c r="F99" s="4">
        <v>15</v>
      </c>
      <c r="G99" s="4">
        <v>207</v>
      </c>
      <c r="H99" s="5">
        <f>G$282*D99</f>
        <v>32.0397822445561</v>
      </c>
      <c r="I99" s="5">
        <f t="shared" si="1"/>
        <v>239.0397822445561</v>
      </c>
      <c r="J99" s="4"/>
      <c r="K99" s="4"/>
      <c r="L99" s="4"/>
    </row>
    <row r="100" spans="1:12" ht="12.75">
      <c r="A100" s="4" t="s">
        <v>79</v>
      </c>
      <c r="B100" s="4" t="s">
        <v>84</v>
      </c>
      <c r="C100" s="4">
        <v>2</v>
      </c>
      <c r="D100" s="4">
        <v>2</v>
      </c>
      <c r="E100" s="4">
        <v>150</v>
      </c>
      <c r="F100" s="4">
        <v>15</v>
      </c>
      <c r="G100" s="4">
        <v>345</v>
      </c>
      <c r="H100" s="5">
        <f>G$282*D100</f>
        <v>64.0795644891122</v>
      </c>
      <c r="I100" s="5">
        <f t="shared" si="1"/>
        <v>409.0795644891122</v>
      </c>
      <c r="J100" s="4"/>
      <c r="K100" s="4"/>
      <c r="L100" s="4"/>
    </row>
    <row r="101" spans="1:12" ht="12.75">
      <c r="A101" s="4" t="s">
        <v>79</v>
      </c>
      <c r="B101" s="4" t="s">
        <v>31</v>
      </c>
      <c r="C101" s="4">
        <v>1</v>
      </c>
      <c r="D101" s="4">
        <v>1</v>
      </c>
      <c r="E101" s="4">
        <v>150</v>
      </c>
      <c r="F101" s="4">
        <v>15</v>
      </c>
      <c r="G101" s="4">
        <v>173</v>
      </c>
      <c r="H101" s="5">
        <f>G$282*D101</f>
        <v>32.0397822445561</v>
      </c>
      <c r="I101" s="5">
        <f t="shared" si="1"/>
        <v>205.0397822445561</v>
      </c>
      <c r="J101" s="4"/>
      <c r="K101" s="4"/>
      <c r="L101" s="4"/>
    </row>
    <row r="102" spans="1:12" ht="12.75">
      <c r="A102" s="4" t="s">
        <v>79</v>
      </c>
      <c r="B102" s="4" t="s">
        <v>8</v>
      </c>
      <c r="C102" s="4">
        <v>1</v>
      </c>
      <c r="D102" s="4">
        <v>1.8</v>
      </c>
      <c r="E102" s="4">
        <v>180</v>
      </c>
      <c r="F102" s="4">
        <v>15</v>
      </c>
      <c r="G102" s="4">
        <v>207</v>
      </c>
      <c r="H102" s="5">
        <f>G$282*D102</f>
        <v>57.67160804020098</v>
      </c>
      <c r="I102" s="5">
        <f t="shared" si="1"/>
        <v>264.67160804020097</v>
      </c>
      <c r="J102" s="4"/>
      <c r="K102" s="4"/>
      <c r="L102" s="4"/>
    </row>
    <row r="103" spans="1:12" ht="12.75">
      <c r="A103" s="4" t="s">
        <v>79</v>
      </c>
      <c r="B103" s="4" t="s">
        <v>88</v>
      </c>
      <c r="C103" s="4">
        <v>1</v>
      </c>
      <c r="D103" s="4">
        <v>1.8</v>
      </c>
      <c r="E103" s="4">
        <v>180</v>
      </c>
      <c r="F103" s="4">
        <v>15</v>
      </c>
      <c r="G103" s="4">
        <v>207</v>
      </c>
      <c r="H103" s="5">
        <f>G$282*D103</f>
        <v>57.67160804020098</v>
      </c>
      <c r="I103" s="5">
        <f t="shared" si="1"/>
        <v>264.67160804020097</v>
      </c>
      <c r="J103" s="4"/>
      <c r="K103" s="4"/>
      <c r="L103" s="4"/>
    </row>
    <row r="104" spans="1:12" ht="12.75">
      <c r="A104" s="4" t="s">
        <v>79</v>
      </c>
      <c r="B104" s="4" t="s">
        <v>86</v>
      </c>
      <c r="C104" s="4">
        <v>1</v>
      </c>
      <c r="D104" s="4">
        <v>1.8</v>
      </c>
      <c r="E104" s="4">
        <v>180</v>
      </c>
      <c r="F104" s="4">
        <v>15</v>
      </c>
      <c r="G104" s="4">
        <v>207</v>
      </c>
      <c r="H104" s="5">
        <f>G$282*D104</f>
        <v>57.67160804020098</v>
      </c>
      <c r="I104" s="5">
        <f t="shared" si="1"/>
        <v>264.67160804020097</v>
      </c>
      <c r="J104" s="4"/>
      <c r="K104" s="4"/>
      <c r="L104" s="4"/>
    </row>
    <row r="105" spans="1:12" ht="12.75">
      <c r="A105" s="4" t="s">
        <v>79</v>
      </c>
      <c r="B105" s="4" t="s">
        <v>81</v>
      </c>
      <c r="C105" s="4">
        <v>1</v>
      </c>
      <c r="D105" s="4">
        <v>1</v>
      </c>
      <c r="E105" s="4">
        <v>150</v>
      </c>
      <c r="F105" s="4">
        <v>15</v>
      </c>
      <c r="G105" s="4">
        <v>173</v>
      </c>
      <c r="H105" s="5">
        <f>G$282*D105</f>
        <v>32.0397822445561</v>
      </c>
      <c r="I105" s="5">
        <f t="shared" si="1"/>
        <v>205.0397822445561</v>
      </c>
      <c r="J105" s="4"/>
      <c r="K105" s="4"/>
      <c r="L105" s="4"/>
    </row>
    <row r="106" spans="1:12" ht="12.75">
      <c r="A106" s="4" t="s">
        <v>79</v>
      </c>
      <c r="B106" s="4" t="s">
        <v>83</v>
      </c>
      <c r="C106" s="4">
        <v>1</v>
      </c>
      <c r="D106" s="4">
        <v>1.8</v>
      </c>
      <c r="E106" s="4">
        <v>180</v>
      </c>
      <c r="F106" s="4">
        <v>15</v>
      </c>
      <c r="G106" s="4">
        <v>207</v>
      </c>
      <c r="H106" s="5">
        <f>G$282*D106</f>
        <v>57.67160804020098</v>
      </c>
      <c r="I106" s="5">
        <f t="shared" si="1"/>
        <v>264.67160804020097</v>
      </c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5">
        <f>G$282*D107</f>
        <v>0</v>
      </c>
      <c r="I107" s="7">
        <f>SUM(I91:I106)</f>
        <v>4292.442294807371</v>
      </c>
      <c r="J107" s="4">
        <v>3453</v>
      </c>
      <c r="K107" s="5">
        <f>J107-I107</f>
        <v>-839.4422948073707</v>
      </c>
      <c r="L107" s="4"/>
    </row>
    <row r="108" spans="1:12" ht="12.75">
      <c r="A108" s="4" t="s">
        <v>89</v>
      </c>
      <c r="B108" s="4" t="s">
        <v>90</v>
      </c>
      <c r="C108" s="4">
        <v>1</v>
      </c>
      <c r="D108" s="4">
        <v>1</v>
      </c>
      <c r="E108" s="4">
        <v>182.55</v>
      </c>
      <c r="F108" s="4">
        <v>15</v>
      </c>
      <c r="G108" s="4">
        <v>210</v>
      </c>
      <c r="H108" s="5">
        <f>G$282*D108</f>
        <v>32.0397822445561</v>
      </c>
      <c r="I108" s="5">
        <f t="shared" si="1"/>
        <v>242.0397822445561</v>
      </c>
      <c r="J108" s="4"/>
      <c r="K108" s="4"/>
      <c r="L108" s="4"/>
    </row>
    <row r="109" spans="1:12" ht="12.75">
      <c r="A109" s="4" t="s">
        <v>89</v>
      </c>
      <c r="B109" s="4" t="s">
        <v>91</v>
      </c>
      <c r="C109" s="4">
        <v>1</v>
      </c>
      <c r="D109" s="4">
        <v>1</v>
      </c>
      <c r="E109" s="4">
        <v>189</v>
      </c>
      <c r="F109" s="4">
        <v>15</v>
      </c>
      <c r="G109" s="4">
        <v>218</v>
      </c>
      <c r="H109" s="5">
        <f>G$282*D109</f>
        <v>32.0397822445561</v>
      </c>
      <c r="I109" s="5">
        <f t="shared" si="1"/>
        <v>250.0397822445561</v>
      </c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5">
        <f>G$282*D110</f>
        <v>0</v>
      </c>
      <c r="I110" s="7">
        <f>SUM(I108:I109)</f>
        <v>492.0795644891122</v>
      </c>
      <c r="J110" s="4">
        <v>428</v>
      </c>
      <c r="K110" s="12">
        <f>J110-I110</f>
        <v>-64.07956448911222</v>
      </c>
      <c r="L110" s="4">
        <v>64</v>
      </c>
    </row>
    <row r="111" spans="1:12" ht="12.75">
      <c r="A111" s="4" t="s">
        <v>92</v>
      </c>
      <c r="B111" s="4" t="s">
        <v>93</v>
      </c>
      <c r="C111" s="4">
        <v>1</v>
      </c>
      <c r="D111" s="4">
        <v>1.8</v>
      </c>
      <c r="E111" s="4">
        <v>180</v>
      </c>
      <c r="F111" s="4">
        <v>15</v>
      </c>
      <c r="G111" s="4">
        <v>207</v>
      </c>
      <c r="H111" s="5">
        <f>G$282*D111</f>
        <v>57.67160804020098</v>
      </c>
      <c r="I111" s="5">
        <f t="shared" si="1"/>
        <v>264.67160804020097</v>
      </c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5">
        <f>G$282*D112</f>
        <v>0</v>
      </c>
      <c r="I112" s="7">
        <f>SUM(I111)</f>
        <v>264.67160804020097</v>
      </c>
      <c r="J112" s="4">
        <v>207</v>
      </c>
      <c r="K112" s="12">
        <f>J112-I112</f>
        <v>-57.671608040200965</v>
      </c>
      <c r="L112" s="4">
        <v>58</v>
      </c>
    </row>
    <row r="113" spans="1:12" ht="12.75">
      <c r="A113" s="4" t="s">
        <v>94</v>
      </c>
      <c r="B113" s="4" t="s">
        <v>95</v>
      </c>
      <c r="C113" s="4">
        <v>1</v>
      </c>
      <c r="D113" s="4">
        <v>1.8</v>
      </c>
      <c r="E113" s="4">
        <v>180</v>
      </c>
      <c r="F113" s="4">
        <v>15</v>
      </c>
      <c r="G113" s="4">
        <v>207</v>
      </c>
      <c r="H113" s="5">
        <f>G$282*D113</f>
        <v>57.67160804020098</v>
      </c>
      <c r="I113" s="5">
        <f t="shared" si="1"/>
        <v>264.67160804020097</v>
      </c>
      <c r="J113" s="4"/>
      <c r="K113" s="4"/>
      <c r="L113" s="4"/>
    </row>
    <row r="114" spans="1:12" ht="12.75">
      <c r="A114" s="4" t="s">
        <v>94</v>
      </c>
      <c r="B114" s="4" t="s">
        <v>8</v>
      </c>
      <c r="C114" s="4">
        <v>1</v>
      </c>
      <c r="D114" s="4">
        <v>1.8</v>
      </c>
      <c r="E114" s="4">
        <v>180</v>
      </c>
      <c r="F114" s="4">
        <v>15</v>
      </c>
      <c r="G114" s="4">
        <v>207</v>
      </c>
      <c r="H114" s="5">
        <f>G$282*D114</f>
        <v>57.67160804020098</v>
      </c>
      <c r="I114" s="5">
        <f t="shared" si="1"/>
        <v>264.67160804020097</v>
      </c>
      <c r="J114" s="4"/>
      <c r="K114" s="4"/>
      <c r="L114" s="4"/>
    </row>
    <row r="115" spans="1:12" ht="12.75">
      <c r="A115" s="4" t="s">
        <v>94</v>
      </c>
      <c r="B115" s="4" t="s">
        <v>24</v>
      </c>
      <c r="C115" s="4">
        <v>1</v>
      </c>
      <c r="D115" s="4">
        <v>1</v>
      </c>
      <c r="E115" s="4">
        <v>150</v>
      </c>
      <c r="F115" s="4">
        <v>15</v>
      </c>
      <c r="G115" s="4">
        <v>173</v>
      </c>
      <c r="H115" s="5">
        <f>G$282*D115</f>
        <v>32.0397822445561</v>
      </c>
      <c r="I115" s="5">
        <f t="shared" si="1"/>
        <v>205.0397822445561</v>
      </c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5">
        <f>G$282*D116</f>
        <v>0</v>
      </c>
      <c r="I116" s="7">
        <f>SUM(I113:I115)</f>
        <v>734.3829983249581</v>
      </c>
      <c r="J116" s="4">
        <v>587</v>
      </c>
      <c r="K116" s="5">
        <f>J116-I116</f>
        <v>-147.38299832495807</v>
      </c>
      <c r="L116" s="4"/>
    </row>
    <row r="117" spans="1:12" ht="12.75">
      <c r="A117" s="4" t="s">
        <v>96</v>
      </c>
      <c r="B117" s="4" t="s">
        <v>91</v>
      </c>
      <c r="C117" s="4">
        <v>1</v>
      </c>
      <c r="D117" s="4">
        <v>1</v>
      </c>
      <c r="E117" s="4">
        <v>189</v>
      </c>
      <c r="F117" s="4">
        <v>15</v>
      </c>
      <c r="G117" s="4">
        <v>218</v>
      </c>
      <c r="H117" s="5">
        <f>G$282*D117</f>
        <v>32.0397822445561</v>
      </c>
      <c r="I117" s="5">
        <f t="shared" si="1"/>
        <v>250.0397822445561</v>
      </c>
      <c r="J117" s="4"/>
      <c r="K117" s="4"/>
      <c r="L117" s="4"/>
    </row>
    <row r="118" spans="1:12" ht="12.75">
      <c r="A118" s="4" t="s">
        <v>96</v>
      </c>
      <c r="B118" s="4" t="s">
        <v>97</v>
      </c>
      <c r="C118" s="4">
        <v>1</v>
      </c>
      <c r="D118" s="4">
        <v>1</v>
      </c>
      <c r="E118" s="4">
        <v>72.72</v>
      </c>
      <c r="F118" s="4">
        <v>15</v>
      </c>
      <c r="G118" s="4">
        <v>84</v>
      </c>
      <c r="H118" s="5">
        <f>G$282*D118</f>
        <v>32.0397822445561</v>
      </c>
      <c r="I118" s="5">
        <f t="shared" si="1"/>
        <v>116.03978224455611</v>
      </c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5">
        <f>G$282*D119</f>
        <v>0</v>
      </c>
      <c r="I119" s="7">
        <f>SUM(I117:I118)</f>
        <v>366.0795644891122</v>
      </c>
      <c r="J119" s="4">
        <v>302</v>
      </c>
      <c r="K119" s="12">
        <f>J119-I119</f>
        <v>-64.07956448911222</v>
      </c>
      <c r="L119" s="4">
        <v>64</v>
      </c>
    </row>
    <row r="120" spans="1:12" ht="12.75">
      <c r="A120" s="4" t="s">
        <v>98</v>
      </c>
      <c r="B120" s="4" t="s">
        <v>17</v>
      </c>
      <c r="C120" s="4">
        <v>1</v>
      </c>
      <c r="D120" s="4">
        <v>1</v>
      </c>
      <c r="E120" s="4">
        <v>189</v>
      </c>
      <c r="F120" s="4">
        <v>15</v>
      </c>
      <c r="G120" s="4">
        <v>218</v>
      </c>
      <c r="H120" s="5">
        <f>G$282*D120</f>
        <v>32.0397822445561</v>
      </c>
      <c r="I120" s="5">
        <f t="shared" si="1"/>
        <v>250.0397822445561</v>
      </c>
      <c r="J120" s="4"/>
      <c r="K120" s="4"/>
      <c r="L120" s="4"/>
    </row>
    <row r="121" spans="1:12" ht="12.75">
      <c r="A121" s="4" t="s">
        <v>98</v>
      </c>
      <c r="B121" s="4" t="s">
        <v>99</v>
      </c>
      <c r="C121" s="4">
        <v>1</v>
      </c>
      <c r="D121" s="4">
        <v>1</v>
      </c>
      <c r="E121" s="4">
        <v>201</v>
      </c>
      <c r="F121" s="4">
        <v>15</v>
      </c>
      <c r="G121" s="4">
        <v>232</v>
      </c>
      <c r="H121" s="5">
        <f>G$282*D121</f>
        <v>32.0397822445561</v>
      </c>
      <c r="I121" s="5">
        <f t="shared" si="1"/>
        <v>264.0397822445561</v>
      </c>
      <c r="J121" s="4"/>
      <c r="K121" s="4"/>
      <c r="L121" s="4"/>
    </row>
    <row r="122" spans="1:12" ht="12.75">
      <c r="A122" s="4" t="s">
        <v>98</v>
      </c>
      <c r="B122" s="4" t="s">
        <v>16</v>
      </c>
      <c r="C122" s="4">
        <v>1</v>
      </c>
      <c r="D122" s="4">
        <v>1</v>
      </c>
      <c r="E122" s="4">
        <v>182.55</v>
      </c>
      <c r="F122" s="4">
        <v>15</v>
      </c>
      <c r="G122" s="4">
        <v>210</v>
      </c>
      <c r="H122" s="5">
        <f>G$282*D122</f>
        <v>32.0397822445561</v>
      </c>
      <c r="I122" s="5">
        <f t="shared" si="1"/>
        <v>242.0397822445561</v>
      </c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5">
        <f>G$282*D123</f>
        <v>0</v>
      </c>
      <c r="I123" s="7">
        <f>SUM(I120:I122)</f>
        <v>756.1193467336683</v>
      </c>
      <c r="J123" s="4">
        <v>660</v>
      </c>
      <c r="K123" s="12">
        <f>J123-I123</f>
        <v>-96.1193467336683</v>
      </c>
      <c r="L123" s="4">
        <v>96</v>
      </c>
    </row>
    <row r="124" spans="1:12" ht="12.75">
      <c r="A124" s="4" t="s">
        <v>100</v>
      </c>
      <c r="B124" s="4" t="s">
        <v>19</v>
      </c>
      <c r="C124" s="4">
        <v>1</v>
      </c>
      <c r="D124" s="4">
        <v>1</v>
      </c>
      <c r="E124" s="4">
        <v>166.4</v>
      </c>
      <c r="F124" s="4">
        <v>15</v>
      </c>
      <c r="G124" s="4">
        <v>192</v>
      </c>
      <c r="H124" s="5">
        <f>G$282*D124</f>
        <v>32.0397822445561</v>
      </c>
      <c r="I124" s="5">
        <f t="shared" si="1"/>
        <v>224.0397822445561</v>
      </c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5">
        <f>G$282*D125</f>
        <v>0</v>
      </c>
      <c r="I125" s="7">
        <f>I124</f>
        <v>224.0397822445561</v>
      </c>
      <c r="J125" s="4">
        <v>192</v>
      </c>
      <c r="K125" s="5">
        <f>J125-I125</f>
        <v>-32.03978224455611</v>
      </c>
      <c r="L125" s="4"/>
    </row>
    <row r="126" spans="1:12" ht="12.75">
      <c r="A126" s="4" t="s">
        <v>101</v>
      </c>
      <c r="B126" s="4" t="s">
        <v>102</v>
      </c>
      <c r="C126" s="4">
        <v>1</v>
      </c>
      <c r="D126" s="4">
        <v>1</v>
      </c>
      <c r="E126" s="4">
        <v>150</v>
      </c>
      <c r="F126" s="4">
        <v>15</v>
      </c>
      <c r="G126" s="4">
        <v>173</v>
      </c>
      <c r="H126" s="5">
        <f>G$282*D126</f>
        <v>32.0397822445561</v>
      </c>
      <c r="I126" s="5">
        <f t="shared" si="1"/>
        <v>205.0397822445561</v>
      </c>
      <c r="J126" s="4"/>
      <c r="K126" s="4"/>
      <c r="L126" s="4"/>
    </row>
    <row r="127" spans="1:13" ht="12.75">
      <c r="A127" s="4"/>
      <c r="B127" s="4"/>
      <c r="C127" s="4"/>
      <c r="D127" s="4"/>
      <c r="E127" s="4"/>
      <c r="F127" s="4"/>
      <c r="G127" s="4"/>
      <c r="H127" s="5">
        <f>G$282*D127</f>
        <v>0</v>
      </c>
      <c r="I127" s="7">
        <f>SUM(I126)</f>
        <v>205.0397822445561</v>
      </c>
      <c r="J127" s="4">
        <v>173</v>
      </c>
      <c r="K127" s="12">
        <f>J127-I127</f>
        <v>-32.03978224455611</v>
      </c>
      <c r="L127" s="4">
        <v>32</v>
      </c>
      <c r="M127" s="10" t="s">
        <v>193</v>
      </c>
    </row>
    <row r="128" spans="1:12" ht="12.75">
      <c r="A128" s="4" t="s">
        <v>103</v>
      </c>
      <c r="B128" s="4" t="s">
        <v>8</v>
      </c>
      <c r="C128" s="4">
        <v>1</v>
      </c>
      <c r="D128" s="4">
        <v>1.8</v>
      </c>
      <c r="E128" s="4">
        <v>180</v>
      </c>
      <c r="F128" s="4">
        <v>15</v>
      </c>
      <c r="G128" s="4">
        <v>207</v>
      </c>
      <c r="H128" s="5">
        <f>G$282*D128</f>
        <v>57.67160804020098</v>
      </c>
      <c r="I128" s="5">
        <f t="shared" si="1"/>
        <v>264.67160804020097</v>
      </c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5">
        <f>G$282*D129</f>
        <v>0</v>
      </c>
      <c r="I129" s="7">
        <f>SUM(I128)</f>
        <v>264.67160804020097</v>
      </c>
      <c r="J129" s="4">
        <v>207</v>
      </c>
      <c r="K129" s="5">
        <f>J129-I129</f>
        <v>-57.671608040200965</v>
      </c>
      <c r="L129" s="4"/>
    </row>
    <row r="130" spans="1:12" ht="12.75">
      <c r="A130" s="4" t="s">
        <v>104</v>
      </c>
      <c r="B130" s="4" t="s">
        <v>105</v>
      </c>
      <c r="C130" s="4">
        <v>1</v>
      </c>
      <c r="D130" s="4">
        <v>1</v>
      </c>
      <c r="E130" s="4">
        <v>189</v>
      </c>
      <c r="F130" s="4">
        <v>15</v>
      </c>
      <c r="G130" s="4">
        <v>218</v>
      </c>
      <c r="H130" s="5">
        <f>G$282*D130</f>
        <v>32.0397822445561</v>
      </c>
      <c r="I130" s="5">
        <f t="shared" si="1"/>
        <v>250.0397822445561</v>
      </c>
      <c r="J130" s="4"/>
      <c r="K130" s="4"/>
      <c r="L130" s="4"/>
    </row>
    <row r="131" spans="1:12" ht="12.75">
      <c r="A131" s="4" t="s">
        <v>104</v>
      </c>
      <c r="B131" s="4" t="s">
        <v>106</v>
      </c>
      <c r="C131" s="4">
        <v>1</v>
      </c>
      <c r="D131" s="4">
        <v>1</v>
      </c>
      <c r="E131" s="4">
        <v>150</v>
      </c>
      <c r="F131" s="4">
        <v>15</v>
      </c>
      <c r="G131" s="4">
        <v>173</v>
      </c>
      <c r="H131" s="5">
        <f>G$282*D131</f>
        <v>32.0397822445561</v>
      </c>
      <c r="I131" s="5">
        <f aca="true" t="shared" si="2" ref="I131:I196">H131+G131</f>
        <v>205.0397822445561</v>
      </c>
      <c r="J131" s="4"/>
      <c r="K131" s="4"/>
      <c r="L131" s="4"/>
    </row>
    <row r="132" spans="1:12" ht="12.75">
      <c r="A132" s="4" t="s">
        <v>104</v>
      </c>
      <c r="B132" s="4" t="s">
        <v>57</v>
      </c>
      <c r="C132" s="4">
        <v>2</v>
      </c>
      <c r="D132" s="4">
        <v>2</v>
      </c>
      <c r="E132" s="4">
        <v>150</v>
      </c>
      <c r="F132" s="4">
        <v>15</v>
      </c>
      <c r="G132" s="4">
        <v>345</v>
      </c>
      <c r="H132" s="5">
        <f>G$282*D132</f>
        <v>64.0795644891122</v>
      </c>
      <c r="I132" s="5">
        <f t="shared" si="2"/>
        <v>409.0795644891122</v>
      </c>
      <c r="J132" s="4"/>
      <c r="K132" s="4"/>
      <c r="L132" s="4"/>
    </row>
    <row r="133" spans="1:12" ht="12.75">
      <c r="A133" s="4" t="s">
        <v>104</v>
      </c>
      <c r="B133" s="4" t="s">
        <v>16</v>
      </c>
      <c r="C133" s="4">
        <v>1</v>
      </c>
      <c r="D133" s="4">
        <v>1</v>
      </c>
      <c r="E133" s="4">
        <v>182.55</v>
      </c>
      <c r="F133" s="4">
        <v>15</v>
      </c>
      <c r="G133" s="4">
        <v>210</v>
      </c>
      <c r="H133" s="5">
        <f>G$282*D133</f>
        <v>32.0397822445561</v>
      </c>
      <c r="I133" s="5">
        <f t="shared" si="2"/>
        <v>242.0397822445561</v>
      </c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5">
        <f>G$282*D134</f>
        <v>0</v>
      </c>
      <c r="I134" s="7">
        <f>SUM(I130:I133)</f>
        <v>1106.1989112227805</v>
      </c>
      <c r="J134" s="4">
        <v>946</v>
      </c>
      <c r="K134" s="12">
        <f>J134-I134</f>
        <v>-160.19891122278045</v>
      </c>
      <c r="L134" s="4">
        <v>160</v>
      </c>
    </row>
    <row r="135" spans="1:12" ht="12.75">
      <c r="A135" s="4" t="s">
        <v>107</v>
      </c>
      <c r="B135" s="4" t="s">
        <v>95</v>
      </c>
      <c r="C135" s="4">
        <v>1</v>
      </c>
      <c r="D135" s="4">
        <v>1.8</v>
      </c>
      <c r="E135" s="4">
        <v>180</v>
      </c>
      <c r="F135" s="4">
        <v>15</v>
      </c>
      <c r="G135" s="4">
        <v>207</v>
      </c>
      <c r="H135" s="5">
        <f>G$282*D135</f>
        <v>57.67160804020098</v>
      </c>
      <c r="I135" s="5">
        <f t="shared" si="2"/>
        <v>264.67160804020097</v>
      </c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5">
        <f>G$282*D136</f>
        <v>0</v>
      </c>
      <c r="I136" s="7">
        <f>SUM(I135)</f>
        <v>264.67160804020097</v>
      </c>
      <c r="J136" s="4">
        <v>207</v>
      </c>
      <c r="K136" s="5">
        <f>J136-I136</f>
        <v>-57.671608040200965</v>
      </c>
      <c r="L136" s="4"/>
    </row>
    <row r="137" spans="1:12" ht="12.75">
      <c r="A137" s="4" t="s">
        <v>108</v>
      </c>
      <c r="B137" s="4" t="s">
        <v>109</v>
      </c>
      <c r="C137" s="4">
        <v>1</v>
      </c>
      <c r="D137" s="4">
        <v>1</v>
      </c>
      <c r="E137" s="4">
        <v>150</v>
      </c>
      <c r="F137" s="4">
        <v>15</v>
      </c>
      <c r="G137" s="4">
        <v>173</v>
      </c>
      <c r="H137" s="5">
        <f>G$282*D137</f>
        <v>32.0397822445561</v>
      </c>
      <c r="I137" s="5">
        <f t="shared" si="2"/>
        <v>205.0397822445561</v>
      </c>
      <c r="J137" s="4"/>
      <c r="K137" s="4"/>
      <c r="L137" s="4"/>
    </row>
    <row r="138" spans="1:12" ht="12.75">
      <c r="A138" s="4" t="s">
        <v>108</v>
      </c>
      <c r="B138" s="4" t="s">
        <v>35</v>
      </c>
      <c r="C138" s="4">
        <v>1</v>
      </c>
      <c r="D138" s="4">
        <v>1</v>
      </c>
      <c r="E138" s="4">
        <v>150</v>
      </c>
      <c r="F138" s="4">
        <v>15</v>
      </c>
      <c r="G138" s="4">
        <v>173</v>
      </c>
      <c r="H138" s="5">
        <f>G$282*D138</f>
        <v>32.0397822445561</v>
      </c>
      <c r="I138" s="5">
        <f t="shared" si="2"/>
        <v>205.0397822445561</v>
      </c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5">
        <f>G$282*D139</f>
        <v>0</v>
      </c>
      <c r="I139" s="7">
        <f>SUM(I137:I138)</f>
        <v>410.0795644891122</v>
      </c>
      <c r="J139" s="4">
        <v>346</v>
      </c>
      <c r="K139" s="5">
        <f>J139-I139</f>
        <v>-64.07956448911222</v>
      </c>
      <c r="L139" s="4"/>
    </row>
    <row r="140" spans="1:12" ht="12.75">
      <c r="A140" s="4" t="s">
        <v>110</v>
      </c>
      <c r="B140" s="4" t="s">
        <v>73</v>
      </c>
      <c r="C140" s="4">
        <v>1</v>
      </c>
      <c r="D140" s="4">
        <v>1</v>
      </c>
      <c r="E140" s="4">
        <v>150</v>
      </c>
      <c r="F140" s="4">
        <v>15</v>
      </c>
      <c r="G140" s="4">
        <v>173</v>
      </c>
      <c r="H140" s="5">
        <f>G$282*D140</f>
        <v>32.0397822445561</v>
      </c>
      <c r="I140" s="5">
        <f t="shared" si="2"/>
        <v>205.0397822445561</v>
      </c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5">
        <f>G$282*D141</f>
        <v>0</v>
      </c>
      <c r="I141" s="7">
        <f>SUM(I140)</f>
        <v>205.0397822445561</v>
      </c>
      <c r="J141" s="4">
        <v>173</v>
      </c>
      <c r="K141" s="12">
        <f>J141-I141</f>
        <v>-32.03978224455611</v>
      </c>
      <c r="L141" s="4">
        <v>32</v>
      </c>
    </row>
    <row r="142" spans="1:12" ht="12.75">
      <c r="A142" s="4" t="s">
        <v>111</v>
      </c>
      <c r="B142" s="4" t="s">
        <v>112</v>
      </c>
      <c r="C142" s="4">
        <v>1</v>
      </c>
      <c r="D142" s="4">
        <v>1</v>
      </c>
      <c r="E142" s="4">
        <v>201</v>
      </c>
      <c r="F142" s="4">
        <v>15</v>
      </c>
      <c r="G142" s="4">
        <v>232</v>
      </c>
      <c r="H142" s="5">
        <f>G$282*D142</f>
        <v>32.0397822445561</v>
      </c>
      <c r="I142" s="5">
        <f t="shared" si="2"/>
        <v>264.0397822445561</v>
      </c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5">
        <f>G$282*D143</f>
        <v>0</v>
      </c>
      <c r="I143" s="7">
        <f>SUM(I142)</f>
        <v>264.0397822445561</v>
      </c>
      <c r="J143" s="4">
        <v>232</v>
      </c>
      <c r="K143" s="12">
        <f>J143-I143</f>
        <v>-32.03978224455608</v>
      </c>
      <c r="L143" s="4">
        <v>32</v>
      </c>
    </row>
    <row r="144" spans="1:12" ht="12.75">
      <c r="A144" s="4" t="s">
        <v>113</v>
      </c>
      <c r="B144" s="4" t="s">
        <v>17</v>
      </c>
      <c r="C144" s="4">
        <v>2</v>
      </c>
      <c r="D144" s="4">
        <v>2</v>
      </c>
      <c r="E144" s="4">
        <v>189</v>
      </c>
      <c r="F144" s="4">
        <v>15</v>
      </c>
      <c r="G144" s="4">
        <v>435</v>
      </c>
      <c r="H144" s="5">
        <f>G$282*D144</f>
        <v>64.0795644891122</v>
      </c>
      <c r="I144" s="5">
        <f t="shared" si="2"/>
        <v>499.0795644891122</v>
      </c>
      <c r="J144" s="4"/>
      <c r="K144" s="4"/>
      <c r="L144" s="4"/>
    </row>
    <row r="145" spans="1:12" ht="12.75">
      <c r="A145" s="4" t="s">
        <v>113</v>
      </c>
      <c r="B145" s="4" t="s">
        <v>16</v>
      </c>
      <c r="C145" s="4">
        <v>2</v>
      </c>
      <c r="D145" s="4">
        <v>2</v>
      </c>
      <c r="E145" s="4">
        <v>182.55</v>
      </c>
      <c r="F145" s="4">
        <v>15</v>
      </c>
      <c r="G145" s="4">
        <v>420</v>
      </c>
      <c r="H145" s="5">
        <f>G$282*D145</f>
        <v>64.0795644891122</v>
      </c>
      <c r="I145" s="5">
        <f t="shared" si="2"/>
        <v>484.0795644891122</v>
      </c>
      <c r="J145" s="4"/>
      <c r="K145" s="4"/>
      <c r="L145" s="4"/>
    </row>
    <row r="146" spans="1:13" ht="12.75">
      <c r="A146" s="4"/>
      <c r="B146" s="4"/>
      <c r="C146" s="4"/>
      <c r="D146" s="4"/>
      <c r="E146" s="4"/>
      <c r="F146" s="4"/>
      <c r="G146" s="4"/>
      <c r="H146" s="5">
        <f>G$282*D146</f>
        <v>0</v>
      </c>
      <c r="I146" s="7">
        <f>SUM(I144:I145)</f>
        <v>983.1591289782244</v>
      </c>
      <c r="J146" s="4">
        <v>855</v>
      </c>
      <c r="K146" s="12">
        <f>J146-I146</f>
        <v>-128.15912897822443</v>
      </c>
      <c r="L146" s="4">
        <v>129</v>
      </c>
      <c r="M146" s="10" t="s">
        <v>195</v>
      </c>
    </row>
    <row r="147" spans="1:12" ht="12.75">
      <c r="A147" s="4" t="s">
        <v>114</v>
      </c>
      <c r="B147" s="4" t="s">
        <v>31</v>
      </c>
      <c r="C147" s="4">
        <v>1</v>
      </c>
      <c r="D147" s="4">
        <v>1</v>
      </c>
      <c r="E147" s="4">
        <v>150</v>
      </c>
      <c r="F147" s="4">
        <v>15</v>
      </c>
      <c r="G147" s="4">
        <v>173</v>
      </c>
      <c r="H147" s="5">
        <f>G$282*D147</f>
        <v>32.0397822445561</v>
      </c>
      <c r="I147" s="5">
        <f t="shared" si="2"/>
        <v>205.0397822445561</v>
      </c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5">
        <f>G$282*D148</f>
        <v>0</v>
      </c>
      <c r="I148" s="7">
        <f>SUM(I147)</f>
        <v>205.0397822445561</v>
      </c>
      <c r="J148" s="4">
        <v>173</v>
      </c>
      <c r="K148" s="5">
        <f>J148-I148</f>
        <v>-32.03978224455611</v>
      </c>
      <c r="L148" s="4"/>
    </row>
    <row r="149" spans="1:12" ht="12.75">
      <c r="A149" s="4" t="s">
        <v>115</v>
      </c>
      <c r="B149" s="4" t="s">
        <v>93</v>
      </c>
      <c r="C149" s="4">
        <v>1</v>
      </c>
      <c r="D149" s="4">
        <v>1.8</v>
      </c>
      <c r="E149" s="4">
        <v>180</v>
      </c>
      <c r="F149" s="4">
        <v>15</v>
      </c>
      <c r="G149" s="4">
        <v>207</v>
      </c>
      <c r="H149" s="5">
        <f>G$282*D149</f>
        <v>57.67160804020098</v>
      </c>
      <c r="I149" s="5">
        <f t="shared" si="2"/>
        <v>264.67160804020097</v>
      </c>
      <c r="J149" s="4"/>
      <c r="K149" s="4"/>
      <c r="L149" s="4"/>
    </row>
    <row r="150" spans="1:12" ht="12.75">
      <c r="A150" s="4" t="s">
        <v>115</v>
      </c>
      <c r="B150" s="4" t="s">
        <v>106</v>
      </c>
      <c r="C150" s="4">
        <v>1</v>
      </c>
      <c r="D150" s="4">
        <v>1</v>
      </c>
      <c r="E150" s="4">
        <v>150</v>
      </c>
      <c r="F150" s="4">
        <v>15</v>
      </c>
      <c r="G150" s="4">
        <v>173</v>
      </c>
      <c r="H150" s="5">
        <f>G$282*D150</f>
        <v>32.0397822445561</v>
      </c>
      <c r="I150" s="5">
        <f t="shared" si="2"/>
        <v>205.0397822445561</v>
      </c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5">
        <f>G$282*D151</f>
        <v>0</v>
      </c>
      <c r="I151" s="7">
        <f>SUM(I149:I150)</f>
        <v>469.71139028475704</v>
      </c>
      <c r="J151" s="4">
        <v>380</v>
      </c>
      <c r="K151" s="5">
        <f>J151-I151</f>
        <v>-89.71139028475704</v>
      </c>
      <c r="L151" s="4"/>
    </row>
    <row r="152" spans="1:12" ht="12.75">
      <c r="A152" s="4" t="s">
        <v>116</v>
      </c>
      <c r="B152" s="4" t="s">
        <v>70</v>
      </c>
      <c r="C152" s="4">
        <v>1</v>
      </c>
      <c r="D152" s="4">
        <v>1.8</v>
      </c>
      <c r="E152" s="4">
        <v>180</v>
      </c>
      <c r="F152" s="4">
        <v>15</v>
      </c>
      <c r="G152" s="4">
        <v>207</v>
      </c>
      <c r="H152" s="5">
        <f>G$282*D152</f>
        <v>57.67160804020098</v>
      </c>
      <c r="I152" s="5">
        <f t="shared" si="2"/>
        <v>264.67160804020097</v>
      </c>
      <c r="J152" s="4"/>
      <c r="K152" s="4"/>
      <c r="L152" s="4"/>
    </row>
    <row r="153" spans="1:12" ht="12.75">
      <c r="A153" s="4" t="s">
        <v>116</v>
      </c>
      <c r="B153" s="4" t="s">
        <v>188</v>
      </c>
      <c r="C153" s="4">
        <v>1</v>
      </c>
      <c r="D153" s="4">
        <v>0.22</v>
      </c>
      <c r="E153" s="4">
        <v>55</v>
      </c>
      <c r="F153" s="4">
        <v>15</v>
      </c>
      <c r="G153" s="4">
        <v>64</v>
      </c>
      <c r="H153" s="5">
        <f>G$282*D153</f>
        <v>7.048752093802342</v>
      </c>
      <c r="I153" s="5">
        <f>H153+G153</f>
        <v>71.04875209380234</v>
      </c>
      <c r="J153" s="4"/>
      <c r="K153" s="4"/>
      <c r="L153" s="4"/>
    </row>
    <row r="154" spans="1:12" ht="12.75">
      <c r="A154" s="4" t="s">
        <v>116</v>
      </c>
      <c r="B154" s="4" t="s">
        <v>188</v>
      </c>
      <c r="C154" s="4">
        <v>1</v>
      </c>
      <c r="D154" s="4">
        <v>0.22</v>
      </c>
      <c r="E154" s="4">
        <v>55</v>
      </c>
      <c r="F154" s="4">
        <v>15</v>
      </c>
      <c r="G154" s="4">
        <v>64</v>
      </c>
      <c r="H154" s="5">
        <f>G$282*D154</f>
        <v>7.048752093802342</v>
      </c>
      <c r="I154" s="5">
        <f>H154+G154</f>
        <v>71.04875209380234</v>
      </c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5">
        <f>G$282*D155</f>
        <v>0</v>
      </c>
      <c r="I155" s="7">
        <f>SUM(I152:I154)</f>
        <v>406.76911222780564</v>
      </c>
      <c r="J155" s="4">
        <v>207</v>
      </c>
      <c r="K155" s="12">
        <f>J155-I155</f>
        <v>-199.76911222780564</v>
      </c>
      <c r="L155" s="4">
        <v>200</v>
      </c>
    </row>
    <row r="156" spans="1:12" ht="12.75">
      <c r="A156" s="4" t="s">
        <v>117</v>
      </c>
      <c r="B156" s="4" t="s">
        <v>118</v>
      </c>
      <c r="C156" s="4">
        <v>1</v>
      </c>
      <c r="D156" s="4">
        <v>1</v>
      </c>
      <c r="E156" s="4">
        <v>150</v>
      </c>
      <c r="F156" s="4">
        <v>15</v>
      </c>
      <c r="G156" s="4">
        <v>173</v>
      </c>
      <c r="H156" s="5">
        <f>G$282*D156</f>
        <v>32.0397822445561</v>
      </c>
      <c r="I156" s="5">
        <f t="shared" si="2"/>
        <v>205.0397822445561</v>
      </c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5">
        <f>G$282*D157</f>
        <v>0</v>
      </c>
      <c r="I157" s="7">
        <f>SUM(I156)</f>
        <v>205.0397822445561</v>
      </c>
      <c r="J157" s="4">
        <v>173</v>
      </c>
      <c r="K157" s="5">
        <f>J157-I157</f>
        <v>-32.03978224455611</v>
      </c>
      <c r="L157" s="4"/>
    </row>
    <row r="158" spans="1:12" ht="12.75">
      <c r="A158" s="4" t="s">
        <v>119</v>
      </c>
      <c r="B158" s="4" t="s">
        <v>83</v>
      </c>
      <c r="C158" s="4">
        <v>1</v>
      </c>
      <c r="D158" s="4">
        <v>1.8</v>
      </c>
      <c r="E158" s="4">
        <v>180</v>
      </c>
      <c r="F158" s="4">
        <v>15</v>
      </c>
      <c r="G158" s="4">
        <v>207</v>
      </c>
      <c r="H158" s="5">
        <f>G$282*D158</f>
        <v>57.67160804020098</v>
      </c>
      <c r="I158" s="5">
        <f t="shared" si="2"/>
        <v>264.67160804020097</v>
      </c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5">
        <f>G$282*D159</f>
        <v>0</v>
      </c>
      <c r="I159" s="7">
        <f>SUM(I158)</f>
        <v>264.67160804020097</v>
      </c>
      <c r="J159" s="4">
        <v>207</v>
      </c>
      <c r="K159" s="5">
        <f>J159-I159</f>
        <v>-57.671608040200965</v>
      </c>
      <c r="L159" s="4"/>
    </row>
    <row r="160" spans="1:12" ht="12.75">
      <c r="A160" s="4" t="s">
        <v>120</v>
      </c>
      <c r="B160" s="4" t="s">
        <v>54</v>
      </c>
      <c r="C160" s="4">
        <v>2</v>
      </c>
      <c r="D160" s="4">
        <v>2</v>
      </c>
      <c r="E160" s="4">
        <v>150</v>
      </c>
      <c r="F160" s="4">
        <v>15</v>
      </c>
      <c r="G160" s="4">
        <v>345</v>
      </c>
      <c r="H160" s="5">
        <f>G$282*D160</f>
        <v>64.0795644891122</v>
      </c>
      <c r="I160" s="5">
        <f t="shared" si="2"/>
        <v>409.0795644891122</v>
      </c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5">
        <f>G$282*D161</f>
        <v>0</v>
      </c>
      <c r="I161" s="7">
        <f>SUM(I160)</f>
        <v>409.0795644891122</v>
      </c>
      <c r="J161" s="4">
        <v>346</v>
      </c>
      <c r="K161" s="5">
        <f>J161-I161</f>
        <v>-63.079564489112215</v>
      </c>
      <c r="L161" s="4"/>
    </row>
    <row r="162" spans="1:12" ht="12.75">
      <c r="A162" s="4" t="s">
        <v>121</v>
      </c>
      <c r="B162" s="4" t="s">
        <v>122</v>
      </c>
      <c r="C162" s="4">
        <v>4</v>
      </c>
      <c r="D162" s="4"/>
      <c r="E162" s="4">
        <v>586.95</v>
      </c>
      <c r="F162" s="4">
        <v>15</v>
      </c>
      <c r="G162" s="4"/>
      <c r="H162" s="5">
        <v>12</v>
      </c>
      <c r="I162" s="5">
        <f t="shared" si="2"/>
        <v>12</v>
      </c>
      <c r="J162" s="4"/>
      <c r="K162" s="4"/>
      <c r="L162" s="4"/>
    </row>
    <row r="163" spans="1:12" ht="12.75">
      <c r="A163" s="4" t="s">
        <v>121</v>
      </c>
      <c r="B163" s="4" t="s">
        <v>13</v>
      </c>
      <c r="C163" s="4">
        <v>1</v>
      </c>
      <c r="D163" s="4">
        <v>1</v>
      </c>
      <c r="E163" s="4">
        <v>150</v>
      </c>
      <c r="F163" s="4">
        <v>15</v>
      </c>
      <c r="G163" s="4">
        <v>173</v>
      </c>
      <c r="H163" s="5">
        <f>G$282*D163</f>
        <v>32.0397822445561</v>
      </c>
      <c r="I163" s="5">
        <f t="shared" si="2"/>
        <v>205.0397822445561</v>
      </c>
      <c r="J163" s="4"/>
      <c r="K163" s="4"/>
      <c r="L163" s="4"/>
    </row>
    <row r="164" spans="1:13" ht="12.75">
      <c r="A164" s="4"/>
      <c r="B164" s="4"/>
      <c r="C164" s="4"/>
      <c r="D164" s="4"/>
      <c r="E164" s="4"/>
      <c r="F164" s="4"/>
      <c r="G164" s="4"/>
      <c r="H164" s="5">
        <f>G$282*D164</f>
        <v>0</v>
      </c>
      <c r="I164" s="7">
        <f>SUM(I162:I163)</f>
        <v>217.0397822445561</v>
      </c>
      <c r="J164" s="4">
        <v>173</v>
      </c>
      <c r="K164" s="12">
        <f>J164-I164</f>
        <v>-44.03978224455611</v>
      </c>
      <c r="L164" s="4">
        <v>32</v>
      </c>
      <c r="M164" s="10" t="s">
        <v>197</v>
      </c>
    </row>
    <row r="165" spans="1:13" ht="12.75">
      <c r="A165" s="4" t="s">
        <v>123</v>
      </c>
      <c r="B165" s="4" t="s">
        <v>124</v>
      </c>
      <c r="C165" s="4">
        <v>1</v>
      </c>
      <c r="D165" s="4"/>
      <c r="E165" s="4">
        <v>202</v>
      </c>
      <c r="F165" s="4">
        <v>15</v>
      </c>
      <c r="G165" s="4"/>
      <c r="H165" s="5">
        <f>G$282*D165</f>
        <v>0</v>
      </c>
      <c r="I165" s="5">
        <v>202</v>
      </c>
      <c r="J165" s="4"/>
      <c r="K165" s="4"/>
      <c r="L165" s="4"/>
      <c r="M165" t="s">
        <v>125</v>
      </c>
    </row>
    <row r="166" spans="1:12" ht="12.75">
      <c r="A166" s="4"/>
      <c r="B166" s="4"/>
      <c r="C166" s="4"/>
      <c r="D166" s="4"/>
      <c r="E166" s="4"/>
      <c r="F166" s="4"/>
      <c r="G166" s="4"/>
      <c r="H166" s="5">
        <f>G$282*D166</f>
        <v>0</v>
      </c>
      <c r="I166" s="7">
        <f>SUM(I165)</f>
        <v>202</v>
      </c>
      <c r="J166" s="4">
        <v>202</v>
      </c>
      <c r="K166" s="5">
        <f>J166-I166</f>
        <v>0</v>
      </c>
      <c r="L166" s="4"/>
    </row>
    <row r="167" spans="1:12" ht="12.75">
      <c r="A167" s="4" t="s">
        <v>126</v>
      </c>
      <c r="B167" s="4" t="s">
        <v>95</v>
      </c>
      <c r="C167" s="4">
        <v>1</v>
      </c>
      <c r="D167" s="4">
        <v>1.8</v>
      </c>
      <c r="E167" s="4">
        <v>180</v>
      </c>
      <c r="F167" s="4">
        <v>15</v>
      </c>
      <c r="G167" s="4">
        <v>207</v>
      </c>
      <c r="H167" s="5">
        <f>G$282*D167</f>
        <v>57.67160804020098</v>
      </c>
      <c r="I167" s="5">
        <f t="shared" si="2"/>
        <v>264.67160804020097</v>
      </c>
      <c r="J167" s="4"/>
      <c r="K167" s="4"/>
      <c r="L167" s="4"/>
    </row>
    <row r="168" spans="1:12" ht="12.75">
      <c r="A168" s="4" t="s">
        <v>126</v>
      </c>
      <c r="B168" s="4" t="s">
        <v>25</v>
      </c>
      <c r="C168" s="4">
        <v>1</v>
      </c>
      <c r="D168" s="4">
        <v>1</v>
      </c>
      <c r="E168" s="4">
        <v>150</v>
      </c>
      <c r="F168" s="4">
        <v>15</v>
      </c>
      <c r="G168" s="4">
        <v>173</v>
      </c>
      <c r="H168" s="5">
        <f>G$282*D168</f>
        <v>32.0397822445561</v>
      </c>
      <c r="I168" s="5">
        <f t="shared" si="2"/>
        <v>205.0397822445561</v>
      </c>
      <c r="J168" s="4"/>
      <c r="K168" s="4"/>
      <c r="L168" s="4"/>
    </row>
    <row r="169" spans="1:12" ht="12.75">
      <c r="A169" s="4" t="s">
        <v>126</v>
      </c>
      <c r="B169" s="4" t="s">
        <v>8</v>
      </c>
      <c r="C169" s="4">
        <v>1</v>
      </c>
      <c r="D169" s="4">
        <v>1.8</v>
      </c>
      <c r="E169" s="4">
        <v>180</v>
      </c>
      <c r="F169" s="4">
        <v>15</v>
      </c>
      <c r="G169" s="4">
        <v>207</v>
      </c>
      <c r="H169" s="5">
        <f>G$282*D169</f>
        <v>57.67160804020098</v>
      </c>
      <c r="I169" s="5">
        <f t="shared" si="2"/>
        <v>264.67160804020097</v>
      </c>
      <c r="J169" s="4"/>
      <c r="K169" s="4"/>
      <c r="L169" s="4"/>
    </row>
    <row r="170" spans="1:12" ht="12.75">
      <c r="A170" s="4" t="s">
        <v>126</v>
      </c>
      <c r="B170" s="4" t="s">
        <v>127</v>
      </c>
      <c r="C170" s="4">
        <v>2</v>
      </c>
      <c r="D170" s="4">
        <v>3.6</v>
      </c>
      <c r="E170" s="4">
        <v>180</v>
      </c>
      <c r="F170" s="4">
        <v>15</v>
      </c>
      <c r="G170" s="4">
        <v>414</v>
      </c>
      <c r="H170" s="5">
        <f>G$282*D170</f>
        <v>115.34321608040196</v>
      </c>
      <c r="I170" s="5">
        <f t="shared" si="2"/>
        <v>529.3432160804019</v>
      </c>
      <c r="J170" s="4"/>
      <c r="K170" s="4"/>
      <c r="L170" s="4"/>
    </row>
    <row r="171" spans="1:12" ht="12.75">
      <c r="A171" s="4" t="s">
        <v>126</v>
      </c>
      <c r="B171" s="4" t="s">
        <v>83</v>
      </c>
      <c r="C171" s="4">
        <v>1</v>
      </c>
      <c r="D171" s="4">
        <v>1.8</v>
      </c>
      <c r="E171" s="4">
        <v>180</v>
      </c>
      <c r="F171" s="4">
        <v>15</v>
      </c>
      <c r="G171" s="4">
        <v>207</v>
      </c>
      <c r="H171" s="5">
        <f>G$282*D171</f>
        <v>57.67160804020098</v>
      </c>
      <c r="I171" s="5">
        <f t="shared" si="2"/>
        <v>264.67160804020097</v>
      </c>
      <c r="J171" s="4"/>
      <c r="K171" s="4"/>
      <c r="L171" s="4"/>
    </row>
    <row r="172" spans="1:12" ht="12.75">
      <c r="A172" s="4" t="s">
        <v>126</v>
      </c>
      <c r="B172" s="4" t="s">
        <v>29</v>
      </c>
      <c r="C172" s="4">
        <v>1</v>
      </c>
      <c r="D172" s="4">
        <v>1</v>
      </c>
      <c r="E172" s="4">
        <v>150</v>
      </c>
      <c r="F172" s="4">
        <v>15</v>
      </c>
      <c r="G172" s="4">
        <v>173</v>
      </c>
      <c r="H172" s="5">
        <f>G$282*D172</f>
        <v>32.0397822445561</v>
      </c>
      <c r="I172" s="5">
        <f t="shared" si="2"/>
        <v>205.0397822445561</v>
      </c>
      <c r="J172" s="4"/>
      <c r="K172" s="4"/>
      <c r="L172" s="4"/>
    </row>
    <row r="173" spans="1:12" ht="12.75">
      <c r="A173" s="4" t="s">
        <v>126</v>
      </c>
      <c r="B173" s="4" t="s">
        <v>11</v>
      </c>
      <c r="C173" s="4">
        <v>1</v>
      </c>
      <c r="D173" s="4">
        <v>1.8</v>
      </c>
      <c r="E173" s="4">
        <v>180</v>
      </c>
      <c r="F173" s="4">
        <v>15</v>
      </c>
      <c r="G173" s="4">
        <v>207</v>
      </c>
      <c r="H173" s="5">
        <f>G$282*D173</f>
        <v>57.67160804020098</v>
      </c>
      <c r="I173" s="5">
        <f t="shared" si="2"/>
        <v>264.67160804020097</v>
      </c>
      <c r="J173" s="4"/>
      <c r="K173" s="4"/>
      <c r="L173" s="4"/>
    </row>
    <row r="174" spans="1:12" ht="12.75">
      <c r="A174" s="4" t="s">
        <v>126</v>
      </c>
      <c r="B174" s="4" t="s">
        <v>70</v>
      </c>
      <c r="C174" s="4">
        <v>2</v>
      </c>
      <c r="D174" s="4">
        <v>3.6</v>
      </c>
      <c r="E174" s="4">
        <v>180</v>
      </c>
      <c r="F174" s="4">
        <v>15</v>
      </c>
      <c r="G174" s="4">
        <v>414</v>
      </c>
      <c r="H174" s="5">
        <f>G$282*D174</f>
        <v>115.34321608040196</v>
      </c>
      <c r="I174" s="5">
        <f t="shared" si="2"/>
        <v>529.3432160804019</v>
      </c>
      <c r="J174" s="4"/>
      <c r="K174" s="4"/>
      <c r="L174" s="4"/>
    </row>
    <row r="175" spans="1:13" ht="12.75">
      <c r="A175" s="4"/>
      <c r="B175" s="4"/>
      <c r="C175" s="4"/>
      <c r="D175" s="4"/>
      <c r="E175" s="4"/>
      <c r="F175" s="4"/>
      <c r="G175" s="4"/>
      <c r="H175" s="5">
        <f>G$282*D175</f>
        <v>0</v>
      </c>
      <c r="I175" s="7">
        <f>SUM(I167:I174)</f>
        <v>2527.4524288107195</v>
      </c>
      <c r="J175" s="4">
        <v>2002</v>
      </c>
      <c r="K175" s="12">
        <f>J175-I175</f>
        <v>-525.4524288107195</v>
      </c>
      <c r="L175" s="4">
        <v>530</v>
      </c>
      <c r="M175" s="10" t="s">
        <v>198</v>
      </c>
    </row>
    <row r="176" spans="1:12" ht="12.75">
      <c r="A176" s="4" t="s">
        <v>128</v>
      </c>
      <c r="B176" s="4" t="s">
        <v>29</v>
      </c>
      <c r="C176" s="4">
        <v>1</v>
      </c>
      <c r="D176" s="4">
        <v>1</v>
      </c>
      <c r="E176" s="4">
        <v>150</v>
      </c>
      <c r="F176" s="4">
        <v>15</v>
      </c>
      <c r="G176" s="4">
        <v>173</v>
      </c>
      <c r="H176" s="5">
        <f>G$282*D176</f>
        <v>32.0397822445561</v>
      </c>
      <c r="I176" s="5">
        <f t="shared" si="2"/>
        <v>205.0397822445561</v>
      </c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5">
        <f>G$282*D177</f>
        <v>0</v>
      </c>
      <c r="I177" s="7">
        <f>SUM(I176)</f>
        <v>205.0397822445561</v>
      </c>
      <c r="J177" s="4">
        <v>173</v>
      </c>
      <c r="K177" s="12">
        <f>J177-I177</f>
        <v>-32.03978224455611</v>
      </c>
      <c r="L177" s="4">
        <v>32</v>
      </c>
    </row>
    <row r="178" spans="1:12" ht="12.75">
      <c r="A178" s="4" t="s">
        <v>129</v>
      </c>
      <c r="B178" s="4" t="s">
        <v>130</v>
      </c>
      <c r="C178" s="4">
        <v>1</v>
      </c>
      <c r="D178" s="4">
        <v>1.8</v>
      </c>
      <c r="E178" s="4">
        <v>180</v>
      </c>
      <c r="F178" s="4">
        <v>15</v>
      </c>
      <c r="G178" s="4">
        <v>207</v>
      </c>
      <c r="H178" s="5">
        <f>G$282*D178</f>
        <v>57.67160804020098</v>
      </c>
      <c r="I178" s="5">
        <f t="shared" si="2"/>
        <v>264.67160804020097</v>
      </c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5">
        <f>G$282*D179</f>
        <v>0</v>
      </c>
      <c r="I179" s="7">
        <f>SUM(I178)</f>
        <v>264.67160804020097</v>
      </c>
      <c r="J179" s="4">
        <v>207</v>
      </c>
      <c r="K179" s="5">
        <f>J179-I179</f>
        <v>-57.671608040200965</v>
      </c>
      <c r="L179" s="4"/>
    </row>
    <row r="180" spans="1:12" ht="12.75">
      <c r="A180" s="4" t="s">
        <v>131</v>
      </c>
      <c r="B180" s="4" t="s">
        <v>73</v>
      </c>
      <c r="C180" s="4">
        <v>1</v>
      </c>
      <c r="D180" s="4">
        <v>1</v>
      </c>
      <c r="E180" s="4">
        <v>150</v>
      </c>
      <c r="F180" s="4">
        <v>15</v>
      </c>
      <c r="G180" s="4">
        <v>173</v>
      </c>
      <c r="H180" s="5">
        <f>G$282*D180</f>
        <v>32.0397822445561</v>
      </c>
      <c r="I180" s="5">
        <f t="shared" si="2"/>
        <v>205.0397822445561</v>
      </c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5">
        <f>G$282*D181</f>
        <v>0</v>
      </c>
      <c r="I181" s="7">
        <f>SUM(I180)</f>
        <v>205.0397822445561</v>
      </c>
      <c r="J181" s="4">
        <v>173</v>
      </c>
      <c r="K181" s="5">
        <f>J181-I181</f>
        <v>-32.03978224455611</v>
      </c>
      <c r="L181" s="4"/>
    </row>
    <row r="182" spans="1:12" ht="12.75">
      <c r="A182" s="4" t="s">
        <v>132</v>
      </c>
      <c r="B182" s="4" t="s">
        <v>17</v>
      </c>
      <c r="C182" s="4">
        <v>1</v>
      </c>
      <c r="D182" s="4">
        <v>1</v>
      </c>
      <c r="E182" s="4">
        <v>189</v>
      </c>
      <c r="F182" s="4">
        <v>15</v>
      </c>
      <c r="G182" s="4">
        <v>218</v>
      </c>
      <c r="H182" s="5">
        <f>G$282*D182</f>
        <v>32.0397822445561</v>
      </c>
      <c r="I182" s="5">
        <f t="shared" si="2"/>
        <v>250.0397822445561</v>
      </c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5">
        <f>G$282*D183</f>
        <v>0</v>
      </c>
      <c r="I183" s="7">
        <f>SUM(I182)</f>
        <v>250.0397822445561</v>
      </c>
      <c r="J183" s="4">
        <v>218</v>
      </c>
      <c r="K183" s="12">
        <f>J183-I183</f>
        <v>-32.03978224455611</v>
      </c>
      <c r="L183" s="4">
        <v>32</v>
      </c>
    </row>
    <row r="184" spans="1:12" ht="12.75">
      <c r="A184" s="4" t="s">
        <v>133</v>
      </c>
      <c r="B184" s="4" t="s">
        <v>37</v>
      </c>
      <c r="C184" s="4">
        <v>1</v>
      </c>
      <c r="D184" s="4">
        <v>1</v>
      </c>
      <c r="E184" s="4">
        <v>150</v>
      </c>
      <c r="F184" s="4">
        <v>15</v>
      </c>
      <c r="G184" s="4">
        <v>173</v>
      </c>
      <c r="H184" s="5">
        <f>G$282*D184</f>
        <v>32.0397822445561</v>
      </c>
      <c r="I184" s="5">
        <f t="shared" si="2"/>
        <v>205.0397822445561</v>
      </c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5">
        <f>G$282*D185</f>
        <v>0</v>
      </c>
      <c r="I185" s="7">
        <f>SUM(I184)</f>
        <v>205.0397822445561</v>
      </c>
      <c r="J185" s="4">
        <v>173</v>
      </c>
      <c r="K185" s="5">
        <f>J185-I185</f>
        <v>-32.03978224455611</v>
      </c>
      <c r="L185" s="4"/>
    </row>
    <row r="186" spans="1:12" ht="12.75">
      <c r="A186" s="4" t="s">
        <v>134</v>
      </c>
      <c r="B186" s="4" t="s">
        <v>37</v>
      </c>
      <c r="C186" s="4">
        <v>1</v>
      </c>
      <c r="D186" s="4">
        <v>1</v>
      </c>
      <c r="E186" s="4">
        <v>150</v>
      </c>
      <c r="F186" s="4">
        <v>15</v>
      </c>
      <c r="G186" s="4">
        <v>173</v>
      </c>
      <c r="H186" s="5">
        <f>G$282*D186</f>
        <v>32.0397822445561</v>
      </c>
      <c r="I186" s="5">
        <f t="shared" si="2"/>
        <v>205.0397822445561</v>
      </c>
      <c r="J186" s="4"/>
      <c r="K186" s="4"/>
      <c r="L186" s="4"/>
    </row>
    <row r="187" spans="1:12" ht="12.75">
      <c r="A187" s="4" t="s">
        <v>134</v>
      </c>
      <c r="B187" s="4" t="s">
        <v>106</v>
      </c>
      <c r="C187" s="4">
        <v>1</v>
      </c>
      <c r="D187" s="4">
        <v>1</v>
      </c>
      <c r="E187" s="4">
        <v>150</v>
      </c>
      <c r="F187" s="4">
        <v>15</v>
      </c>
      <c r="G187" s="4">
        <v>173</v>
      </c>
      <c r="H187" s="5">
        <f>G$282*D187</f>
        <v>32.0397822445561</v>
      </c>
      <c r="I187" s="5">
        <f t="shared" si="2"/>
        <v>205.0397822445561</v>
      </c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5">
        <f>G$282*D188</f>
        <v>0</v>
      </c>
      <c r="I188" s="7">
        <f>SUM(I186:I187)</f>
        <v>410.0795644891122</v>
      </c>
      <c r="J188" s="4">
        <v>346</v>
      </c>
      <c r="K188" s="12">
        <f>J188-I188</f>
        <v>-64.07956448911222</v>
      </c>
      <c r="L188" s="4">
        <v>64</v>
      </c>
    </row>
    <row r="189" spans="1:12" ht="12.75">
      <c r="A189" s="4" t="s">
        <v>135</v>
      </c>
      <c r="B189" s="4" t="s">
        <v>106</v>
      </c>
      <c r="C189" s="4">
        <v>1</v>
      </c>
      <c r="D189" s="4">
        <v>1</v>
      </c>
      <c r="E189" s="4">
        <v>150</v>
      </c>
      <c r="F189" s="4">
        <v>15</v>
      </c>
      <c r="G189" s="4">
        <v>173</v>
      </c>
      <c r="H189" s="5">
        <f>G$282*D189</f>
        <v>32.0397822445561</v>
      </c>
      <c r="I189" s="5">
        <f t="shared" si="2"/>
        <v>205.0397822445561</v>
      </c>
      <c r="J189" s="4"/>
      <c r="K189" s="4"/>
      <c r="L189" s="4"/>
    </row>
    <row r="190" spans="1:12" ht="12.75">
      <c r="A190" s="4" t="s">
        <v>135</v>
      </c>
      <c r="B190" s="4" t="s">
        <v>25</v>
      </c>
      <c r="C190" s="4">
        <v>2</v>
      </c>
      <c r="D190" s="4">
        <v>2</v>
      </c>
      <c r="E190" s="4">
        <v>150</v>
      </c>
      <c r="F190" s="4">
        <v>15</v>
      </c>
      <c r="G190" s="4">
        <v>345</v>
      </c>
      <c r="H190" s="5">
        <f>G$282*D190</f>
        <v>64.0795644891122</v>
      </c>
      <c r="I190" s="5">
        <f t="shared" si="2"/>
        <v>409.0795644891122</v>
      </c>
      <c r="J190" s="4"/>
      <c r="K190" s="4"/>
      <c r="L190" s="4"/>
    </row>
    <row r="191" spans="1:12" ht="12.75">
      <c r="A191" s="4" t="s">
        <v>135</v>
      </c>
      <c r="B191" s="4" t="s">
        <v>136</v>
      </c>
      <c r="C191" s="4">
        <v>1</v>
      </c>
      <c r="D191" s="4">
        <v>1</v>
      </c>
      <c r="E191" s="4">
        <v>150</v>
      </c>
      <c r="F191" s="4">
        <v>15</v>
      </c>
      <c r="G191" s="4">
        <v>173</v>
      </c>
      <c r="H191" s="5">
        <f>G$282*D191</f>
        <v>32.0397822445561</v>
      </c>
      <c r="I191" s="5">
        <f t="shared" si="2"/>
        <v>205.0397822445561</v>
      </c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5">
        <f>G$282*D192</f>
        <v>0</v>
      </c>
      <c r="I192" s="7">
        <f>SUM(I189:I191)</f>
        <v>819.1591289782244</v>
      </c>
      <c r="J192" s="4">
        <v>691</v>
      </c>
      <c r="K192" s="12">
        <f>J192-I192</f>
        <v>-128.15912897822443</v>
      </c>
      <c r="L192" s="4">
        <v>128</v>
      </c>
    </row>
    <row r="193" spans="1:12" ht="12.75">
      <c r="A193" s="4" t="s">
        <v>137</v>
      </c>
      <c r="B193" s="4" t="s">
        <v>31</v>
      </c>
      <c r="C193" s="4">
        <v>1</v>
      </c>
      <c r="D193" s="4">
        <v>1</v>
      </c>
      <c r="E193" s="4">
        <v>150</v>
      </c>
      <c r="F193" s="4">
        <v>15</v>
      </c>
      <c r="G193" s="4">
        <v>173</v>
      </c>
      <c r="H193" s="5">
        <f>G$282*D193</f>
        <v>32.0397822445561</v>
      </c>
      <c r="I193" s="5">
        <f t="shared" si="2"/>
        <v>205.0397822445561</v>
      </c>
      <c r="J193" s="4"/>
      <c r="K193" s="4"/>
      <c r="L193" s="4"/>
    </row>
    <row r="194" spans="1:12" ht="12.75">
      <c r="A194" s="4" t="s">
        <v>137</v>
      </c>
      <c r="B194" s="4" t="s">
        <v>31</v>
      </c>
      <c r="C194" s="4">
        <v>2</v>
      </c>
      <c r="D194" s="4">
        <v>2</v>
      </c>
      <c r="E194" s="4">
        <v>150</v>
      </c>
      <c r="F194" s="4">
        <v>15</v>
      </c>
      <c r="G194" s="4">
        <v>345</v>
      </c>
      <c r="H194" s="5">
        <f>G$282*D194</f>
        <v>64.0795644891122</v>
      </c>
      <c r="I194" s="5">
        <f t="shared" si="2"/>
        <v>409.0795644891122</v>
      </c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5">
        <f>G$282*D195</f>
        <v>0</v>
      </c>
      <c r="I195" s="7">
        <f>SUM(I193:I194)</f>
        <v>614.1193467336683</v>
      </c>
      <c r="J195" s="4">
        <v>518</v>
      </c>
      <c r="K195" s="5">
        <f>J195-I195</f>
        <v>-96.1193467336683</v>
      </c>
      <c r="L195" s="4"/>
    </row>
    <row r="196" spans="1:12" ht="12.75">
      <c r="A196" s="4" t="s">
        <v>138</v>
      </c>
      <c r="B196" s="4" t="s">
        <v>11</v>
      </c>
      <c r="C196" s="4">
        <v>1</v>
      </c>
      <c r="D196" s="4">
        <v>1.8</v>
      </c>
      <c r="E196" s="4">
        <v>180</v>
      </c>
      <c r="F196" s="4">
        <v>15</v>
      </c>
      <c r="G196" s="4">
        <v>207</v>
      </c>
      <c r="H196" s="5">
        <f>G$282*D196</f>
        <v>57.67160804020098</v>
      </c>
      <c r="I196" s="5">
        <f t="shared" si="2"/>
        <v>264.67160804020097</v>
      </c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5">
        <f>G$282*D197</f>
        <v>0</v>
      </c>
      <c r="I197" s="7">
        <f>SUM(I196)</f>
        <v>264.67160804020097</v>
      </c>
      <c r="J197" s="4">
        <v>207</v>
      </c>
      <c r="K197" s="5">
        <f>J197-I197</f>
        <v>-57.671608040200965</v>
      </c>
      <c r="L197" s="4"/>
    </row>
    <row r="198" spans="1:12" ht="12.75">
      <c r="A198" s="4" t="s">
        <v>139</v>
      </c>
      <c r="B198" s="4" t="s">
        <v>140</v>
      </c>
      <c r="C198" s="4">
        <v>1</v>
      </c>
      <c r="D198" s="4">
        <v>1</v>
      </c>
      <c r="E198" s="4">
        <v>150</v>
      </c>
      <c r="F198" s="4">
        <v>15</v>
      </c>
      <c r="G198" s="4">
        <v>173</v>
      </c>
      <c r="H198" s="5">
        <f>G$282*D198</f>
        <v>32.0397822445561</v>
      </c>
      <c r="I198" s="5">
        <f aca="true" t="shared" si="3" ref="I198:I261">H198+G198</f>
        <v>205.0397822445561</v>
      </c>
      <c r="J198" s="4"/>
      <c r="K198" s="4"/>
      <c r="L198" s="4"/>
    </row>
    <row r="199" spans="1:12" ht="12.75">
      <c r="A199" s="4" t="s">
        <v>139</v>
      </c>
      <c r="B199" s="4" t="s">
        <v>24</v>
      </c>
      <c r="C199" s="4">
        <v>1</v>
      </c>
      <c r="D199" s="4">
        <v>1</v>
      </c>
      <c r="E199" s="4">
        <v>150</v>
      </c>
      <c r="F199" s="4">
        <v>15</v>
      </c>
      <c r="G199" s="4">
        <v>173</v>
      </c>
      <c r="H199" s="5">
        <f>G$282*D199</f>
        <v>32.0397822445561</v>
      </c>
      <c r="I199" s="5">
        <f t="shared" si="3"/>
        <v>205.0397822445561</v>
      </c>
      <c r="J199" s="4"/>
      <c r="K199" s="4"/>
      <c r="L199" s="4"/>
    </row>
    <row r="200" spans="1:12" ht="12.75">
      <c r="A200" s="4" t="s">
        <v>139</v>
      </c>
      <c r="B200" s="4" t="s">
        <v>25</v>
      </c>
      <c r="C200" s="4">
        <v>1</v>
      </c>
      <c r="D200" s="4">
        <v>1</v>
      </c>
      <c r="E200" s="4">
        <v>150</v>
      </c>
      <c r="F200" s="4">
        <v>15</v>
      </c>
      <c r="G200" s="4">
        <v>173</v>
      </c>
      <c r="H200" s="5">
        <f>G$282*D200</f>
        <v>32.0397822445561</v>
      </c>
      <c r="I200" s="5">
        <f t="shared" si="3"/>
        <v>205.0397822445561</v>
      </c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5">
        <f>G$282*D201</f>
        <v>0</v>
      </c>
      <c r="I201" s="7">
        <f>SUM(I198:I200)</f>
        <v>615.1193467336683</v>
      </c>
      <c r="J201" s="4">
        <v>519</v>
      </c>
      <c r="K201" s="5">
        <f>J201-I201</f>
        <v>-96.1193467336683</v>
      </c>
      <c r="L201" s="4"/>
    </row>
    <row r="202" spans="1:12" ht="12.75">
      <c r="A202" s="4" t="s">
        <v>141</v>
      </c>
      <c r="B202" s="4" t="s">
        <v>142</v>
      </c>
      <c r="C202" s="4">
        <v>1</v>
      </c>
      <c r="D202" s="4">
        <v>1.8</v>
      </c>
      <c r="E202" s="4">
        <v>180</v>
      </c>
      <c r="F202" s="4">
        <v>15</v>
      </c>
      <c r="G202" s="4">
        <v>207</v>
      </c>
      <c r="H202" s="5">
        <f>G$282*D202</f>
        <v>57.67160804020098</v>
      </c>
      <c r="I202" s="5">
        <f t="shared" si="3"/>
        <v>264.67160804020097</v>
      </c>
      <c r="J202" s="4"/>
      <c r="K202" s="4"/>
      <c r="L202" s="4"/>
    </row>
    <row r="203" spans="1:12" ht="12.75">
      <c r="A203" s="4" t="s">
        <v>141</v>
      </c>
      <c r="B203" s="4" t="s">
        <v>143</v>
      </c>
      <c r="C203" s="4">
        <v>1</v>
      </c>
      <c r="D203" s="4">
        <v>1</v>
      </c>
      <c r="E203" s="4">
        <v>150</v>
      </c>
      <c r="F203" s="4">
        <v>15</v>
      </c>
      <c r="G203" s="4">
        <v>173</v>
      </c>
      <c r="H203" s="5">
        <f>G$282*D203</f>
        <v>32.0397822445561</v>
      </c>
      <c r="I203" s="5">
        <f t="shared" si="3"/>
        <v>205.0397822445561</v>
      </c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5">
        <f>G$282*D204</f>
        <v>0</v>
      </c>
      <c r="I204" s="7">
        <f>SUM(I202:I203)</f>
        <v>469.71139028475704</v>
      </c>
      <c r="J204" s="4">
        <v>380</v>
      </c>
      <c r="K204" s="5">
        <f>J204-I204</f>
        <v>-89.71139028475704</v>
      </c>
      <c r="L204" s="4"/>
    </row>
    <row r="205" spans="1:12" ht="12.75">
      <c r="A205" s="4" t="s">
        <v>144</v>
      </c>
      <c r="B205" s="4" t="s">
        <v>31</v>
      </c>
      <c r="C205" s="4">
        <v>1</v>
      </c>
      <c r="D205" s="4">
        <v>1</v>
      </c>
      <c r="E205" s="4">
        <v>150</v>
      </c>
      <c r="F205" s="4">
        <v>15</v>
      </c>
      <c r="G205" s="4">
        <v>173</v>
      </c>
      <c r="H205" s="5">
        <f>G$282*D205</f>
        <v>32.0397822445561</v>
      </c>
      <c r="I205" s="5">
        <f t="shared" si="3"/>
        <v>205.0397822445561</v>
      </c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5">
        <f>G$282*D206</f>
        <v>0</v>
      </c>
      <c r="I206" s="7">
        <f>SUM(I205)</f>
        <v>205.0397822445561</v>
      </c>
      <c r="J206" s="4">
        <v>173</v>
      </c>
      <c r="K206" s="12">
        <f>J206-I206</f>
        <v>-32.03978224455611</v>
      </c>
      <c r="L206" s="4">
        <v>32</v>
      </c>
    </row>
    <row r="207" spans="1:12" ht="12.75">
      <c r="A207" s="4" t="s">
        <v>145</v>
      </c>
      <c r="B207" s="4" t="s">
        <v>99</v>
      </c>
      <c r="C207" s="4">
        <v>1</v>
      </c>
      <c r="D207" s="4">
        <v>1</v>
      </c>
      <c r="E207" s="4">
        <v>201</v>
      </c>
      <c r="F207" s="4">
        <v>15</v>
      </c>
      <c r="G207" s="4">
        <v>232</v>
      </c>
      <c r="H207" s="5">
        <f>G$282*D207</f>
        <v>32.0397822445561</v>
      </c>
      <c r="I207" s="5">
        <f t="shared" si="3"/>
        <v>264.0397822445561</v>
      </c>
      <c r="J207" s="4"/>
      <c r="K207" s="4"/>
      <c r="L207" s="4"/>
    </row>
    <row r="208" spans="1:12" ht="12.75">
      <c r="A208" s="4" t="s">
        <v>145</v>
      </c>
      <c r="B208" s="4" t="s">
        <v>16</v>
      </c>
      <c r="C208" s="4">
        <v>1</v>
      </c>
      <c r="D208" s="4">
        <v>1</v>
      </c>
      <c r="E208" s="4">
        <v>182.55</v>
      </c>
      <c r="F208" s="4">
        <v>15</v>
      </c>
      <c r="G208" s="4">
        <v>210</v>
      </c>
      <c r="H208" s="5">
        <f>G$282*D208</f>
        <v>32.0397822445561</v>
      </c>
      <c r="I208" s="5">
        <f t="shared" si="3"/>
        <v>242.0397822445561</v>
      </c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5">
        <f>G$282*D209</f>
        <v>0</v>
      </c>
      <c r="I209" s="7">
        <f>SUM(I207:I208)</f>
        <v>506.07956448911216</v>
      </c>
      <c r="J209" s="4">
        <v>442</v>
      </c>
      <c r="K209" s="12">
        <f>J209-I209</f>
        <v>-64.07956448911216</v>
      </c>
      <c r="L209" s="4">
        <v>64</v>
      </c>
    </row>
    <row r="210" spans="1:12" ht="12.75">
      <c r="A210" s="4" t="s">
        <v>146</v>
      </c>
      <c r="B210" s="4" t="s">
        <v>25</v>
      </c>
      <c r="C210" s="4">
        <v>1</v>
      </c>
      <c r="D210" s="4">
        <v>1</v>
      </c>
      <c r="E210" s="4">
        <v>150</v>
      </c>
      <c r="F210" s="4">
        <v>15</v>
      </c>
      <c r="G210" s="4">
        <v>173</v>
      </c>
      <c r="H210" s="5">
        <f>G$282*D210</f>
        <v>32.0397822445561</v>
      </c>
      <c r="I210" s="5">
        <f t="shared" si="3"/>
        <v>205.0397822445561</v>
      </c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5">
        <f>G$282*D211</f>
        <v>0</v>
      </c>
      <c r="I211" s="7">
        <f>SUM(I210)</f>
        <v>205.0397822445561</v>
      </c>
      <c r="J211" s="4">
        <v>173</v>
      </c>
      <c r="K211" s="5">
        <f>J211-I211</f>
        <v>-32.03978224455611</v>
      </c>
      <c r="L211" s="4"/>
    </row>
    <row r="212" spans="1:12" ht="12.75">
      <c r="A212" s="4" t="s">
        <v>147</v>
      </c>
      <c r="B212" s="4" t="s">
        <v>148</v>
      </c>
      <c r="C212" s="4">
        <v>1</v>
      </c>
      <c r="D212" s="4">
        <v>1</v>
      </c>
      <c r="E212" s="4">
        <v>150</v>
      </c>
      <c r="F212" s="4">
        <v>15</v>
      </c>
      <c r="G212" s="4">
        <v>173</v>
      </c>
      <c r="H212" s="5">
        <f>G$282*D212</f>
        <v>32.0397822445561</v>
      </c>
      <c r="I212" s="5">
        <f t="shared" si="3"/>
        <v>205.0397822445561</v>
      </c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5">
        <f>G$282*D213</f>
        <v>0</v>
      </c>
      <c r="I213" s="7">
        <f>SUM(I212)</f>
        <v>205.0397822445561</v>
      </c>
      <c r="J213" s="4">
        <v>173</v>
      </c>
      <c r="K213" s="5">
        <f>J213-I213</f>
        <v>-32.03978224455611</v>
      </c>
      <c r="L213" s="4"/>
    </row>
    <row r="214" spans="1:12" ht="12.75">
      <c r="A214" s="4" t="s">
        <v>149</v>
      </c>
      <c r="B214" s="4" t="s">
        <v>10</v>
      </c>
      <c r="C214" s="4">
        <v>1</v>
      </c>
      <c r="D214" s="4">
        <v>1</v>
      </c>
      <c r="E214" s="4">
        <v>150</v>
      </c>
      <c r="F214" s="4">
        <v>15</v>
      </c>
      <c r="G214" s="4">
        <v>173</v>
      </c>
      <c r="H214" s="5">
        <f>G$282*D214</f>
        <v>32.0397822445561</v>
      </c>
      <c r="I214" s="5">
        <f t="shared" si="3"/>
        <v>205.0397822445561</v>
      </c>
      <c r="J214" s="4"/>
      <c r="K214" s="4"/>
      <c r="L214" s="4"/>
    </row>
    <row r="215" spans="1:12" ht="12.75">
      <c r="A215" s="4" t="s">
        <v>149</v>
      </c>
      <c r="B215" s="4" t="s">
        <v>31</v>
      </c>
      <c r="C215" s="4">
        <v>1</v>
      </c>
      <c r="D215" s="4">
        <v>1</v>
      </c>
      <c r="E215" s="4">
        <v>150</v>
      </c>
      <c r="F215" s="4">
        <v>15</v>
      </c>
      <c r="G215" s="4">
        <v>173</v>
      </c>
      <c r="H215" s="5">
        <f>G$282*D215</f>
        <v>32.0397822445561</v>
      </c>
      <c r="I215" s="5">
        <f t="shared" si="3"/>
        <v>205.0397822445561</v>
      </c>
      <c r="J215" s="4"/>
      <c r="K215" s="4"/>
      <c r="L215" s="4"/>
    </row>
    <row r="216" spans="1:12" ht="12.75">
      <c r="A216" s="4" t="s">
        <v>149</v>
      </c>
      <c r="B216" s="4" t="s">
        <v>73</v>
      </c>
      <c r="C216" s="4">
        <v>1</v>
      </c>
      <c r="D216" s="4">
        <v>1</v>
      </c>
      <c r="E216" s="4">
        <v>150</v>
      </c>
      <c r="F216" s="4">
        <v>15</v>
      </c>
      <c r="G216" s="4">
        <v>173</v>
      </c>
      <c r="H216" s="5">
        <f>G$282*D216</f>
        <v>32.0397822445561</v>
      </c>
      <c r="I216" s="5">
        <f t="shared" si="3"/>
        <v>205.0397822445561</v>
      </c>
      <c r="J216" s="4"/>
      <c r="K216" s="4"/>
      <c r="L216" s="4"/>
    </row>
    <row r="217" spans="1:12" ht="12.75">
      <c r="A217" s="4" t="s">
        <v>149</v>
      </c>
      <c r="B217" s="4" t="s">
        <v>11</v>
      </c>
      <c r="C217" s="4">
        <v>1</v>
      </c>
      <c r="D217" s="4">
        <v>1.8</v>
      </c>
      <c r="E217" s="4">
        <v>180</v>
      </c>
      <c r="F217" s="4">
        <v>15</v>
      </c>
      <c r="G217" s="4">
        <v>207</v>
      </c>
      <c r="H217" s="5">
        <f>G$282*D217</f>
        <v>57.67160804020098</v>
      </c>
      <c r="I217" s="5">
        <f t="shared" si="3"/>
        <v>264.67160804020097</v>
      </c>
      <c r="J217" s="4"/>
      <c r="K217" s="4"/>
      <c r="L217" s="4"/>
    </row>
    <row r="218" spans="1:13" ht="12.75">
      <c r="A218" s="4"/>
      <c r="B218" s="4"/>
      <c r="C218" s="4"/>
      <c r="D218" s="4"/>
      <c r="E218" s="4"/>
      <c r="F218" s="4"/>
      <c r="G218" s="4"/>
      <c r="H218" s="5">
        <f>G$282*D218</f>
        <v>0</v>
      </c>
      <c r="I218" s="7">
        <f>SUM(I214:I217)</f>
        <v>879.7909547738693</v>
      </c>
      <c r="J218" s="4">
        <v>553</v>
      </c>
      <c r="K218" s="5">
        <f>J218-I218</f>
        <v>-326.7909547738693</v>
      </c>
      <c r="L218" s="4"/>
      <c r="M218" s="10"/>
    </row>
    <row r="219" spans="1:12" ht="12.75">
      <c r="A219" s="4" t="s">
        <v>150</v>
      </c>
      <c r="B219" s="4" t="s">
        <v>86</v>
      </c>
      <c r="C219" s="4">
        <v>1</v>
      </c>
      <c r="D219" s="4">
        <v>1.8</v>
      </c>
      <c r="E219" s="4">
        <v>180</v>
      </c>
      <c r="F219" s="4">
        <v>15</v>
      </c>
      <c r="G219" s="4">
        <v>207</v>
      </c>
      <c r="H219" s="5">
        <f>G$282*D219</f>
        <v>57.67160804020098</v>
      </c>
      <c r="I219" s="5">
        <f t="shared" si="3"/>
        <v>264.67160804020097</v>
      </c>
      <c r="J219" s="4"/>
      <c r="K219" s="4"/>
      <c r="L219" s="4"/>
    </row>
    <row r="220" spans="1:12" ht="12.75">
      <c r="A220" s="4" t="s">
        <v>150</v>
      </c>
      <c r="B220" s="4" t="s">
        <v>93</v>
      </c>
      <c r="C220" s="4">
        <v>2</v>
      </c>
      <c r="D220" s="4">
        <v>3.6</v>
      </c>
      <c r="E220" s="4">
        <v>180</v>
      </c>
      <c r="F220" s="4">
        <v>15</v>
      </c>
      <c r="G220" s="4">
        <v>414</v>
      </c>
      <c r="H220" s="5">
        <f>G$282*D220</f>
        <v>115.34321608040196</v>
      </c>
      <c r="I220" s="5">
        <f t="shared" si="3"/>
        <v>529.3432160804019</v>
      </c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5">
        <f>G$282*D221</f>
        <v>0</v>
      </c>
      <c r="I221" s="7">
        <f>SUM(I219:I220)</f>
        <v>794.014824120603</v>
      </c>
      <c r="J221" s="4">
        <v>621</v>
      </c>
      <c r="K221" s="5">
        <f>J221-I221</f>
        <v>-173.01482412060295</v>
      </c>
      <c r="L221" s="4"/>
    </row>
    <row r="222" spans="1:12" ht="12.75">
      <c r="A222" s="4" t="s">
        <v>151</v>
      </c>
      <c r="B222" s="4" t="s">
        <v>8</v>
      </c>
      <c r="C222" s="4">
        <v>1</v>
      </c>
      <c r="D222" s="4">
        <v>1.8</v>
      </c>
      <c r="E222" s="4">
        <v>180</v>
      </c>
      <c r="F222" s="4">
        <v>15</v>
      </c>
      <c r="G222" s="4">
        <v>207</v>
      </c>
      <c r="H222" s="5">
        <f>G$282*D222</f>
        <v>57.67160804020098</v>
      </c>
      <c r="I222" s="5">
        <f t="shared" si="3"/>
        <v>264.67160804020097</v>
      </c>
      <c r="J222" s="4"/>
      <c r="K222" s="4"/>
      <c r="L222" s="4"/>
    </row>
    <row r="223" spans="1:12" ht="12.75">
      <c r="A223" s="4" t="s">
        <v>151</v>
      </c>
      <c r="B223" s="4" t="s">
        <v>152</v>
      </c>
      <c r="C223" s="4">
        <v>1</v>
      </c>
      <c r="D223" s="4">
        <v>1</v>
      </c>
      <c r="E223" s="4">
        <v>150</v>
      </c>
      <c r="F223" s="4">
        <v>15</v>
      </c>
      <c r="G223" s="4">
        <v>173</v>
      </c>
      <c r="H223" s="5">
        <f>G$282*D223</f>
        <v>32.0397822445561</v>
      </c>
      <c r="I223" s="5">
        <f t="shared" si="3"/>
        <v>205.0397822445561</v>
      </c>
      <c r="J223" s="4"/>
      <c r="K223" s="4"/>
      <c r="L223" s="4"/>
    </row>
    <row r="224" spans="1:12" ht="12.75">
      <c r="A224" s="4" t="s">
        <v>151</v>
      </c>
      <c r="B224" s="4" t="s">
        <v>153</v>
      </c>
      <c r="C224" s="4">
        <v>1</v>
      </c>
      <c r="D224" s="4">
        <v>1.8</v>
      </c>
      <c r="E224" s="4">
        <v>180</v>
      </c>
      <c r="F224" s="4">
        <v>15</v>
      </c>
      <c r="G224" s="4">
        <v>207</v>
      </c>
      <c r="H224" s="5">
        <f>G$282*D224</f>
        <v>57.67160804020098</v>
      </c>
      <c r="I224" s="5">
        <f t="shared" si="3"/>
        <v>264.67160804020097</v>
      </c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5">
        <f>G$282*D225</f>
        <v>0</v>
      </c>
      <c r="I225" s="7">
        <f>SUM(I222:I224)</f>
        <v>734.382998324958</v>
      </c>
      <c r="J225" s="4">
        <v>587</v>
      </c>
      <c r="K225" s="5">
        <f>J225-I225</f>
        <v>-147.38299832495795</v>
      </c>
      <c r="L225" s="4"/>
    </row>
    <row r="226" spans="1:12" ht="12.75">
      <c r="A226" s="4" t="s">
        <v>154</v>
      </c>
      <c r="B226" s="4" t="s">
        <v>33</v>
      </c>
      <c r="C226" s="4">
        <v>1</v>
      </c>
      <c r="D226" s="4">
        <v>0.22</v>
      </c>
      <c r="E226" s="4">
        <v>55</v>
      </c>
      <c r="F226" s="4">
        <v>1</v>
      </c>
      <c r="G226" s="4">
        <v>56</v>
      </c>
      <c r="H226" s="5">
        <f>G$282*D226</f>
        <v>7.048752093802342</v>
      </c>
      <c r="I226" s="5">
        <f t="shared" si="3"/>
        <v>63.04875209380234</v>
      </c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5">
        <f>G$282*D227</f>
        <v>0</v>
      </c>
      <c r="I227" s="7">
        <f>SUM(I226)</f>
        <v>63.04875209380234</v>
      </c>
      <c r="J227" s="4">
        <v>56</v>
      </c>
      <c r="K227" s="5">
        <f>J227-I227</f>
        <v>-7.048752093802342</v>
      </c>
      <c r="L227" s="4"/>
    </row>
    <row r="228" spans="1:12" ht="12.75">
      <c r="A228" s="4" t="s">
        <v>155</v>
      </c>
      <c r="B228" s="4" t="s">
        <v>41</v>
      </c>
      <c r="C228" s="4">
        <v>9</v>
      </c>
      <c r="D228" s="4">
        <v>9</v>
      </c>
      <c r="E228" s="4">
        <v>72.72</v>
      </c>
      <c r="F228" s="4">
        <v>15</v>
      </c>
      <c r="G228" s="4">
        <v>753</v>
      </c>
      <c r="H228" s="5">
        <f>G$282*D228</f>
        <v>288.3580402010049</v>
      </c>
      <c r="I228" s="5">
        <f t="shared" si="3"/>
        <v>1041.3580402010048</v>
      </c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5">
        <f>G$282*D229</f>
        <v>0</v>
      </c>
      <c r="I229" s="7">
        <f>SUM(I228)</f>
        <v>1041.3580402010048</v>
      </c>
      <c r="J229" s="4">
        <v>753</v>
      </c>
      <c r="K229" s="12">
        <f>J229-I229</f>
        <v>-288.35804020100477</v>
      </c>
      <c r="L229" s="4">
        <v>288</v>
      </c>
    </row>
    <row r="230" spans="1:12" ht="12.75">
      <c r="A230" s="4" t="s">
        <v>156</v>
      </c>
      <c r="B230" s="4" t="s">
        <v>29</v>
      </c>
      <c r="C230" s="4">
        <v>1</v>
      </c>
      <c r="D230" s="4">
        <v>1</v>
      </c>
      <c r="E230" s="4">
        <v>150</v>
      </c>
      <c r="F230" s="4">
        <v>15</v>
      </c>
      <c r="G230" s="4">
        <v>173</v>
      </c>
      <c r="H230" s="5">
        <f>G$282*D230</f>
        <v>32.0397822445561</v>
      </c>
      <c r="I230" s="5">
        <f t="shared" si="3"/>
        <v>205.0397822445561</v>
      </c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5">
        <f>G$282*D231</f>
        <v>0</v>
      </c>
      <c r="I231" s="7">
        <f>SUM(I230)</f>
        <v>205.0397822445561</v>
      </c>
      <c r="J231" s="4">
        <v>173</v>
      </c>
      <c r="K231" s="5">
        <f>J231-I231</f>
        <v>-32.03978224455611</v>
      </c>
      <c r="L231" s="4"/>
    </row>
    <row r="232" spans="1:12" ht="12.75">
      <c r="A232" s="4" t="s">
        <v>157</v>
      </c>
      <c r="B232" s="4" t="s">
        <v>17</v>
      </c>
      <c r="C232" s="4">
        <v>1</v>
      </c>
      <c r="D232" s="4">
        <v>1</v>
      </c>
      <c r="E232" s="4">
        <v>189</v>
      </c>
      <c r="F232" s="4">
        <v>15</v>
      </c>
      <c r="G232" s="4">
        <v>218</v>
      </c>
      <c r="H232" s="5">
        <f>G$282*D232</f>
        <v>32.0397822445561</v>
      </c>
      <c r="I232" s="5">
        <f t="shared" si="3"/>
        <v>250.0397822445561</v>
      </c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5">
        <f>G$282*D233</f>
        <v>0</v>
      </c>
      <c r="I233" s="7">
        <f>SUM(I232)</f>
        <v>250.0397822445561</v>
      </c>
      <c r="J233" s="4">
        <v>218</v>
      </c>
      <c r="K233" s="5">
        <f>J233-I233</f>
        <v>-32.03978224455611</v>
      </c>
      <c r="L233" s="4"/>
    </row>
    <row r="234" spans="1:12" ht="12.75">
      <c r="A234" s="4" t="s">
        <v>158</v>
      </c>
      <c r="B234" s="4" t="s">
        <v>159</v>
      </c>
      <c r="C234" s="4">
        <v>2</v>
      </c>
      <c r="D234" s="4">
        <v>2</v>
      </c>
      <c r="E234" s="4">
        <v>150</v>
      </c>
      <c r="F234" s="4">
        <v>15</v>
      </c>
      <c r="G234" s="4">
        <v>345</v>
      </c>
      <c r="H234" s="5">
        <f>G$282*D234</f>
        <v>64.0795644891122</v>
      </c>
      <c r="I234" s="5">
        <f t="shared" si="3"/>
        <v>409.0795644891122</v>
      </c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5">
        <f>G$282*D235</f>
        <v>0</v>
      </c>
      <c r="I235" s="7">
        <f>SUM(I234)</f>
        <v>409.0795644891122</v>
      </c>
      <c r="J235" s="4">
        <v>345</v>
      </c>
      <c r="K235" s="12">
        <f>J235-I235</f>
        <v>-64.07956448911222</v>
      </c>
      <c r="L235" s="4">
        <v>64</v>
      </c>
    </row>
    <row r="236" spans="1:12" ht="12.75">
      <c r="A236" s="4" t="s">
        <v>160</v>
      </c>
      <c r="B236" s="4" t="s">
        <v>161</v>
      </c>
      <c r="C236" s="4">
        <v>1</v>
      </c>
      <c r="D236" s="4">
        <v>1.8</v>
      </c>
      <c r="E236" s="4">
        <v>180</v>
      </c>
      <c r="F236" s="4">
        <v>15</v>
      </c>
      <c r="G236" s="4">
        <v>207</v>
      </c>
      <c r="H236" s="5">
        <f>G$282*D236</f>
        <v>57.67160804020098</v>
      </c>
      <c r="I236" s="5">
        <f t="shared" si="3"/>
        <v>264.67160804020097</v>
      </c>
      <c r="J236" s="4"/>
      <c r="K236" s="4"/>
      <c r="L236" s="4"/>
    </row>
    <row r="237" spans="1:12" ht="12.75">
      <c r="A237" s="4" t="s">
        <v>160</v>
      </c>
      <c r="B237" s="4" t="s">
        <v>162</v>
      </c>
      <c r="C237" s="4">
        <v>1</v>
      </c>
      <c r="D237" s="4">
        <v>1.8</v>
      </c>
      <c r="E237" s="4">
        <v>180</v>
      </c>
      <c r="F237" s="4">
        <v>15</v>
      </c>
      <c r="G237" s="4">
        <v>207</v>
      </c>
      <c r="H237" s="5">
        <f>G$282*D237</f>
        <v>57.67160804020098</v>
      </c>
      <c r="I237" s="5">
        <f t="shared" si="3"/>
        <v>264.67160804020097</v>
      </c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5">
        <f>G$282*D238</f>
        <v>0</v>
      </c>
      <c r="I238" s="7">
        <f>SUM(I236:I237)</f>
        <v>529.3432160804019</v>
      </c>
      <c r="J238" s="4">
        <v>414</v>
      </c>
      <c r="K238" s="5">
        <f>J238-I238</f>
        <v>-115.34321608040193</v>
      </c>
      <c r="L238" s="4"/>
    </row>
    <row r="239" spans="1:12" ht="12.75">
      <c r="A239" s="4" t="s">
        <v>163</v>
      </c>
      <c r="B239" s="4" t="s">
        <v>164</v>
      </c>
      <c r="C239" s="4">
        <v>1</v>
      </c>
      <c r="D239" s="4">
        <v>1</v>
      </c>
      <c r="E239" s="4">
        <v>170.3</v>
      </c>
      <c r="F239" s="4">
        <v>15</v>
      </c>
      <c r="G239" s="4">
        <v>196</v>
      </c>
      <c r="H239" s="5">
        <f>G$282*D239</f>
        <v>32.0397822445561</v>
      </c>
      <c r="I239" s="5">
        <f t="shared" si="3"/>
        <v>228.0397822445561</v>
      </c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5">
        <f>G$282*D240</f>
        <v>0</v>
      </c>
      <c r="I240" s="7">
        <f>SUM(I239)</f>
        <v>228.0397822445561</v>
      </c>
      <c r="J240" s="4">
        <v>196</v>
      </c>
      <c r="K240" s="5">
        <f>J240-I240</f>
        <v>-32.03978224455611</v>
      </c>
      <c r="L240" s="4"/>
    </row>
    <row r="241" spans="1:12" ht="12.75">
      <c r="A241" s="4" t="s">
        <v>165</v>
      </c>
      <c r="B241" s="4" t="s">
        <v>166</v>
      </c>
      <c r="C241" s="4">
        <v>1</v>
      </c>
      <c r="D241" s="4">
        <v>1</v>
      </c>
      <c r="E241" s="4">
        <v>72.72</v>
      </c>
      <c r="F241" s="4">
        <v>15</v>
      </c>
      <c r="G241" s="4">
        <v>84</v>
      </c>
      <c r="H241" s="5">
        <f>G$282*D241</f>
        <v>32.0397822445561</v>
      </c>
      <c r="I241" s="5">
        <f t="shared" si="3"/>
        <v>116.03978224455611</v>
      </c>
      <c r="J241" s="4"/>
      <c r="K241" s="4"/>
      <c r="L241" s="4"/>
    </row>
    <row r="242" spans="1:12" ht="12.75">
      <c r="A242" s="4" t="s">
        <v>165</v>
      </c>
      <c r="B242" s="4" t="s">
        <v>57</v>
      </c>
      <c r="C242" s="4">
        <v>1</v>
      </c>
      <c r="D242" s="4">
        <v>1</v>
      </c>
      <c r="E242" s="4">
        <v>150</v>
      </c>
      <c r="F242" s="4">
        <v>15</v>
      </c>
      <c r="G242" s="4">
        <v>173</v>
      </c>
      <c r="H242" s="5">
        <f>G$282*D242</f>
        <v>32.0397822445561</v>
      </c>
      <c r="I242" s="5">
        <f t="shared" si="3"/>
        <v>205.0397822445561</v>
      </c>
      <c r="J242" s="4"/>
      <c r="K242" s="4"/>
      <c r="L242" s="4"/>
    </row>
    <row r="243" spans="1:12" ht="12.75">
      <c r="A243" s="4" t="s">
        <v>165</v>
      </c>
      <c r="B243" s="4" t="s">
        <v>16</v>
      </c>
      <c r="C243" s="4">
        <v>1</v>
      </c>
      <c r="D243" s="4">
        <v>1</v>
      </c>
      <c r="E243" s="4">
        <v>182.55</v>
      </c>
      <c r="F243" s="4">
        <v>15</v>
      </c>
      <c r="G243" s="4">
        <v>210</v>
      </c>
      <c r="H243" s="5">
        <f>G$282*D243</f>
        <v>32.0397822445561</v>
      </c>
      <c r="I243" s="5">
        <f>H243+G243</f>
        <v>242.0397822445561</v>
      </c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5">
        <f>G$282*D244</f>
        <v>0</v>
      </c>
      <c r="I244" s="7">
        <f>SUM(I241:I243)</f>
        <v>563.1193467336683</v>
      </c>
      <c r="J244" s="4">
        <v>257</v>
      </c>
      <c r="K244" s="12">
        <f>J244-I244</f>
        <v>-306.1193467336683</v>
      </c>
      <c r="L244" s="4">
        <v>306</v>
      </c>
    </row>
    <row r="245" spans="1:12" ht="12.75">
      <c r="A245" s="4" t="s">
        <v>167</v>
      </c>
      <c r="B245" s="4" t="s">
        <v>168</v>
      </c>
      <c r="C245" s="4">
        <v>1</v>
      </c>
      <c r="D245" s="4">
        <v>1</v>
      </c>
      <c r="E245" s="4">
        <v>150</v>
      </c>
      <c r="F245" s="4">
        <v>15</v>
      </c>
      <c r="G245" s="4">
        <v>173</v>
      </c>
      <c r="H245" s="5">
        <f>G$282*D245</f>
        <v>32.0397822445561</v>
      </c>
      <c r="I245" s="5">
        <f t="shared" si="3"/>
        <v>205.0397822445561</v>
      </c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5">
        <f>G$282*D246</f>
        <v>0</v>
      </c>
      <c r="I246" s="7">
        <f>SUM(I245)</f>
        <v>205.0397822445561</v>
      </c>
      <c r="J246" s="4">
        <v>173</v>
      </c>
      <c r="K246" s="5">
        <f>J246-I246</f>
        <v>-32.03978224455611</v>
      </c>
      <c r="L246" s="4"/>
    </row>
    <row r="247" spans="1:12" ht="12.75">
      <c r="A247" s="4" t="s">
        <v>169</v>
      </c>
      <c r="B247" s="4" t="s">
        <v>170</v>
      </c>
      <c r="C247" s="4">
        <v>1</v>
      </c>
      <c r="D247" s="4">
        <v>1</v>
      </c>
      <c r="E247" s="4">
        <v>182.55</v>
      </c>
      <c r="F247" s="4">
        <v>15</v>
      </c>
      <c r="G247" s="4">
        <v>210</v>
      </c>
      <c r="H247" s="5">
        <f>G$282*D247</f>
        <v>32.0397822445561</v>
      </c>
      <c r="I247" s="5">
        <f t="shared" si="3"/>
        <v>242.0397822445561</v>
      </c>
      <c r="J247" s="4"/>
      <c r="K247" s="4"/>
      <c r="L247" s="4"/>
    </row>
    <row r="248" spans="1:12" ht="12.75">
      <c r="A248" s="4" t="s">
        <v>169</v>
      </c>
      <c r="B248" s="4" t="s">
        <v>57</v>
      </c>
      <c r="C248" s="4">
        <v>1</v>
      </c>
      <c r="D248" s="4">
        <v>1.8</v>
      </c>
      <c r="E248" s="4">
        <v>180</v>
      </c>
      <c r="F248" s="4">
        <v>15</v>
      </c>
      <c r="G248" s="4">
        <v>207</v>
      </c>
      <c r="H248" s="5">
        <f>G$282*D248</f>
        <v>57.67160804020098</v>
      </c>
      <c r="I248" s="5">
        <f t="shared" si="3"/>
        <v>264.67160804020097</v>
      </c>
      <c r="J248" s="4"/>
      <c r="K248" s="4"/>
      <c r="L248" s="4"/>
    </row>
    <row r="249" spans="1:12" ht="12.75">
      <c r="A249" s="4" t="s">
        <v>169</v>
      </c>
      <c r="B249" s="4" t="s">
        <v>10</v>
      </c>
      <c r="C249" s="4">
        <v>1</v>
      </c>
      <c r="D249" s="4">
        <v>1</v>
      </c>
      <c r="E249" s="4">
        <v>150</v>
      </c>
      <c r="F249" s="4">
        <v>15</v>
      </c>
      <c r="G249" s="4">
        <v>173</v>
      </c>
      <c r="H249" s="5">
        <f>G$282*D249</f>
        <v>32.0397822445561</v>
      </c>
      <c r="I249" s="5">
        <f t="shared" si="3"/>
        <v>205.0397822445561</v>
      </c>
      <c r="J249" s="4"/>
      <c r="K249" s="4"/>
      <c r="L249" s="4"/>
    </row>
    <row r="250" spans="1:12" ht="12.75">
      <c r="A250" s="4" t="s">
        <v>169</v>
      </c>
      <c r="B250" s="4" t="s">
        <v>171</v>
      </c>
      <c r="C250" s="4">
        <v>1</v>
      </c>
      <c r="D250" s="4">
        <v>1</v>
      </c>
      <c r="E250" s="4">
        <v>170.3</v>
      </c>
      <c r="F250" s="4">
        <v>15</v>
      </c>
      <c r="G250" s="4">
        <v>196</v>
      </c>
      <c r="H250" s="5">
        <f>G$282*D250</f>
        <v>32.0397822445561</v>
      </c>
      <c r="I250" s="5">
        <f t="shared" si="3"/>
        <v>228.0397822445561</v>
      </c>
      <c r="J250" s="4"/>
      <c r="K250" s="4"/>
      <c r="L250" s="4"/>
    </row>
    <row r="251" spans="1:12" ht="12.75">
      <c r="A251" s="4" t="s">
        <v>169</v>
      </c>
      <c r="B251" s="4" t="s">
        <v>95</v>
      </c>
      <c r="C251" s="4">
        <v>1</v>
      </c>
      <c r="D251" s="4">
        <v>1.8</v>
      </c>
      <c r="E251" s="4">
        <v>180</v>
      </c>
      <c r="F251" s="4">
        <v>15</v>
      </c>
      <c r="G251" s="4">
        <v>207</v>
      </c>
      <c r="H251" s="5">
        <f>G$282*D251</f>
        <v>57.67160804020098</v>
      </c>
      <c r="I251" s="5">
        <f t="shared" si="3"/>
        <v>264.67160804020097</v>
      </c>
      <c r="J251" s="4"/>
      <c r="K251" s="4"/>
      <c r="L251" s="4"/>
    </row>
    <row r="252" spans="1:13" ht="12.75">
      <c r="A252" s="4"/>
      <c r="B252" s="4"/>
      <c r="C252" s="4"/>
      <c r="D252" s="4"/>
      <c r="E252" s="4"/>
      <c r="F252" s="4"/>
      <c r="G252" s="4"/>
      <c r="H252" s="5">
        <f>G$282*D252</f>
        <v>0</v>
      </c>
      <c r="I252" s="7">
        <f>SUM(I247:I251)</f>
        <v>1204.4625628140702</v>
      </c>
      <c r="J252" s="4">
        <v>993</v>
      </c>
      <c r="K252" s="12">
        <f>J252-I252</f>
        <v>-211.46256281407022</v>
      </c>
      <c r="L252" s="4">
        <v>213</v>
      </c>
      <c r="M252" s="10" t="s">
        <v>199</v>
      </c>
    </row>
    <row r="253" spans="1:12" ht="12.75">
      <c r="A253" s="4" t="s">
        <v>172</v>
      </c>
      <c r="B253" s="4" t="s">
        <v>73</v>
      </c>
      <c r="C253" s="4">
        <v>1</v>
      </c>
      <c r="D253" s="4">
        <v>1</v>
      </c>
      <c r="E253" s="4">
        <v>150</v>
      </c>
      <c r="F253" s="4">
        <v>15</v>
      </c>
      <c r="G253" s="4">
        <v>173</v>
      </c>
      <c r="H253" s="5">
        <f>G$282*D253</f>
        <v>32.0397822445561</v>
      </c>
      <c r="I253" s="5">
        <f t="shared" si="3"/>
        <v>205.0397822445561</v>
      </c>
      <c r="J253" s="4"/>
      <c r="K253" s="4"/>
      <c r="L253" s="4"/>
    </row>
    <row r="254" spans="1:12" ht="12.75">
      <c r="A254" s="4" t="s">
        <v>172</v>
      </c>
      <c r="B254" s="4" t="s">
        <v>187</v>
      </c>
      <c r="C254" s="4">
        <v>1</v>
      </c>
      <c r="D254" s="4">
        <v>1.8</v>
      </c>
      <c r="E254" s="4">
        <v>180</v>
      </c>
      <c r="F254" s="4">
        <v>15</v>
      </c>
      <c r="G254" s="4">
        <v>207</v>
      </c>
      <c r="H254" s="5">
        <f>G$282*D254</f>
        <v>57.67160804020098</v>
      </c>
      <c r="I254" s="5">
        <f>H254+G254</f>
        <v>264.67160804020097</v>
      </c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5">
        <f>G$282*D255</f>
        <v>0</v>
      </c>
      <c r="I255" s="7">
        <f>SUM(I253:I254)</f>
        <v>469.71139028475704</v>
      </c>
      <c r="J255" s="4">
        <v>173</v>
      </c>
      <c r="K255" s="12">
        <f>J255-I255</f>
        <v>-296.71139028475704</v>
      </c>
      <c r="L255" s="4">
        <v>297</v>
      </c>
    </row>
    <row r="256" spans="1:12" ht="12.75">
      <c r="A256" s="4" t="s">
        <v>173</v>
      </c>
      <c r="B256" s="4" t="s">
        <v>174</v>
      </c>
      <c r="C256" s="4">
        <v>1</v>
      </c>
      <c r="D256" s="4">
        <v>1</v>
      </c>
      <c r="E256" s="4">
        <v>150</v>
      </c>
      <c r="F256" s="4">
        <v>15</v>
      </c>
      <c r="G256" s="4">
        <v>173</v>
      </c>
      <c r="H256" s="5">
        <f>G$282*D256</f>
        <v>32.0397822445561</v>
      </c>
      <c r="I256" s="5">
        <f t="shared" si="3"/>
        <v>205.0397822445561</v>
      </c>
      <c r="J256" s="4"/>
      <c r="K256" s="4"/>
      <c r="L256" s="4"/>
    </row>
    <row r="257" spans="1:12" ht="12.75">
      <c r="A257" s="4" t="s">
        <v>173</v>
      </c>
      <c r="B257" s="4" t="s">
        <v>175</v>
      </c>
      <c r="C257" s="4">
        <v>1</v>
      </c>
      <c r="D257" s="4">
        <v>1</v>
      </c>
      <c r="E257" s="4">
        <v>150</v>
      </c>
      <c r="F257" s="4">
        <v>15</v>
      </c>
      <c r="G257" s="4">
        <v>173</v>
      </c>
      <c r="H257" s="5">
        <f>G$282*D257</f>
        <v>32.0397822445561</v>
      </c>
      <c r="I257" s="5">
        <f t="shared" si="3"/>
        <v>205.0397822445561</v>
      </c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5">
        <f>G$282*D258</f>
        <v>0</v>
      </c>
      <c r="I258" s="7">
        <f>SUM(I256:I257)</f>
        <v>410.0795644891122</v>
      </c>
      <c r="J258" s="4">
        <v>346</v>
      </c>
      <c r="K258" s="5">
        <f>J258-I258</f>
        <v>-64.07956448911222</v>
      </c>
      <c r="L258" s="4"/>
    </row>
    <row r="259" spans="1:12" ht="12.75">
      <c r="A259" s="4" t="s">
        <v>176</v>
      </c>
      <c r="B259" s="4" t="s">
        <v>13</v>
      </c>
      <c r="C259" s="4">
        <v>1</v>
      </c>
      <c r="D259" s="4">
        <v>1</v>
      </c>
      <c r="E259" s="4">
        <v>150</v>
      </c>
      <c r="F259" s="4">
        <v>15</v>
      </c>
      <c r="G259" s="4">
        <v>173</v>
      </c>
      <c r="H259" s="5">
        <f>G$282*D259</f>
        <v>32.0397822445561</v>
      </c>
      <c r="I259" s="5">
        <f t="shared" si="3"/>
        <v>205.0397822445561</v>
      </c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5">
        <f>G$282*D260</f>
        <v>0</v>
      </c>
      <c r="I260" s="7">
        <f>SUM(I259)</f>
        <v>205.0397822445561</v>
      </c>
      <c r="J260" s="4">
        <v>173</v>
      </c>
      <c r="K260" s="12">
        <f>J260-I260</f>
        <v>-32.03978224455611</v>
      </c>
      <c r="L260" s="4">
        <v>32</v>
      </c>
    </row>
    <row r="261" spans="1:12" ht="12.75">
      <c r="A261" s="4" t="s">
        <v>177</v>
      </c>
      <c r="B261" s="4" t="s">
        <v>178</v>
      </c>
      <c r="C261" s="4">
        <v>1</v>
      </c>
      <c r="D261" s="4">
        <v>1</v>
      </c>
      <c r="E261" s="4">
        <v>130</v>
      </c>
      <c r="F261" s="4">
        <v>15</v>
      </c>
      <c r="G261" s="4">
        <v>150</v>
      </c>
      <c r="H261" s="5">
        <f>G$282*D261</f>
        <v>32.0397822445561</v>
      </c>
      <c r="I261" s="5">
        <f t="shared" si="3"/>
        <v>182.0397822445561</v>
      </c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5">
        <f>G$282*D262</f>
        <v>0</v>
      </c>
      <c r="I262" s="7">
        <f>SUM(I261)</f>
        <v>182.0397822445561</v>
      </c>
      <c r="J262" s="4">
        <v>179</v>
      </c>
      <c r="K262" s="12">
        <f>J262-I262</f>
        <v>-3.0397822445561076</v>
      </c>
      <c r="L262" s="4">
        <v>3</v>
      </c>
    </row>
    <row r="263" spans="1:12" ht="12.75">
      <c r="A263" s="4" t="s">
        <v>179</v>
      </c>
      <c r="B263" s="4" t="s">
        <v>25</v>
      </c>
      <c r="C263" s="4">
        <v>1</v>
      </c>
      <c r="D263" s="4">
        <v>1</v>
      </c>
      <c r="E263" s="4">
        <v>150</v>
      </c>
      <c r="F263" s="4">
        <v>15</v>
      </c>
      <c r="G263" s="4">
        <v>173</v>
      </c>
      <c r="H263" s="5">
        <f>G$282*D263</f>
        <v>32.0397822445561</v>
      </c>
      <c r="I263" s="5">
        <f aca="true" t="shared" si="4" ref="I263:I278">H263+G263</f>
        <v>205.0397822445561</v>
      </c>
      <c r="J263" s="4"/>
      <c r="K263" s="4"/>
      <c r="L263" s="4"/>
    </row>
    <row r="264" spans="1:12" ht="12.75">
      <c r="A264" s="4" t="s">
        <v>179</v>
      </c>
      <c r="B264" s="4" t="s">
        <v>140</v>
      </c>
      <c r="C264" s="4">
        <v>1</v>
      </c>
      <c r="D264" s="4">
        <v>1</v>
      </c>
      <c r="E264" s="4">
        <v>150</v>
      </c>
      <c r="F264" s="4">
        <v>15</v>
      </c>
      <c r="G264" s="4">
        <v>173</v>
      </c>
      <c r="H264" s="5">
        <f>G$282*D264</f>
        <v>32.0397822445561</v>
      </c>
      <c r="I264" s="5">
        <f t="shared" si="4"/>
        <v>205.0397822445561</v>
      </c>
      <c r="J264" s="4"/>
      <c r="K264" s="4"/>
      <c r="L264" s="4"/>
    </row>
    <row r="265" spans="1:12" ht="12.75">
      <c r="A265" s="4" t="s">
        <v>179</v>
      </c>
      <c r="B265" s="4" t="s">
        <v>24</v>
      </c>
      <c r="C265" s="4">
        <v>1</v>
      </c>
      <c r="D265" s="4">
        <v>1</v>
      </c>
      <c r="E265" s="4">
        <v>150</v>
      </c>
      <c r="F265" s="4">
        <v>15</v>
      </c>
      <c r="G265" s="4">
        <v>173</v>
      </c>
      <c r="H265" s="5">
        <f>G$282*D265</f>
        <v>32.0397822445561</v>
      </c>
      <c r="I265" s="5">
        <f t="shared" si="4"/>
        <v>205.0397822445561</v>
      </c>
      <c r="J265" s="4"/>
      <c r="K265" s="4"/>
      <c r="L265" s="4"/>
    </row>
    <row r="266" spans="1:12" ht="12.75">
      <c r="A266" s="4" t="s">
        <v>179</v>
      </c>
      <c r="B266" s="4" t="s">
        <v>31</v>
      </c>
      <c r="C266" s="4">
        <v>1</v>
      </c>
      <c r="D266" s="4">
        <v>1</v>
      </c>
      <c r="E266" s="4">
        <v>150</v>
      </c>
      <c r="F266" s="4">
        <v>15</v>
      </c>
      <c r="G266" s="4">
        <v>173</v>
      </c>
      <c r="H266" s="5">
        <f>G$282*D266</f>
        <v>32.0397822445561</v>
      </c>
      <c r="I266" s="5">
        <f t="shared" si="4"/>
        <v>205.0397822445561</v>
      </c>
      <c r="J266" s="4"/>
      <c r="K266" s="4"/>
      <c r="L266" s="4"/>
    </row>
    <row r="267" spans="1:12" ht="12.75">
      <c r="A267" s="4"/>
      <c r="B267" s="4"/>
      <c r="C267" s="4"/>
      <c r="D267" s="4"/>
      <c r="E267" s="4"/>
      <c r="F267" s="4"/>
      <c r="G267" s="4"/>
      <c r="H267" s="5">
        <f>G$282*D267</f>
        <v>0</v>
      </c>
      <c r="I267" s="7">
        <f>SUM(I263:I266)</f>
        <v>820.1591289782244</v>
      </c>
      <c r="J267" s="4">
        <v>865</v>
      </c>
      <c r="K267" s="12">
        <f>J267-I267</f>
        <v>44.84087102177557</v>
      </c>
      <c r="L267" s="4"/>
    </row>
    <row r="268" spans="1:12" ht="12.75">
      <c r="A268" s="4" t="s">
        <v>180</v>
      </c>
      <c r="B268" s="4" t="s">
        <v>181</v>
      </c>
      <c r="C268" s="4">
        <v>1</v>
      </c>
      <c r="D268" s="4">
        <v>1</v>
      </c>
      <c r="E268" s="4">
        <v>149.5</v>
      </c>
      <c r="F268" s="4">
        <v>15</v>
      </c>
      <c r="G268" s="4">
        <v>172</v>
      </c>
      <c r="H268" s="5">
        <f>G$282*D268</f>
        <v>32.0397822445561</v>
      </c>
      <c r="I268" s="5">
        <f t="shared" si="4"/>
        <v>204.0397822445561</v>
      </c>
      <c r="J268" s="4"/>
      <c r="K268" s="4"/>
      <c r="L268" s="4"/>
    </row>
    <row r="269" spans="1:12" ht="12.75">
      <c r="A269" s="4" t="s">
        <v>180</v>
      </c>
      <c r="B269" s="4" t="s">
        <v>182</v>
      </c>
      <c r="C269" s="4">
        <v>2</v>
      </c>
      <c r="D269" s="4">
        <v>2</v>
      </c>
      <c r="E269" s="4">
        <v>201</v>
      </c>
      <c r="F269" s="4">
        <v>0</v>
      </c>
      <c r="G269" s="4">
        <v>402</v>
      </c>
      <c r="H269" s="5">
        <f>G$282*D269</f>
        <v>64.0795644891122</v>
      </c>
      <c r="I269" s="5">
        <f t="shared" si="4"/>
        <v>466.0795644891122</v>
      </c>
      <c r="J269" s="4"/>
      <c r="K269" s="4"/>
      <c r="L269" s="4"/>
    </row>
    <row r="270" spans="1:12" ht="12.75">
      <c r="A270" s="4" t="s">
        <v>180</v>
      </c>
      <c r="B270" s="4" t="s">
        <v>183</v>
      </c>
      <c r="C270" s="4">
        <v>1</v>
      </c>
      <c r="D270" s="4">
        <v>5</v>
      </c>
      <c r="E270" s="4">
        <v>630</v>
      </c>
      <c r="F270" s="4">
        <v>15</v>
      </c>
      <c r="G270" s="4">
        <v>725</v>
      </c>
      <c r="H270" s="5">
        <f>G$282*D270</f>
        <v>160.1989112227805</v>
      </c>
      <c r="I270" s="5">
        <f t="shared" si="4"/>
        <v>885.1989112227805</v>
      </c>
      <c r="J270" s="4"/>
      <c r="K270" s="4"/>
      <c r="L270" s="4"/>
    </row>
    <row r="271" spans="1:12" ht="12.75">
      <c r="A271" s="4" t="s">
        <v>180</v>
      </c>
      <c r="B271" s="4" t="s">
        <v>184</v>
      </c>
      <c r="C271" s="4">
        <v>1</v>
      </c>
      <c r="D271" s="4">
        <v>1</v>
      </c>
      <c r="E271" s="4">
        <v>189</v>
      </c>
      <c r="F271" s="4">
        <v>15</v>
      </c>
      <c r="G271" s="4">
        <v>218</v>
      </c>
      <c r="H271" s="5">
        <f>G$282*D271</f>
        <v>32.0397822445561</v>
      </c>
      <c r="I271" s="5">
        <f t="shared" si="4"/>
        <v>250.0397822445561</v>
      </c>
      <c r="J271" s="4"/>
      <c r="K271" s="4"/>
      <c r="L271" s="4"/>
    </row>
    <row r="272" spans="1:12" ht="12.75">
      <c r="A272" s="4" t="s">
        <v>180</v>
      </c>
      <c r="B272" s="4" t="s">
        <v>185</v>
      </c>
      <c r="C272" s="4">
        <v>1</v>
      </c>
      <c r="D272" s="4">
        <v>1</v>
      </c>
      <c r="E272" s="4">
        <v>136.5</v>
      </c>
      <c r="F272" s="4">
        <v>15</v>
      </c>
      <c r="G272" s="4">
        <v>157</v>
      </c>
      <c r="H272" s="5">
        <f>G$282*D272</f>
        <v>32.0397822445561</v>
      </c>
      <c r="I272" s="5">
        <f t="shared" si="4"/>
        <v>189.0397822445561</v>
      </c>
      <c r="J272" s="4"/>
      <c r="K272" s="4"/>
      <c r="L272" s="4"/>
    </row>
    <row r="273" spans="1:12" ht="12.75">
      <c r="A273" s="4" t="s">
        <v>180</v>
      </c>
      <c r="B273" s="4" t="s">
        <v>16</v>
      </c>
      <c r="C273" s="4">
        <v>1</v>
      </c>
      <c r="D273" s="4">
        <v>1</v>
      </c>
      <c r="E273" s="4">
        <v>182.55</v>
      </c>
      <c r="F273" s="4">
        <v>15</v>
      </c>
      <c r="G273" s="4">
        <v>210</v>
      </c>
      <c r="H273" s="5">
        <f>G$282*D273</f>
        <v>32.0397822445561</v>
      </c>
      <c r="I273" s="5">
        <f t="shared" si="4"/>
        <v>242.0397822445561</v>
      </c>
      <c r="J273" s="4"/>
      <c r="K273" s="4"/>
      <c r="L273" s="4"/>
    </row>
    <row r="274" spans="1:12" ht="12.75">
      <c r="A274" s="4"/>
      <c r="B274" s="4"/>
      <c r="C274" s="4"/>
      <c r="D274" s="4"/>
      <c r="E274" s="4"/>
      <c r="F274" s="4"/>
      <c r="G274" s="4"/>
      <c r="H274" s="5">
        <f>G$282*D274</f>
        <v>0</v>
      </c>
      <c r="I274" s="7">
        <f>SUM(I268:I273)</f>
        <v>2236.437604690117</v>
      </c>
      <c r="J274" s="4"/>
      <c r="K274" s="4"/>
      <c r="L274" s="4"/>
    </row>
    <row r="275" spans="1:12" ht="12.75">
      <c r="A275" s="4"/>
      <c r="B275" s="4"/>
      <c r="C275" s="4"/>
      <c r="D275" s="4"/>
      <c r="E275" s="4"/>
      <c r="F275" s="4"/>
      <c r="G275" s="4"/>
      <c r="H275" s="5">
        <f>G$282*D275</f>
        <v>0</v>
      </c>
      <c r="I275" s="5">
        <f t="shared" si="4"/>
        <v>0</v>
      </c>
      <c r="J275" s="4"/>
      <c r="K275" s="4"/>
      <c r="L275" s="4"/>
    </row>
    <row r="276" spans="1:12" ht="12.75">
      <c r="A276" s="11" t="s">
        <v>194</v>
      </c>
      <c r="B276" s="4" t="s">
        <v>106</v>
      </c>
      <c r="C276" s="4">
        <v>1</v>
      </c>
      <c r="D276" s="4">
        <v>1</v>
      </c>
      <c r="E276" s="4">
        <v>150</v>
      </c>
      <c r="F276" s="4">
        <v>15</v>
      </c>
      <c r="G276" s="4">
        <v>173</v>
      </c>
      <c r="H276" s="5">
        <f>G$282*D276</f>
        <v>32.0397822445561</v>
      </c>
      <c r="I276" s="5">
        <f>H276+G276</f>
        <v>205.0397822445561</v>
      </c>
      <c r="J276" s="4"/>
      <c r="K276" s="4"/>
      <c r="L276" s="4"/>
    </row>
    <row r="277" spans="1:12" ht="12.75">
      <c r="A277" s="11"/>
      <c r="B277" s="4"/>
      <c r="C277" s="4"/>
      <c r="D277" s="4"/>
      <c r="E277" s="4"/>
      <c r="F277" s="4"/>
      <c r="G277" s="4"/>
      <c r="H277" s="5"/>
      <c r="I277" s="7">
        <f>SUM(I276)</f>
        <v>205.0397822445561</v>
      </c>
      <c r="J277" s="4">
        <v>0</v>
      </c>
      <c r="K277" s="12">
        <f>J277-I277</f>
        <v>-205.0397822445561</v>
      </c>
      <c r="L277" s="4">
        <v>205</v>
      </c>
    </row>
    <row r="278" spans="1:13" ht="12.75">
      <c r="A278" s="6" t="s">
        <v>186</v>
      </c>
      <c r="B278" s="4" t="s">
        <v>16</v>
      </c>
      <c r="C278" s="4">
        <v>1</v>
      </c>
      <c r="D278" s="4">
        <v>1</v>
      </c>
      <c r="E278" s="4">
        <v>182.55</v>
      </c>
      <c r="F278" s="4">
        <v>15</v>
      </c>
      <c r="G278" s="4">
        <v>210</v>
      </c>
      <c r="H278" s="5">
        <f>G$282*D278</f>
        <v>32.0397822445561</v>
      </c>
      <c r="I278" s="5">
        <f t="shared" si="4"/>
        <v>242.0397822445561</v>
      </c>
      <c r="J278" s="4"/>
      <c r="K278" s="4"/>
      <c r="L278" s="4"/>
      <c r="M278" s="13" t="s">
        <v>196</v>
      </c>
    </row>
    <row r="280" spans="1:10" ht="12.75">
      <c r="A280" s="8"/>
      <c r="B280" s="8"/>
      <c r="C280" s="8"/>
      <c r="D280" s="8">
        <f>SUM(D2:D278)</f>
        <v>238.8000000000001</v>
      </c>
      <c r="E280" s="8">
        <v>31846.64</v>
      </c>
      <c r="F280" s="8"/>
      <c r="G280" s="8"/>
      <c r="H280" s="8"/>
      <c r="I280" s="8"/>
      <c r="J280" s="8"/>
    </row>
    <row r="281" spans="1:10" ht="12.7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2.75">
      <c r="A282" s="8"/>
      <c r="B282" s="8"/>
      <c r="C282" s="8"/>
      <c r="D282" s="8"/>
      <c r="E282" s="8">
        <v>7651.1</v>
      </c>
      <c r="F282" s="8"/>
      <c r="G282" s="8">
        <f>E282/D280</f>
        <v>32.0397822445561</v>
      </c>
      <c r="H282" s="8"/>
      <c r="I282" s="8"/>
      <c r="J282" s="8"/>
    </row>
    <row r="283" spans="1:10" ht="12.7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2.7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2.75">
      <c r="A285" s="8"/>
      <c r="B285" s="8"/>
      <c r="C285" s="8"/>
      <c r="D285" s="8"/>
      <c r="E285" s="8"/>
      <c r="F285" s="8"/>
      <c r="G285" s="8"/>
      <c r="H285" s="8"/>
      <c r="I285" s="8"/>
      <c r="J285" s="8"/>
    </row>
  </sheetData>
  <sheetProtection formatCells="0" formatColumns="0" formatRows="0" insertColumns="0" insertRows="0" insertHyperlinks="0" deleteColumns="0" deleteRows="0" sort="0" autoFilter="0" pivotTables="0"/>
  <hyperlinks>
    <hyperlink ref="M278" r:id="rId1" display="http://forum.sibmama.ru/profile.php?mode=viewprofile&amp;u=127047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2015-11-13T14:07:12Z</dcterms:created>
  <dcterms:modified xsi:type="dcterms:W3CDTF">2015-11-18T03:56:09Z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