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19201" sheetId="1" r:id="rId1"/>
  </sheets>
  <definedNames/>
  <calcPr fullCalcOnLoad="1"/>
</workbook>
</file>

<file path=xl/sharedStrings.xml><?xml version="1.0" encoding="utf-8"?>
<sst xmlns="http://schemas.openxmlformats.org/spreadsheetml/2006/main" count="358" uniqueCount="170">
  <si>
    <t>УЗ</t>
  </si>
  <si>
    <t>Заказ</t>
  </si>
  <si>
    <t>Кол-во</t>
  </si>
  <si>
    <t>Цена за ед.</t>
  </si>
  <si>
    <t>%</t>
  </si>
  <si>
    <t>Стоимость</t>
  </si>
  <si>
    <t>ТР</t>
  </si>
  <si>
    <t>Коммент для УЗ</t>
  </si>
  <si>
    <t>*Кувшинка*</t>
  </si>
  <si>
    <t>Конфитюр Брусничный 1кг 145,60 руб.</t>
  </si>
  <si>
    <t>@Анютка@</t>
  </si>
  <si>
    <t>Сок яблоко сладкое</t>
  </si>
  <si>
    <t>Сок яблоко кислое</t>
  </si>
  <si>
    <t>@кварель</t>
  </si>
  <si>
    <t>Сок Яблоко кислое (зеленое яблоко) цена 189руб</t>
  </si>
  <si>
    <t>Сок Яблоко сладкое</t>
  </si>
  <si>
    <t>Сок мандарин</t>
  </si>
  <si>
    <t>топпинг зимняя вишня 220гр</t>
  </si>
  <si>
    <t>Сок Яблоко кислое (зеленое яблоко)</t>
  </si>
  <si>
    <t>Наполнитель "Коктельный" брусника 0,9</t>
  </si>
  <si>
    <t>Alenchik75</t>
  </si>
  <si>
    <t>Сок грушевый</t>
  </si>
  <si>
    <t>Ane4ka_2009</t>
  </si>
  <si>
    <t>Сироп ванильный</t>
  </si>
  <si>
    <t>Сироп Мята</t>
  </si>
  <si>
    <t>сок красный грейпфрукт</t>
  </si>
  <si>
    <t>Сироп Манго</t>
  </si>
  <si>
    <t>botany-nsk</t>
  </si>
  <si>
    <t>сироп Дюшес</t>
  </si>
  <si>
    <t>сироп Мохито</t>
  </si>
  <si>
    <t>cosa</t>
  </si>
  <si>
    <t>DENVER</t>
  </si>
  <si>
    <t>Сироп дюшес без этикетки</t>
  </si>
  <si>
    <t>Dulia</t>
  </si>
  <si>
    <t>Ekate</t>
  </si>
  <si>
    <t>сироп кокосовый</t>
  </si>
  <si>
    <t>ekaterinaober</t>
  </si>
  <si>
    <t>сироп Кокосовый</t>
  </si>
  <si>
    <t>ElaSh</t>
  </si>
  <si>
    <t>Сироп шоколадный</t>
  </si>
  <si>
    <t>Evg-17</t>
  </si>
  <si>
    <t>Сок Гранат</t>
  </si>
  <si>
    <t>Galina21</t>
  </si>
  <si>
    <t>Сироп карамель</t>
  </si>
  <si>
    <t>сироп Карамель</t>
  </si>
  <si>
    <t>irinik</t>
  </si>
  <si>
    <t>сироп мохито</t>
  </si>
  <si>
    <t>Сок Яблоко сладкое цена 201руб</t>
  </si>
  <si>
    <t>IriSh_clover</t>
  </si>
  <si>
    <t>Kitia</t>
  </si>
  <si>
    <t>Сироп апельсин</t>
  </si>
  <si>
    <t>Leka79</t>
  </si>
  <si>
    <t>Сироп вишневый</t>
  </si>
  <si>
    <t>Сироп Клубника</t>
  </si>
  <si>
    <t>leutmana</t>
  </si>
  <si>
    <t>Lively</t>
  </si>
  <si>
    <t>сироп Клубника</t>
  </si>
  <si>
    <t>Londine</t>
  </si>
  <si>
    <t>топпинг Зимняя вишня 220гр</t>
  </si>
  <si>
    <t>Lubaшка</t>
  </si>
  <si>
    <t>Manula</t>
  </si>
  <si>
    <t>Mary/Nov/</t>
  </si>
  <si>
    <t>Сироп манго</t>
  </si>
  <si>
    <t>Merteiy</t>
  </si>
  <si>
    <t>сок Яблоко сладкое</t>
  </si>
  <si>
    <t>сироп Амаретто</t>
  </si>
  <si>
    <t>Nadez-da</t>
  </si>
  <si>
    <t>Nadina1</t>
  </si>
  <si>
    <t>Сироп Амаретто</t>
  </si>
  <si>
    <t>Narisha</t>
  </si>
  <si>
    <t>Конфитюр Лимонный 1кг</t>
  </si>
  <si>
    <t>Newlinn</t>
  </si>
  <si>
    <t>Сок Красный грейпфрукт</t>
  </si>
  <si>
    <t>Сок Мандарин</t>
  </si>
  <si>
    <t>nirami</t>
  </si>
  <si>
    <t>Сок шиповника</t>
  </si>
  <si>
    <t>Сок земляника</t>
  </si>
  <si>
    <t>OllaL</t>
  </si>
  <si>
    <t>сок яблоко сладкое</t>
  </si>
  <si>
    <t>сироп вишневый</t>
  </si>
  <si>
    <t>сироп клубника</t>
  </si>
  <si>
    <t>Selena05</t>
  </si>
  <si>
    <t>Shckoda</t>
  </si>
  <si>
    <t>Shun-Shunya</t>
  </si>
  <si>
    <t>Tat Kr</t>
  </si>
  <si>
    <t>Valkiria</t>
  </si>
  <si>
    <t>veresk.08</t>
  </si>
  <si>
    <t>xPRx</t>
  </si>
  <si>
    <t>zgoda</t>
  </si>
  <si>
    <t>Алина12345</t>
  </si>
  <si>
    <t>Сироп клубника</t>
  </si>
  <si>
    <t>Анаксунамон</t>
  </si>
  <si>
    <t>Сироп дюшес</t>
  </si>
  <si>
    <t>Сироп тархун</t>
  </si>
  <si>
    <t>атаманка</t>
  </si>
  <si>
    <t>Бабушка в квадрате</t>
  </si>
  <si>
    <t>Валли</t>
  </si>
  <si>
    <t>топпинг зимняя вишня 220гр цена 55 руб</t>
  </si>
  <si>
    <t>Виточка</t>
  </si>
  <si>
    <t>Яблоко кислое</t>
  </si>
  <si>
    <t>сок грушевый</t>
  </si>
  <si>
    <t>Влада</t>
  </si>
  <si>
    <t>Сироп Мохито</t>
  </si>
  <si>
    <t>Наполнитель "Коктельный" брусника 0,9 кг 258,50 руб. шт</t>
  </si>
  <si>
    <t>Вреднуля</t>
  </si>
  <si>
    <t>Сок грушевый цена</t>
  </si>
  <si>
    <t>Гостева</t>
  </si>
  <si>
    <t>Губка</t>
  </si>
  <si>
    <t>Сок грушевый цена 182,55руб</t>
  </si>
  <si>
    <t>Сок земляника цена 690руб</t>
  </si>
  <si>
    <t>Сироп Мята цена 150руб</t>
  </si>
  <si>
    <t>Диминамама</t>
  </si>
  <si>
    <t>сироп Вишневый</t>
  </si>
  <si>
    <t>сироп Шоколадный</t>
  </si>
  <si>
    <t>Дракон 2012</t>
  </si>
  <si>
    <t>Наполнитель "Коктельный" брусника 0,9 кг</t>
  </si>
  <si>
    <t>Екатерина Агишева</t>
  </si>
  <si>
    <t>Злючка</t>
  </si>
  <si>
    <t>Игореха-2008</t>
  </si>
  <si>
    <t>Конфитюр Клубничный 1кг</t>
  </si>
  <si>
    <t>Конфитюр Вишневый 1кг</t>
  </si>
  <si>
    <t>Ирина2317</t>
  </si>
  <si>
    <t>сироп Мохито 1кг</t>
  </si>
  <si>
    <t>конфитюр черничный 1кг</t>
  </si>
  <si>
    <t>Капелька счастья</t>
  </si>
  <si>
    <t>киса74</t>
  </si>
  <si>
    <t>Людаs</t>
  </si>
  <si>
    <t>мама Галя 25</t>
  </si>
  <si>
    <t>Марисоль 33</t>
  </si>
  <si>
    <t>Марочка-Мамочка</t>
  </si>
  <si>
    <t>натаП</t>
  </si>
  <si>
    <t>Конфитюр Клубничный 1 кг</t>
  </si>
  <si>
    <t>Конфитюр Брусничный 1 кг</t>
  </si>
  <si>
    <t>Конфитюр Вишневый 1 кг</t>
  </si>
  <si>
    <t>Конфитюр Ежевичный 1кг</t>
  </si>
  <si>
    <t>Ольга_ST</t>
  </si>
  <si>
    <t>осень@03</t>
  </si>
  <si>
    <t>просто Арина</t>
  </si>
  <si>
    <t>Светлаяна</t>
  </si>
  <si>
    <t>Совик89</t>
  </si>
  <si>
    <t>Сироп кокосовый</t>
  </si>
  <si>
    <t>Топпинг Зимняя вишня</t>
  </si>
  <si>
    <t>ТАНЯ 123</t>
  </si>
  <si>
    <t>Конфитюр Киви</t>
  </si>
  <si>
    <t>Таняточка</t>
  </si>
  <si>
    <t>сироп ванильный</t>
  </si>
  <si>
    <t>Сироп Кокосовый</t>
  </si>
  <si>
    <t>сироп шоколадный</t>
  </si>
  <si>
    <t>Юленька1987</t>
  </si>
  <si>
    <t>Сироп желтый банан</t>
  </si>
  <si>
    <t>из пристроя</t>
  </si>
  <si>
    <t>Юлия Я</t>
  </si>
  <si>
    <t>_Дарья_</t>
  </si>
  <si>
    <t>Итого</t>
  </si>
  <si>
    <t>Оплата</t>
  </si>
  <si>
    <t>Долг/переплата</t>
  </si>
  <si>
    <t>Оплата ТР</t>
  </si>
  <si>
    <t>Яблоко сладкое</t>
  </si>
  <si>
    <t>мое</t>
  </si>
  <si>
    <t>яблоко сладкое</t>
  </si>
  <si>
    <t>топпинг вишня</t>
  </si>
  <si>
    <t>*ЮЛИЯ_ЕЛИСОВА*</t>
  </si>
  <si>
    <t>топпинг клубничный</t>
  </si>
  <si>
    <t>яблоко кислое</t>
  </si>
  <si>
    <t>вернула на тел</t>
  </si>
  <si>
    <t>м/г 20</t>
  </si>
  <si>
    <t>возврат на карту</t>
  </si>
  <si>
    <t>на депозит</t>
  </si>
  <si>
    <t>топпинг вишня, шоколад</t>
  </si>
  <si>
    <t>долг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</si>
</sst>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11" borderId="10" xfId="0" applyFont="1" applyFill="1" applyBorder="1" applyAlignment="1" applyProtection="1">
      <alignment horizontal="center"/>
      <protection/>
    </xf>
    <xf numFmtId="0" fontId="1" fillId="11" borderId="10" xfId="0" applyFont="1" applyFill="1" applyBorder="1" applyAlignment="1" applyProtection="1">
      <alignment horizontal="center"/>
      <protection/>
    </xf>
    <xf numFmtId="0" fontId="1" fillId="11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13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11" borderId="10" xfId="0" applyFont="1" applyFill="1" applyBorder="1" applyAlignment="1" applyProtection="1">
      <alignment horizontal="center" wrapText="1"/>
      <protection/>
    </xf>
    <xf numFmtId="1" fontId="0" fillId="19" borderId="10" xfId="0" applyNumberFormat="1" applyFill="1" applyBorder="1" applyAlignment="1" applyProtection="1">
      <alignment/>
      <protection/>
    </xf>
    <xf numFmtId="1" fontId="39" fillId="0" borderId="10" xfId="0" applyNumberFormat="1" applyFont="1" applyFill="1" applyBorder="1" applyAlignment="1" applyProtection="1">
      <alignment/>
      <protection/>
    </xf>
    <xf numFmtId="1" fontId="20" fillId="0" borderId="1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1" fontId="40" fillId="0" borderId="0" xfId="0" applyNumberFormat="1" applyFont="1" applyFill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zoomScalePageLayoutView="0" workbookViewId="0" topLeftCell="A163">
      <selection activeCell="N185" sqref="N185"/>
    </sheetView>
  </sheetViews>
  <sheetFormatPr defaultColWidth="9.140625" defaultRowHeight="12.75"/>
  <cols>
    <col min="1" max="1" width="18.00390625" style="0" customWidth="1"/>
    <col min="2" max="2" width="31.00390625" style="0" customWidth="1"/>
    <col min="3" max="4" width="7.00390625" style="0" customWidth="1"/>
    <col min="5" max="5" width="12.00390625" style="0" customWidth="1"/>
    <col min="6" max="6" width="5.00390625" style="0" customWidth="1"/>
    <col min="7" max="7" width="11.00390625" style="0" customWidth="1"/>
    <col min="8" max="8" width="6.00390625" style="0" customWidth="1"/>
    <col min="9" max="9" width="7.8515625" style="0" customWidth="1"/>
    <col min="10" max="10" width="8.140625" style="0" customWidth="1"/>
    <col min="11" max="11" width="9.28125" style="0" customWidth="1"/>
    <col min="12" max="12" width="10.140625" style="0" customWidth="1"/>
    <col min="13" max="13" width="11.7109375" style="0" customWidth="1"/>
  </cols>
  <sheetData>
    <row r="1" spans="1:13" s="1" customFormat="1" ht="25.5">
      <c r="A1" s="2" t="s">
        <v>0</v>
      </c>
      <c r="B1" s="2" t="s">
        <v>1</v>
      </c>
      <c r="C1" s="2" t="s">
        <v>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153</v>
      </c>
      <c r="J1" s="3" t="s">
        <v>154</v>
      </c>
      <c r="K1" s="4" t="s">
        <v>155</v>
      </c>
      <c r="L1" s="4" t="s">
        <v>156</v>
      </c>
      <c r="M1" s="9" t="s">
        <v>7</v>
      </c>
    </row>
    <row r="2" spans="1:13" ht="12.75">
      <c r="A2" s="5" t="s">
        <v>8</v>
      </c>
      <c r="B2" s="5" t="s">
        <v>9</v>
      </c>
      <c r="C2" s="5">
        <v>1</v>
      </c>
      <c r="D2" s="5">
        <v>1</v>
      </c>
      <c r="E2" s="5">
        <v>145.6</v>
      </c>
      <c r="F2" s="5">
        <v>15</v>
      </c>
      <c r="G2" s="5">
        <v>168</v>
      </c>
      <c r="H2" s="6">
        <f>G$250*D2</f>
        <v>27.299283154121863</v>
      </c>
      <c r="I2" s="6">
        <f>H2+G2</f>
        <v>195.29928315412187</v>
      </c>
      <c r="J2" s="5"/>
      <c r="K2" s="5"/>
      <c r="L2" s="5"/>
      <c r="M2" s="5"/>
    </row>
    <row r="3" spans="1:13" ht="12.75">
      <c r="A3" s="5"/>
      <c r="B3" s="5"/>
      <c r="C3" s="5"/>
      <c r="D3" s="5"/>
      <c r="E3" s="5"/>
      <c r="F3" s="5"/>
      <c r="G3" s="5"/>
      <c r="H3" s="6">
        <f>G$250*D3</f>
        <v>0</v>
      </c>
      <c r="I3" s="7">
        <f>SUM(I2)</f>
        <v>195.29928315412187</v>
      </c>
      <c r="J3" s="5">
        <v>168</v>
      </c>
      <c r="K3" s="6">
        <f>J3-I3</f>
        <v>-27.299283154121866</v>
      </c>
      <c r="L3" s="5"/>
      <c r="M3" s="5"/>
    </row>
    <row r="4" spans="1:13" ht="12.75">
      <c r="A4" s="5" t="s">
        <v>10</v>
      </c>
      <c r="B4" s="5" t="s">
        <v>11</v>
      </c>
      <c r="C4" s="5">
        <v>1</v>
      </c>
      <c r="D4" s="5">
        <v>1</v>
      </c>
      <c r="E4" s="5">
        <v>201</v>
      </c>
      <c r="F4" s="5">
        <v>15</v>
      </c>
      <c r="G4" s="5">
        <v>232</v>
      </c>
      <c r="H4" s="6">
        <f>G$250*D4</f>
        <v>27.299283154121863</v>
      </c>
      <c r="I4" s="6">
        <f aca="true" t="shared" si="0" ref="I4:I67">H4+G4</f>
        <v>259.29928315412184</v>
      </c>
      <c r="J4" s="5"/>
      <c r="K4" s="5"/>
      <c r="L4" s="5"/>
      <c r="M4" s="5"/>
    </row>
    <row r="5" spans="1:13" ht="12.75">
      <c r="A5" s="5" t="s">
        <v>10</v>
      </c>
      <c r="B5" s="5" t="s">
        <v>12</v>
      </c>
      <c r="C5" s="5">
        <v>1</v>
      </c>
      <c r="D5" s="5">
        <v>1</v>
      </c>
      <c r="E5" s="5">
        <v>189</v>
      </c>
      <c r="F5" s="5">
        <v>15</v>
      </c>
      <c r="G5" s="5">
        <v>218</v>
      </c>
      <c r="H5" s="6">
        <f>G$250*D5</f>
        <v>27.299283154121863</v>
      </c>
      <c r="I5" s="6">
        <f t="shared" si="0"/>
        <v>245.29928315412187</v>
      </c>
      <c r="J5" s="5"/>
      <c r="K5" s="5"/>
      <c r="L5" s="5"/>
      <c r="M5" s="5"/>
    </row>
    <row r="6" spans="1:13" ht="12.75">
      <c r="A6" s="5"/>
      <c r="B6" s="5"/>
      <c r="C6" s="5"/>
      <c r="D6" s="5"/>
      <c r="E6" s="5"/>
      <c r="F6" s="5"/>
      <c r="G6" s="5"/>
      <c r="H6" s="6">
        <f>G$250*D6</f>
        <v>0</v>
      </c>
      <c r="I6" s="7">
        <f>SUM(I4:I5)</f>
        <v>504.5985663082437</v>
      </c>
      <c r="J6" s="5">
        <v>450</v>
      </c>
      <c r="K6" s="6">
        <f>J6-I6</f>
        <v>-54.598566308243676</v>
      </c>
      <c r="L6" s="5"/>
      <c r="M6" s="5"/>
    </row>
    <row r="7" spans="1:13" ht="12.75">
      <c r="A7" s="5" t="s">
        <v>13</v>
      </c>
      <c r="B7" s="5" t="s">
        <v>14</v>
      </c>
      <c r="C7" s="5">
        <v>1</v>
      </c>
      <c r="D7" s="5">
        <v>1</v>
      </c>
      <c r="E7" s="5">
        <v>189</v>
      </c>
      <c r="F7" s="5">
        <v>15</v>
      </c>
      <c r="G7" s="5">
        <v>218</v>
      </c>
      <c r="H7" s="6">
        <f>G$250*D7</f>
        <v>27.299283154121863</v>
      </c>
      <c r="I7" s="6">
        <f t="shared" si="0"/>
        <v>245.29928315412187</v>
      </c>
      <c r="J7" s="5"/>
      <c r="K7" s="5"/>
      <c r="L7" s="5"/>
      <c r="M7" s="5"/>
    </row>
    <row r="8" spans="1:13" ht="12.75">
      <c r="A8" s="5" t="s">
        <v>13</v>
      </c>
      <c r="B8" s="5" t="s">
        <v>15</v>
      </c>
      <c r="C8" s="5">
        <v>1</v>
      </c>
      <c r="D8" s="5">
        <v>1</v>
      </c>
      <c r="E8" s="5">
        <v>201</v>
      </c>
      <c r="F8" s="5">
        <v>15</v>
      </c>
      <c r="G8" s="5">
        <v>232</v>
      </c>
      <c r="H8" s="6">
        <f>G$250*D8</f>
        <v>27.299283154121863</v>
      </c>
      <c r="I8" s="6">
        <f t="shared" si="0"/>
        <v>259.29928315412184</v>
      </c>
      <c r="J8" s="5"/>
      <c r="K8" s="5"/>
      <c r="L8" s="5"/>
      <c r="M8" s="5"/>
    </row>
    <row r="9" spans="1:13" ht="12.75">
      <c r="A9" s="5" t="s">
        <v>13</v>
      </c>
      <c r="B9" s="5" t="s">
        <v>16</v>
      </c>
      <c r="C9" s="5">
        <v>1</v>
      </c>
      <c r="D9" s="5">
        <v>1</v>
      </c>
      <c r="E9" s="5">
        <v>420.75</v>
      </c>
      <c r="F9" s="5">
        <v>15</v>
      </c>
      <c r="G9" s="5">
        <v>484</v>
      </c>
      <c r="H9" s="6">
        <f>G$250*D9</f>
        <v>27.299283154121863</v>
      </c>
      <c r="I9" s="6">
        <f t="shared" si="0"/>
        <v>511.29928315412184</v>
      </c>
      <c r="J9" s="5"/>
      <c r="K9" s="5"/>
      <c r="L9" s="5"/>
      <c r="M9" s="5"/>
    </row>
    <row r="10" spans="1:13" ht="12.75">
      <c r="A10" s="5" t="s">
        <v>13</v>
      </c>
      <c r="B10" s="5" t="s">
        <v>18</v>
      </c>
      <c r="C10" s="5">
        <v>1</v>
      </c>
      <c r="D10" s="5">
        <v>1</v>
      </c>
      <c r="E10" s="5">
        <v>189</v>
      </c>
      <c r="F10" s="5">
        <v>15</v>
      </c>
      <c r="G10" s="5">
        <v>218</v>
      </c>
      <c r="H10" s="6">
        <f>G$250*D10</f>
        <v>27.299283154121863</v>
      </c>
      <c r="I10" s="6">
        <f t="shared" si="0"/>
        <v>245.29928315412187</v>
      </c>
      <c r="J10" s="5"/>
      <c r="K10" s="5"/>
      <c r="L10" s="5"/>
      <c r="M10" s="5"/>
    </row>
    <row r="11" spans="1:13" ht="12.75">
      <c r="A11" s="5" t="s">
        <v>13</v>
      </c>
      <c r="B11" s="5" t="s">
        <v>19</v>
      </c>
      <c r="C11" s="5">
        <v>2</v>
      </c>
      <c r="D11" s="5">
        <v>2</v>
      </c>
      <c r="E11" s="5">
        <v>258.5</v>
      </c>
      <c r="F11" s="5">
        <v>15</v>
      </c>
      <c r="G11" s="5">
        <v>595</v>
      </c>
      <c r="H11" s="6">
        <f>G$250*D11</f>
        <v>54.598566308243726</v>
      </c>
      <c r="I11" s="6">
        <f t="shared" si="0"/>
        <v>649.5985663082437</v>
      </c>
      <c r="J11" s="5"/>
      <c r="K11" s="5"/>
      <c r="L11" s="5"/>
      <c r="M11" s="5"/>
    </row>
    <row r="12" spans="1:13" ht="12.75">
      <c r="A12" s="5"/>
      <c r="B12" s="5"/>
      <c r="C12" s="5"/>
      <c r="D12" s="5"/>
      <c r="E12" s="5"/>
      <c r="F12" s="5"/>
      <c r="G12" s="5"/>
      <c r="H12" s="6">
        <f>G$250*D12</f>
        <v>0</v>
      </c>
      <c r="I12" s="7">
        <f>SUM(I7:I11)</f>
        <v>1910.795698924731</v>
      </c>
      <c r="J12" s="5">
        <v>1529</v>
      </c>
      <c r="K12" s="11">
        <f>J12-I12</f>
        <v>-381.7956989247309</v>
      </c>
      <c r="L12" s="5">
        <v>382</v>
      </c>
      <c r="M12" s="5"/>
    </row>
    <row r="13" spans="1:13" ht="12.75">
      <c r="A13" s="5" t="s">
        <v>20</v>
      </c>
      <c r="B13" s="5" t="s">
        <v>15</v>
      </c>
      <c r="C13" s="5">
        <v>1</v>
      </c>
      <c r="D13" s="5">
        <v>1</v>
      </c>
      <c r="E13" s="5">
        <v>201</v>
      </c>
      <c r="F13" s="5">
        <v>15</v>
      </c>
      <c r="G13" s="5">
        <v>232</v>
      </c>
      <c r="H13" s="6">
        <f>G$250*D13</f>
        <v>27.299283154121863</v>
      </c>
      <c r="I13" s="6">
        <f t="shared" si="0"/>
        <v>259.29928315412184</v>
      </c>
      <c r="J13" s="5"/>
      <c r="K13" s="5"/>
      <c r="L13" s="5"/>
      <c r="M13" s="5"/>
    </row>
    <row r="14" spans="1:13" ht="12.75">
      <c r="A14" s="5" t="s">
        <v>20</v>
      </c>
      <c r="B14" s="5" t="s">
        <v>21</v>
      </c>
      <c r="C14" s="5">
        <v>1</v>
      </c>
      <c r="D14" s="5">
        <v>1</v>
      </c>
      <c r="E14" s="5">
        <v>182.55</v>
      </c>
      <c r="F14" s="5">
        <v>15</v>
      </c>
      <c r="G14" s="5">
        <v>210</v>
      </c>
      <c r="H14" s="6">
        <f>G$250*D14</f>
        <v>27.299283154121863</v>
      </c>
      <c r="I14" s="6">
        <f t="shared" si="0"/>
        <v>237.29928315412187</v>
      </c>
      <c r="J14" s="5"/>
      <c r="K14" s="5"/>
      <c r="L14" s="5"/>
      <c r="M14" s="5"/>
    </row>
    <row r="15" spans="1:13" ht="12.75">
      <c r="A15" s="5"/>
      <c r="B15" s="5"/>
      <c r="C15" s="5"/>
      <c r="D15" s="5"/>
      <c r="E15" s="5"/>
      <c r="F15" s="5"/>
      <c r="G15" s="5"/>
      <c r="H15" s="6">
        <f>G$250*D15</f>
        <v>0</v>
      </c>
      <c r="I15" s="7">
        <f>SUM(I13:I14)</f>
        <v>496.5985663082437</v>
      </c>
      <c r="J15" s="5">
        <v>442</v>
      </c>
      <c r="K15" s="11">
        <f>J15-I15</f>
        <v>-54.598566308243676</v>
      </c>
      <c r="L15" s="5">
        <v>55</v>
      </c>
      <c r="M15" s="5"/>
    </row>
    <row r="16" spans="1:13" ht="12.75">
      <c r="A16" s="5" t="s">
        <v>22</v>
      </c>
      <c r="B16" s="5" t="s">
        <v>23</v>
      </c>
      <c r="C16" s="5">
        <v>1</v>
      </c>
      <c r="D16" s="5">
        <v>1</v>
      </c>
      <c r="E16" s="5">
        <v>150</v>
      </c>
      <c r="F16" s="5">
        <v>15</v>
      </c>
      <c r="G16" s="5">
        <v>173</v>
      </c>
      <c r="H16" s="6">
        <f>G$250*D16</f>
        <v>27.299283154121863</v>
      </c>
      <c r="I16" s="6">
        <f t="shared" si="0"/>
        <v>200.29928315412187</v>
      </c>
      <c r="J16" s="5"/>
      <c r="K16" s="5"/>
      <c r="L16" s="5"/>
      <c r="M16" s="5"/>
    </row>
    <row r="17" spans="1:13" ht="12.75">
      <c r="A17" s="5" t="s">
        <v>22</v>
      </c>
      <c r="B17" s="5" t="s">
        <v>24</v>
      </c>
      <c r="C17" s="5">
        <v>1</v>
      </c>
      <c r="D17" s="5">
        <v>1</v>
      </c>
      <c r="E17" s="5">
        <v>150</v>
      </c>
      <c r="F17" s="5">
        <v>15</v>
      </c>
      <c r="G17" s="5">
        <v>173</v>
      </c>
      <c r="H17" s="6">
        <f>G$250*D17</f>
        <v>27.299283154121863</v>
      </c>
      <c r="I17" s="6">
        <f t="shared" si="0"/>
        <v>200.29928315412187</v>
      </c>
      <c r="J17" s="5"/>
      <c r="K17" s="5"/>
      <c r="L17" s="5"/>
      <c r="M17" s="5"/>
    </row>
    <row r="18" spans="1:13" ht="12.75">
      <c r="A18" s="5" t="s">
        <v>22</v>
      </c>
      <c r="B18" s="5" t="s">
        <v>25</v>
      </c>
      <c r="C18" s="5">
        <v>1</v>
      </c>
      <c r="D18" s="5">
        <v>1</v>
      </c>
      <c r="E18" s="5">
        <v>436.5</v>
      </c>
      <c r="F18" s="5">
        <v>15</v>
      </c>
      <c r="G18" s="5">
        <v>502</v>
      </c>
      <c r="H18" s="6">
        <f>G$250*D18</f>
        <v>27.299283154121863</v>
      </c>
      <c r="I18" s="6">
        <f t="shared" si="0"/>
        <v>529.2992831541219</v>
      </c>
      <c r="J18" s="5"/>
      <c r="K18" s="5"/>
      <c r="L18" s="5"/>
      <c r="M18" s="5"/>
    </row>
    <row r="19" spans="1:13" ht="12.75">
      <c r="A19" s="5" t="s">
        <v>22</v>
      </c>
      <c r="B19" s="5" t="s">
        <v>26</v>
      </c>
      <c r="C19" s="5">
        <v>1</v>
      </c>
      <c r="D19" s="5">
        <v>1</v>
      </c>
      <c r="E19" s="5">
        <v>150</v>
      </c>
      <c r="F19" s="5">
        <v>15</v>
      </c>
      <c r="G19" s="5">
        <v>173</v>
      </c>
      <c r="H19" s="6">
        <f>G$250*D19</f>
        <v>27.299283154121863</v>
      </c>
      <c r="I19" s="6">
        <f t="shared" si="0"/>
        <v>200.29928315412187</v>
      </c>
      <c r="J19" s="5"/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5"/>
      <c r="H20" s="6">
        <f>G$250*D20</f>
        <v>0</v>
      </c>
      <c r="I20" s="7">
        <f>SUM(I16:I19)</f>
        <v>1130.1971326164876</v>
      </c>
      <c r="J20" s="5">
        <v>1021</v>
      </c>
      <c r="K20" s="6">
        <f>J20-I20</f>
        <v>-109.19713261648758</v>
      </c>
      <c r="L20" s="5"/>
      <c r="M20" s="5"/>
    </row>
    <row r="21" spans="1:13" ht="12.75">
      <c r="A21" s="5" t="s">
        <v>27</v>
      </c>
      <c r="B21" s="5" t="s">
        <v>28</v>
      </c>
      <c r="C21" s="5">
        <v>1</v>
      </c>
      <c r="D21" s="5">
        <v>1</v>
      </c>
      <c r="E21" s="5">
        <v>150</v>
      </c>
      <c r="F21" s="5">
        <v>15</v>
      </c>
      <c r="G21" s="5">
        <v>173</v>
      </c>
      <c r="H21" s="6">
        <f>G$250*D21</f>
        <v>27.299283154121863</v>
      </c>
      <c r="I21" s="6">
        <f t="shared" si="0"/>
        <v>200.29928315412187</v>
      </c>
      <c r="J21" s="5"/>
      <c r="K21" s="5"/>
      <c r="L21" s="5"/>
      <c r="M21" s="5"/>
    </row>
    <row r="22" spans="1:13" ht="12.75">
      <c r="A22" s="5" t="s">
        <v>27</v>
      </c>
      <c r="B22" s="5" t="s">
        <v>29</v>
      </c>
      <c r="C22" s="5">
        <v>1</v>
      </c>
      <c r="D22" s="5">
        <v>1</v>
      </c>
      <c r="E22" s="5">
        <v>150</v>
      </c>
      <c r="F22" s="5">
        <v>15</v>
      </c>
      <c r="G22" s="5">
        <v>173</v>
      </c>
      <c r="H22" s="6">
        <f>G$250*D22</f>
        <v>27.299283154121863</v>
      </c>
      <c r="I22" s="6">
        <f t="shared" si="0"/>
        <v>200.29928315412187</v>
      </c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6">
        <f>G$250*D23</f>
        <v>0</v>
      </c>
      <c r="I23" s="7">
        <f>SUM(I21:I22)</f>
        <v>400.59856630824373</v>
      </c>
      <c r="J23" s="5">
        <v>346</v>
      </c>
      <c r="K23" s="6">
        <f>J23-I23</f>
        <v>-54.59856630824373</v>
      </c>
      <c r="L23" s="5"/>
      <c r="M23" s="5"/>
    </row>
    <row r="24" spans="1:13" ht="12.75">
      <c r="A24" s="5" t="s">
        <v>30</v>
      </c>
      <c r="B24" s="5" t="s">
        <v>15</v>
      </c>
      <c r="C24" s="5">
        <v>2</v>
      </c>
      <c r="D24" s="5">
        <v>2</v>
      </c>
      <c r="E24" s="5">
        <v>201</v>
      </c>
      <c r="F24" s="5">
        <v>15</v>
      </c>
      <c r="G24" s="5">
        <v>463</v>
      </c>
      <c r="H24" s="6">
        <f>G$250*D24</f>
        <v>54.598566308243726</v>
      </c>
      <c r="I24" s="6">
        <f t="shared" si="0"/>
        <v>517.5985663082437</v>
      </c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6">
        <f>G$250*D25</f>
        <v>0</v>
      </c>
      <c r="I25" s="7">
        <f>SUM(I24)</f>
        <v>517.5985663082437</v>
      </c>
      <c r="J25" s="5">
        <v>463</v>
      </c>
      <c r="K25" s="6">
        <f>J25-I25</f>
        <v>-54.598566308243676</v>
      </c>
      <c r="L25" s="5"/>
      <c r="M25" s="5"/>
    </row>
    <row r="26" spans="1:13" ht="12.75">
      <c r="A26" s="5" t="s">
        <v>31</v>
      </c>
      <c r="B26" s="5" t="s">
        <v>32</v>
      </c>
      <c r="C26" s="5">
        <v>1</v>
      </c>
      <c r="D26" s="5">
        <v>1</v>
      </c>
      <c r="E26" s="5">
        <v>150</v>
      </c>
      <c r="F26" s="5">
        <v>15</v>
      </c>
      <c r="G26" s="5">
        <v>173</v>
      </c>
      <c r="H26" s="6">
        <f>G$250*D26</f>
        <v>27.299283154121863</v>
      </c>
      <c r="I26" s="6">
        <f t="shared" si="0"/>
        <v>200.29928315412187</v>
      </c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6">
        <f>G$250*D27</f>
        <v>0</v>
      </c>
      <c r="I27" s="10">
        <f>SUM(I26)</f>
        <v>200.29928315412187</v>
      </c>
      <c r="J27" s="5">
        <v>173</v>
      </c>
      <c r="K27" s="6">
        <f>J27-I27</f>
        <v>-27.299283154121866</v>
      </c>
      <c r="L27" s="5"/>
      <c r="M27" s="5"/>
    </row>
    <row r="28" spans="1:13" ht="12.75">
      <c r="A28" s="5" t="s">
        <v>33</v>
      </c>
      <c r="B28" s="5" t="s">
        <v>21</v>
      </c>
      <c r="C28" s="5">
        <v>1</v>
      </c>
      <c r="D28" s="5">
        <v>1</v>
      </c>
      <c r="E28" s="5">
        <v>182.55</v>
      </c>
      <c r="F28" s="5">
        <v>15</v>
      </c>
      <c r="G28" s="5">
        <v>210</v>
      </c>
      <c r="H28" s="6">
        <f>G$250*D28</f>
        <v>27.299283154121863</v>
      </c>
      <c r="I28" s="6">
        <f t="shared" si="0"/>
        <v>237.29928315412187</v>
      </c>
      <c r="J28" s="5"/>
      <c r="K28" s="5"/>
      <c r="L28" s="5"/>
      <c r="M28" s="5"/>
    </row>
    <row r="29" spans="1:13" ht="12.75">
      <c r="A29" s="5" t="s">
        <v>33</v>
      </c>
      <c r="B29" s="5" t="s">
        <v>18</v>
      </c>
      <c r="C29" s="5">
        <v>1</v>
      </c>
      <c r="D29" s="5">
        <v>1</v>
      </c>
      <c r="E29" s="5">
        <v>189</v>
      </c>
      <c r="F29" s="5">
        <v>15</v>
      </c>
      <c r="G29" s="5">
        <v>218</v>
      </c>
      <c r="H29" s="6">
        <f>G$250*D29</f>
        <v>27.299283154121863</v>
      </c>
      <c r="I29" s="6">
        <f>H29+G29</f>
        <v>245.29928315412187</v>
      </c>
      <c r="J29" s="5"/>
      <c r="K29" s="5"/>
      <c r="L29" s="5"/>
      <c r="M29" s="5"/>
    </row>
    <row r="30" spans="1:13" ht="12.75">
      <c r="A30" s="5" t="s">
        <v>33</v>
      </c>
      <c r="B30" s="8" t="s">
        <v>162</v>
      </c>
      <c r="C30" s="5">
        <v>1</v>
      </c>
      <c r="D30" s="5"/>
      <c r="E30" s="5">
        <v>55</v>
      </c>
      <c r="F30" s="5">
        <v>15</v>
      </c>
      <c r="G30" s="5">
        <v>64</v>
      </c>
      <c r="H30" s="6">
        <v>6</v>
      </c>
      <c r="I30" s="6">
        <f t="shared" si="0"/>
        <v>70</v>
      </c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5"/>
      <c r="G31" s="5"/>
      <c r="H31" s="6">
        <f>G$250*D31</f>
        <v>0</v>
      </c>
      <c r="I31" s="10">
        <f>SUM(I28:I30)</f>
        <v>552.5985663082438</v>
      </c>
      <c r="J31" s="5">
        <v>486</v>
      </c>
      <c r="K31" s="6">
        <f>J31-I31</f>
        <v>-66.59856630824379</v>
      </c>
      <c r="L31" s="5"/>
      <c r="M31" s="5"/>
    </row>
    <row r="32" spans="1:13" ht="12.75">
      <c r="A32" s="5" t="s">
        <v>34</v>
      </c>
      <c r="B32" s="5" t="s">
        <v>35</v>
      </c>
      <c r="C32" s="5">
        <v>2</v>
      </c>
      <c r="D32" s="5">
        <v>2</v>
      </c>
      <c r="E32" s="5">
        <v>150</v>
      </c>
      <c r="F32" s="5">
        <v>15</v>
      </c>
      <c r="G32" s="5">
        <v>345</v>
      </c>
      <c r="H32" s="6">
        <f>G$250*D32</f>
        <v>54.598566308243726</v>
      </c>
      <c r="I32" s="6">
        <f t="shared" si="0"/>
        <v>399.59856630824373</v>
      </c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5"/>
      <c r="G33" s="5"/>
      <c r="H33" s="6">
        <f>G$250*D33</f>
        <v>0</v>
      </c>
      <c r="I33" s="10">
        <f>SUM(I32)</f>
        <v>399.59856630824373</v>
      </c>
      <c r="J33" s="5">
        <v>345</v>
      </c>
      <c r="K33" s="6">
        <f>J33-I33</f>
        <v>-54.59856630824373</v>
      </c>
      <c r="L33" s="5"/>
      <c r="M33" s="5"/>
    </row>
    <row r="34" spans="1:13" ht="12.75">
      <c r="A34" s="5" t="s">
        <v>36</v>
      </c>
      <c r="B34" s="5" t="s">
        <v>37</v>
      </c>
      <c r="C34" s="5">
        <v>1</v>
      </c>
      <c r="D34" s="5">
        <v>1</v>
      </c>
      <c r="E34" s="5">
        <v>150</v>
      </c>
      <c r="F34" s="5">
        <v>15</v>
      </c>
      <c r="G34" s="5">
        <v>173</v>
      </c>
      <c r="H34" s="6">
        <f>G$250*D34</f>
        <v>27.299283154121863</v>
      </c>
      <c r="I34" s="6">
        <f t="shared" si="0"/>
        <v>200.29928315412187</v>
      </c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5"/>
      <c r="G35" s="5"/>
      <c r="H35" s="6">
        <f>G$250*D35</f>
        <v>0</v>
      </c>
      <c r="I35" s="10">
        <f>SUM(I34)</f>
        <v>200.29928315412187</v>
      </c>
      <c r="J35" s="5">
        <v>173</v>
      </c>
      <c r="K35" s="6">
        <f>J35-I35</f>
        <v>-27.299283154121866</v>
      </c>
      <c r="L35" s="5"/>
      <c r="M35" s="5"/>
    </row>
    <row r="36" spans="1:13" ht="12.75">
      <c r="A36" s="5" t="s">
        <v>38</v>
      </c>
      <c r="B36" s="5" t="s">
        <v>39</v>
      </c>
      <c r="C36" s="5">
        <v>2</v>
      </c>
      <c r="D36" s="5">
        <v>2</v>
      </c>
      <c r="E36" s="5">
        <v>150</v>
      </c>
      <c r="F36" s="5">
        <v>15</v>
      </c>
      <c r="G36" s="5">
        <v>345</v>
      </c>
      <c r="H36" s="6">
        <f>G$250*D36</f>
        <v>54.598566308243726</v>
      </c>
      <c r="I36" s="6">
        <f t="shared" si="0"/>
        <v>399.59856630824373</v>
      </c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5"/>
      <c r="G37" s="5"/>
      <c r="H37" s="6">
        <f>G$250*D37</f>
        <v>0</v>
      </c>
      <c r="I37" s="10">
        <f>SUM(I36)</f>
        <v>399.59856630824373</v>
      </c>
      <c r="J37" s="5">
        <v>345</v>
      </c>
      <c r="K37" s="11">
        <f>J37-I37</f>
        <v>-54.59856630824373</v>
      </c>
      <c r="L37" s="5">
        <v>55</v>
      </c>
      <c r="M37" s="5"/>
    </row>
    <row r="38" spans="1:13" ht="12.75">
      <c r="A38" s="5" t="s">
        <v>40</v>
      </c>
      <c r="B38" s="5" t="s">
        <v>41</v>
      </c>
      <c r="C38" s="5">
        <v>1</v>
      </c>
      <c r="D38" s="5">
        <v>1</v>
      </c>
      <c r="E38" s="5">
        <v>737.61</v>
      </c>
      <c r="F38" s="5">
        <v>15</v>
      </c>
      <c r="G38" s="5">
        <v>849</v>
      </c>
      <c r="H38" s="6">
        <f>G$250*D38</f>
        <v>27.299283154121863</v>
      </c>
      <c r="I38" s="6">
        <f t="shared" si="0"/>
        <v>876.2992831541219</v>
      </c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5"/>
      <c r="G39" s="5"/>
      <c r="H39" s="6">
        <f>G$250*D39</f>
        <v>0</v>
      </c>
      <c r="I39" s="10">
        <f>SUM(I38)</f>
        <v>876.2992831541219</v>
      </c>
      <c r="J39" s="5">
        <v>849</v>
      </c>
      <c r="K39" s="11">
        <f>J39-I39</f>
        <v>-27.299283154121895</v>
      </c>
      <c r="L39" s="5">
        <v>27</v>
      </c>
      <c r="M39" s="5"/>
    </row>
    <row r="40" spans="1:13" ht="12.75">
      <c r="A40" s="5" t="s">
        <v>42</v>
      </c>
      <c r="B40" s="5" t="s">
        <v>23</v>
      </c>
      <c r="C40" s="5">
        <v>2</v>
      </c>
      <c r="D40" s="5">
        <v>2</v>
      </c>
      <c r="E40" s="5">
        <v>150</v>
      </c>
      <c r="F40" s="5">
        <v>15</v>
      </c>
      <c r="G40" s="5">
        <v>345</v>
      </c>
      <c r="H40" s="6">
        <f>G$250*D40</f>
        <v>54.598566308243726</v>
      </c>
      <c r="I40" s="6">
        <f t="shared" si="0"/>
        <v>399.59856630824373</v>
      </c>
      <c r="J40" s="5"/>
      <c r="K40" s="5"/>
      <c r="L40" s="5"/>
      <c r="M40" s="5"/>
    </row>
    <row r="41" spans="1:13" ht="12.75">
      <c r="A41" s="5" t="s">
        <v>42</v>
      </c>
      <c r="B41" s="5" t="s">
        <v>43</v>
      </c>
      <c r="C41" s="5">
        <v>1</v>
      </c>
      <c r="D41" s="5">
        <v>1</v>
      </c>
      <c r="E41" s="5">
        <v>150</v>
      </c>
      <c r="F41" s="5">
        <v>15</v>
      </c>
      <c r="G41" s="5">
        <v>173</v>
      </c>
      <c r="H41" s="6">
        <f>G$250*D41</f>
        <v>27.299283154121863</v>
      </c>
      <c r="I41" s="6">
        <f t="shared" si="0"/>
        <v>200.29928315412187</v>
      </c>
      <c r="J41" s="5"/>
      <c r="K41" s="5"/>
      <c r="L41" s="5"/>
      <c r="M41" s="5"/>
    </row>
    <row r="42" spans="1:13" ht="12.75">
      <c r="A42" s="5" t="s">
        <v>42</v>
      </c>
      <c r="B42" s="5" t="s">
        <v>44</v>
      </c>
      <c r="C42" s="5">
        <v>1</v>
      </c>
      <c r="D42" s="5">
        <v>1</v>
      </c>
      <c r="E42" s="5">
        <v>150</v>
      </c>
      <c r="F42" s="5">
        <v>15</v>
      </c>
      <c r="G42" s="5">
        <v>173</v>
      </c>
      <c r="H42" s="6">
        <f>G$250*D42</f>
        <v>27.299283154121863</v>
      </c>
      <c r="I42" s="6">
        <f t="shared" si="0"/>
        <v>200.29928315412187</v>
      </c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6">
        <f>G$250*D43</f>
        <v>0</v>
      </c>
      <c r="I43" s="10">
        <f>SUM(I40:I42)</f>
        <v>800.1971326164875</v>
      </c>
      <c r="J43" s="5">
        <v>691</v>
      </c>
      <c r="K43" s="6">
        <f>J43-I43</f>
        <v>-109.19713261648747</v>
      </c>
      <c r="L43" s="5"/>
      <c r="M43" s="5"/>
    </row>
    <row r="44" spans="1:13" ht="12.75">
      <c r="A44" s="5" t="s">
        <v>45</v>
      </c>
      <c r="B44" s="5" t="s">
        <v>14</v>
      </c>
      <c r="C44" s="5">
        <v>1</v>
      </c>
      <c r="D44" s="5">
        <v>1</v>
      </c>
      <c r="E44" s="5">
        <v>189</v>
      </c>
      <c r="F44" s="5">
        <v>15</v>
      </c>
      <c r="G44" s="5">
        <v>218</v>
      </c>
      <c r="H44" s="6">
        <f>G$250*D44</f>
        <v>27.299283154121863</v>
      </c>
      <c r="I44" s="6">
        <f t="shared" si="0"/>
        <v>245.29928315412187</v>
      </c>
      <c r="J44" s="5"/>
      <c r="K44" s="5"/>
      <c r="L44" s="5"/>
      <c r="M44" s="5"/>
    </row>
    <row r="45" spans="1:13" ht="12.75">
      <c r="A45" s="5" t="s">
        <v>45</v>
      </c>
      <c r="B45" s="5" t="s">
        <v>46</v>
      </c>
      <c r="C45" s="5">
        <v>1</v>
      </c>
      <c r="D45" s="5">
        <v>1</v>
      </c>
      <c r="E45" s="5">
        <v>150</v>
      </c>
      <c r="F45" s="5">
        <v>15</v>
      </c>
      <c r="G45" s="5">
        <v>173</v>
      </c>
      <c r="H45" s="6">
        <f>G$250*D45</f>
        <v>27.299283154121863</v>
      </c>
      <c r="I45" s="6">
        <f t="shared" si="0"/>
        <v>200.29928315412187</v>
      </c>
      <c r="J45" s="5"/>
      <c r="K45" s="5"/>
      <c r="L45" s="5"/>
      <c r="M45" s="5"/>
    </row>
    <row r="46" spans="1:13" ht="12.75">
      <c r="A46" s="5" t="s">
        <v>45</v>
      </c>
      <c r="B46" s="5" t="s">
        <v>47</v>
      </c>
      <c r="C46" s="5">
        <v>1</v>
      </c>
      <c r="D46" s="5">
        <v>1</v>
      </c>
      <c r="E46" s="5">
        <v>201</v>
      </c>
      <c r="F46" s="5">
        <v>15</v>
      </c>
      <c r="G46" s="5">
        <v>232</v>
      </c>
      <c r="H46" s="6">
        <f>G$250*D46</f>
        <v>27.299283154121863</v>
      </c>
      <c r="I46" s="6">
        <f t="shared" si="0"/>
        <v>259.29928315412184</v>
      </c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6">
        <f>G$250*D47</f>
        <v>0</v>
      </c>
      <c r="I47" s="10">
        <f>SUM(I44:I46)</f>
        <v>704.8978494623656</v>
      </c>
      <c r="J47" s="5">
        <v>623</v>
      </c>
      <c r="K47" s="11">
        <f>J47-I47</f>
        <v>-81.89784946236557</v>
      </c>
      <c r="L47" s="5">
        <v>82</v>
      </c>
      <c r="M47" s="5"/>
    </row>
    <row r="48" spans="1:13" ht="12.75">
      <c r="A48" s="5" t="s">
        <v>48</v>
      </c>
      <c r="B48" s="5" t="s">
        <v>24</v>
      </c>
      <c r="C48" s="5">
        <v>1</v>
      </c>
      <c r="D48" s="5">
        <v>1</v>
      </c>
      <c r="E48" s="5">
        <v>150</v>
      </c>
      <c r="F48" s="5">
        <v>15</v>
      </c>
      <c r="G48" s="5">
        <v>173</v>
      </c>
      <c r="H48" s="6">
        <f>G$250*D48</f>
        <v>27.299283154121863</v>
      </c>
      <c r="I48" s="6">
        <f t="shared" si="0"/>
        <v>200.29928315412187</v>
      </c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5"/>
      <c r="G49" s="5"/>
      <c r="H49" s="6">
        <f>G$250*D49</f>
        <v>0</v>
      </c>
      <c r="I49" s="10">
        <f>SUM(I48)</f>
        <v>200.29928315412187</v>
      </c>
      <c r="J49" s="5">
        <v>185</v>
      </c>
      <c r="K49" s="6">
        <f>J49-I49</f>
        <v>-15.299283154121866</v>
      </c>
      <c r="L49" s="5"/>
      <c r="M49" s="5"/>
    </row>
    <row r="50" spans="1:13" ht="12.75">
      <c r="A50" s="5" t="s">
        <v>49</v>
      </c>
      <c r="B50" s="5" t="s">
        <v>50</v>
      </c>
      <c r="C50" s="5">
        <v>1</v>
      </c>
      <c r="D50" s="5">
        <v>1</v>
      </c>
      <c r="E50" s="5">
        <v>150</v>
      </c>
      <c r="F50" s="5">
        <v>15</v>
      </c>
      <c r="G50" s="5">
        <v>173</v>
      </c>
      <c r="H50" s="6">
        <f>G$250*D50</f>
        <v>27.299283154121863</v>
      </c>
      <c r="I50" s="6">
        <f t="shared" si="0"/>
        <v>200.29928315412187</v>
      </c>
      <c r="J50" s="5"/>
      <c r="K50" s="5"/>
      <c r="L50" s="5"/>
      <c r="M50" s="5"/>
    </row>
    <row r="51" spans="1:13" ht="12.75">
      <c r="A51" s="5"/>
      <c r="B51" s="5"/>
      <c r="C51" s="5"/>
      <c r="D51" s="5"/>
      <c r="E51" s="5"/>
      <c r="F51" s="5"/>
      <c r="G51" s="5"/>
      <c r="H51" s="6">
        <f>G$250*D51</f>
        <v>0</v>
      </c>
      <c r="I51" s="10">
        <f>SUM(I50)</f>
        <v>200.29928315412187</v>
      </c>
      <c r="J51" s="5">
        <v>173</v>
      </c>
      <c r="K51" s="6">
        <f>J51-I51</f>
        <v>-27.299283154121866</v>
      </c>
      <c r="L51" s="5"/>
      <c r="M51" s="5"/>
    </row>
    <row r="52" spans="1:13" ht="12.75">
      <c r="A52" s="5" t="s">
        <v>51</v>
      </c>
      <c r="B52" s="5" t="s">
        <v>52</v>
      </c>
      <c r="C52" s="5">
        <v>3</v>
      </c>
      <c r="D52" s="5">
        <v>3</v>
      </c>
      <c r="E52" s="5">
        <v>150</v>
      </c>
      <c r="F52" s="5">
        <v>15</v>
      </c>
      <c r="G52" s="5">
        <v>518</v>
      </c>
      <c r="H52" s="6">
        <f>G$250*D52</f>
        <v>81.89784946236558</v>
      </c>
      <c r="I52" s="6">
        <f t="shared" si="0"/>
        <v>599.8978494623656</v>
      </c>
      <c r="J52" s="5"/>
      <c r="K52" s="5"/>
      <c r="L52" s="5"/>
      <c r="M52" s="5"/>
    </row>
    <row r="53" spans="1:13" ht="12.75">
      <c r="A53" s="5" t="s">
        <v>51</v>
      </c>
      <c r="B53" s="5" t="s">
        <v>53</v>
      </c>
      <c r="C53" s="5">
        <v>3</v>
      </c>
      <c r="D53" s="5">
        <v>3</v>
      </c>
      <c r="E53" s="5">
        <v>150</v>
      </c>
      <c r="F53" s="5">
        <v>15</v>
      </c>
      <c r="G53" s="5">
        <v>518</v>
      </c>
      <c r="H53" s="6">
        <f>G$250*D53</f>
        <v>81.89784946236558</v>
      </c>
      <c r="I53" s="6">
        <f t="shared" si="0"/>
        <v>599.8978494623656</v>
      </c>
      <c r="J53" s="5"/>
      <c r="K53" s="5"/>
      <c r="L53" s="5"/>
      <c r="M53" s="5"/>
    </row>
    <row r="54" spans="1:13" ht="12.75">
      <c r="A54" s="5"/>
      <c r="B54" s="5"/>
      <c r="C54" s="5"/>
      <c r="D54" s="5"/>
      <c r="E54" s="5"/>
      <c r="F54" s="5"/>
      <c r="G54" s="5"/>
      <c r="H54" s="6">
        <f>G$250*D54</f>
        <v>0</v>
      </c>
      <c r="I54" s="10">
        <f>SUM(I52:I53)</f>
        <v>1199.7956989247311</v>
      </c>
      <c r="J54" s="5">
        <v>1036</v>
      </c>
      <c r="K54" s="11">
        <f>J54-I54</f>
        <v>-163.79569892473114</v>
      </c>
      <c r="L54" s="5">
        <v>164</v>
      </c>
      <c r="M54" s="5"/>
    </row>
    <row r="55" spans="1:13" ht="12.75">
      <c r="A55" s="5" t="s">
        <v>54</v>
      </c>
      <c r="B55" s="5" t="s">
        <v>24</v>
      </c>
      <c r="C55" s="5">
        <v>1</v>
      </c>
      <c r="D55" s="5">
        <v>1</v>
      </c>
      <c r="E55" s="5">
        <v>150</v>
      </c>
      <c r="F55" s="5">
        <v>15</v>
      </c>
      <c r="G55" s="5">
        <v>173</v>
      </c>
      <c r="H55" s="6">
        <f>G$250*D55</f>
        <v>27.299283154121863</v>
      </c>
      <c r="I55" s="6">
        <f t="shared" si="0"/>
        <v>200.29928315412187</v>
      </c>
      <c r="J55" s="5"/>
      <c r="K55" s="5"/>
      <c r="L55" s="5"/>
      <c r="M55" s="5"/>
    </row>
    <row r="56" spans="1:13" ht="12.75">
      <c r="A56" s="5"/>
      <c r="B56" s="5"/>
      <c r="C56" s="5"/>
      <c r="D56" s="5"/>
      <c r="E56" s="5"/>
      <c r="F56" s="5"/>
      <c r="G56" s="5"/>
      <c r="H56" s="6">
        <f>G$250*D56</f>
        <v>0</v>
      </c>
      <c r="I56" s="10">
        <f>SUM(I55)</f>
        <v>200.29928315412187</v>
      </c>
      <c r="J56" s="5">
        <v>173</v>
      </c>
      <c r="K56" s="6">
        <f>J56-I56</f>
        <v>-27.299283154121866</v>
      </c>
      <c r="L56" s="5"/>
      <c r="M56" s="5"/>
    </row>
    <row r="57" spans="1:13" ht="12.75">
      <c r="A57" s="5" t="s">
        <v>55</v>
      </c>
      <c r="B57" s="5" t="s">
        <v>56</v>
      </c>
      <c r="C57" s="5">
        <v>1</v>
      </c>
      <c r="D57" s="5">
        <v>1</v>
      </c>
      <c r="E57" s="5">
        <v>150</v>
      </c>
      <c r="F57" s="5">
        <v>15</v>
      </c>
      <c r="G57" s="5">
        <v>173</v>
      </c>
      <c r="H57" s="6">
        <f>G$250*D57</f>
        <v>27.299283154121863</v>
      </c>
      <c r="I57" s="6">
        <f t="shared" si="0"/>
        <v>200.29928315412187</v>
      </c>
      <c r="J57" s="5"/>
      <c r="K57" s="5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6">
        <f>G$250*D58</f>
        <v>0</v>
      </c>
      <c r="I58" s="10">
        <f>SUM(I57)</f>
        <v>200.29928315412187</v>
      </c>
      <c r="J58" s="5">
        <v>173</v>
      </c>
      <c r="K58" s="11">
        <f>J58-I58</f>
        <v>-27.299283154121866</v>
      </c>
      <c r="L58" s="5">
        <v>27</v>
      </c>
      <c r="M58" s="5"/>
    </row>
    <row r="59" spans="1:13" ht="12.75">
      <c r="A59" s="5" t="s">
        <v>57</v>
      </c>
      <c r="B59" s="5" t="s">
        <v>58</v>
      </c>
      <c r="C59" s="5">
        <v>2</v>
      </c>
      <c r="D59" s="5">
        <v>0.44</v>
      </c>
      <c r="E59" s="5">
        <v>55</v>
      </c>
      <c r="F59" s="5">
        <v>15</v>
      </c>
      <c r="G59" s="5">
        <v>127</v>
      </c>
      <c r="H59" s="6">
        <f>G$250*D59</f>
        <v>12.011684587813619</v>
      </c>
      <c r="I59" s="6">
        <f t="shared" si="0"/>
        <v>139.01168458781362</v>
      </c>
      <c r="J59" s="5"/>
      <c r="K59" s="5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6">
        <f>G$250*D60</f>
        <v>0</v>
      </c>
      <c r="I60" s="10">
        <f>SUM(I59)</f>
        <v>139.01168458781362</v>
      </c>
      <c r="J60" s="5">
        <v>127</v>
      </c>
      <c r="K60" s="11">
        <f>J60-I60</f>
        <v>-12.011684587813619</v>
      </c>
      <c r="L60" s="5">
        <v>12</v>
      </c>
      <c r="M60" s="5"/>
    </row>
    <row r="61" spans="1:13" ht="12.75">
      <c r="A61" s="5" t="s">
        <v>59</v>
      </c>
      <c r="B61" s="5" t="s">
        <v>52</v>
      </c>
      <c r="C61" s="5">
        <v>2</v>
      </c>
      <c r="D61" s="5">
        <v>2</v>
      </c>
      <c r="E61" s="5">
        <v>150</v>
      </c>
      <c r="F61" s="5">
        <v>15</v>
      </c>
      <c r="G61" s="5">
        <v>345</v>
      </c>
      <c r="H61" s="6">
        <f>G$250*D61</f>
        <v>54.598566308243726</v>
      </c>
      <c r="I61" s="6">
        <f t="shared" si="0"/>
        <v>399.59856630824373</v>
      </c>
      <c r="J61" s="5"/>
      <c r="K61" s="5"/>
      <c r="L61" s="5"/>
      <c r="M61" s="5"/>
    </row>
    <row r="62" spans="1:13" ht="12.75">
      <c r="A62" s="5" t="s">
        <v>59</v>
      </c>
      <c r="B62" s="5" t="s">
        <v>15</v>
      </c>
      <c r="C62" s="5">
        <v>4</v>
      </c>
      <c r="D62" s="5">
        <v>4</v>
      </c>
      <c r="E62" s="5">
        <v>201</v>
      </c>
      <c r="F62" s="5">
        <v>15</v>
      </c>
      <c r="G62" s="5">
        <v>925</v>
      </c>
      <c r="H62" s="6">
        <f>G$250*D62</f>
        <v>109.19713261648745</v>
      </c>
      <c r="I62" s="6">
        <f t="shared" si="0"/>
        <v>1034.1971326164874</v>
      </c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6">
        <f>G$250*D63</f>
        <v>0</v>
      </c>
      <c r="I63" s="10">
        <f>SUM(I61:I62)</f>
        <v>1433.7956989247311</v>
      </c>
      <c r="J63" s="5">
        <v>1477</v>
      </c>
      <c r="K63" s="11">
        <f>J63-I63</f>
        <v>43.20430107526886</v>
      </c>
      <c r="L63" s="5"/>
      <c r="M63" s="8" t="s">
        <v>164</v>
      </c>
    </row>
    <row r="64" spans="1:13" ht="12.75">
      <c r="A64" s="5" t="s">
        <v>60</v>
      </c>
      <c r="B64" s="5" t="s">
        <v>41</v>
      </c>
      <c r="C64" s="5">
        <v>1</v>
      </c>
      <c r="D64" s="5">
        <v>1</v>
      </c>
      <c r="E64" s="5">
        <v>737.61</v>
      </c>
      <c r="F64" s="5">
        <v>15</v>
      </c>
      <c r="G64" s="5">
        <v>849</v>
      </c>
      <c r="H64" s="6">
        <f>G$250*D64</f>
        <v>27.299283154121863</v>
      </c>
      <c r="I64" s="6">
        <f t="shared" si="0"/>
        <v>876.2992831541219</v>
      </c>
      <c r="J64" s="5"/>
      <c r="K64" s="5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6">
        <f>G$250*D65</f>
        <v>0</v>
      </c>
      <c r="I65" s="10">
        <f>SUM(I64)</f>
        <v>876.2992831541219</v>
      </c>
      <c r="J65" s="5">
        <v>849</v>
      </c>
      <c r="K65" s="6">
        <f>J65-I65</f>
        <v>-27.299283154121895</v>
      </c>
      <c r="L65" s="5"/>
      <c r="M65" s="5"/>
    </row>
    <row r="66" spans="1:13" ht="12.75">
      <c r="A66" s="5" t="s">
        <v>61</v>
      </c>
      <c r="B66" s="5" t="s">
        <v>62</v>
      </c>
      <c r="C66" s="5">
        <v>1</v>
      </c>
      <c r="D66" s="5">
        <v>1</v>
      </c>
      <c r="E66" s="5">
        <v>150</v>
      </c>
      <c r="F66" s="5">
        <v>15</v>
      </c>
      <c r="G66" s="5">
        <v>173</v>
      </c>
      <c r="H66" s="6">
        <f>G$250*D66</f>
        <v>27.299283154121863</v>
      </c>
      <c r="I66" s="6">
        <f t="shared" si="0"/>
        <v>200.29928315412187</v>
      </c>
      <c r="J66" s="5"/>
      <c r="K66" s="5"/>
      <c r="L66" s="5"/>
      <c r="M66" s="5"/>
    </row>
    <row r="67" spans="1:13" ht="12.75">
      <c r="A67" s="5"/>
      <c r="B67" s="5"/>
      <c r="C67" s="5"/>
      <c r="D67" s="5"/>
      <c r="E67" s="5"/>
      <c r="F67" s="5"/>
      <c r="G67" s="5"/>
      <c r="H67" s="6">
        <f>G$250*D67</f>
        <v>0</v>
      </c>
      <c r="I67" s="10">
        <f>SUM(I66)</f>
        <v>200.29928315412187</v>
      </c>
      <c r="J67" s="5">
        <v>346</v>
      </c>
      <c r="K67" s="6">
        <f>J67-I67</f>
        <v>145.70071684587813</v>
      </c>
      <c r="L67" s="8" t="s">
        <v>165</v>
      </c>
      <c r="M67" s="8" t="s">
        <v>164</v>
      </c>
    </row>
    <row r="68" spans="1:13" ht="12.75">
      <c r="A68" s="5" t="s">
        <v>63</v>
      </c>
      <c r="B68" s="5" t="s">
        <v>64</v>
      </c>
      <c r="C68" s="5">
        <v>1</v>
      </c>
      <c r="D68" s="5">
        <v>1</v>
      </c>
      <c r="E68" s="5">
        <v>201</v>
      </c>
      <c r="F68" s="5">
        <v>15</v>
      </c>
      <c r="G68" s="5">
        <v>232</v>
      </c>
      <c r="H68" s="6">
        <f>G$250*D68</f>
        <v>27.299283154121863</v>
      </c>
      <c r="I68" s="6">
        <f aca="true" t="shared" si="1" ref="I68:I130">H68+G68</f>
        <v>259.29928315412184</v>
      </c>
      <c r="J68" s="5"/>
      <c r="K68" s="5"/>
      <c r="L68" s="5"/>
      <c r="M68" s="5"/>
    </row>
    <row r="69" spans="1:13" ht="12.75">
      <c r="A69" s="5" t="s">
        <v>63</v>
      </c>
      <c r="B69" s="5" t="s">
        <v>65</v>
      </c>
      <c r="C69" s="5">
        <v>1</v>
      </c>
      <c r="D69" s="5">
        <v>1</v>
      </c>
      <c r="E69" s="5">
        <v>150</v>
      </c>
      <c r="F69" s="5">
        <v>15</v>
      </c>
      <c r="G69" s="5">
        <v>173</v>
      </c>
      <c r="H69" s="6">
        <f>G$250*D69</f>
        <v>27.299283154121863</v>
      </c>
      <c r="I69" s="6">
        <f t="shared" si="1"/>
        <v>200.29928315412187</v>
      </c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6">
        <f>G$250*D70</f>
        <v>0</v>
      </c>
      <c r="I70" s="10">
        <f>SUM(I68:I69)</f>
        <v>459.5985663082437</v>
      </c>
      <c r="J70" s="5">
        <v>405</v>
      </c>
      <c r="K70" s="11">
        <f>J70-I70</f>
        <v>-54.598566308243676</v>
      </c>
      <c r="L70" s="5">
        <v>55</v>
      </c>
      <c r="M70" s="5"/>
    </row>
    <row r="71" spans="1:13" ht="12.75">
      <c r="A71" s="5" t="s">
        <v>66</v>
      </c>
      <c r="B71" s="5" t="s">
        <v>43</v>
      </c>
      <c r="C71" s="5">
        <v>3</v>
      </c>
      <c r="D71" s="5">
        <v>3</v>
      </c>
      <c r="E71" s="5">
        <v>150</v>
      </c>
      <c r="F71" s="5">
        <v>15</v>
      </c>
      <c r="G71" s="5">
        <v>518</v>
      </c>
      <c r="H71" s="6">
        <f>G$250*D71</f>
        <v>81.89784946236558</v>
      </c>
      <c r="I71" s="6">
        <f t="shared" si="1"/>
        <v>599.8978494623656</v>
      </c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6">
        <f>G$250*D72</f>
        <v>0</v>
      </c>
      <c r="I72" s="10">
        <f>SUM(I71)</f>
        <v>599.8978494623656</v>
      </c>
      <c r="J72" s="5">
        <v>518</v>
      </c>
      <c r="K72" s="11">
        <f>J72-I72</f>
        <v>-81.89784946236557</v>
      </c>
      <c r="L72" s="5">
        <v>82</v>
      </c>
      <c r="M72" s="5"/>
    </row>
    <row r="73" spans="1:13" ht="12.75">
      <c r="A73" s="5" t="s">
        <v>67</v>
      </c>
      <c r="B73" s="5" t="s">
        <v>21</v>
      </c>
      <c r="C73" s="5">
        <v>1</v>
      </c>
      <c r="D73" s="5">
        <v>1</v>
      </c>
      <c r="E73" s="5">
        <v>182.55</v>
      </c>
      <c r="F73" s="5">
        <v>15</v>
      </c>
      <c r="G73" s="5">
        <v>210</v>
      </c>
      <c r="H73" s="6">
        <f>G$250*D73</f>
        <v>27.299283154121863</v>
      </c>
      <c r="I73" s="6">
        <f t="shared" si="1"/>
        <v>237.29928315412187</v>
      </c>
      <c r="J73" s="5"/>
      <c r="K73" s="5"/>
      <c r="L73" s="5"/>
      <c r="M73" s="5"/>
    </row>
    <row r="74" spans="1:13" ht="12.75">
      <c r="A74" s="5" t="s">
        <v>67</v>
      </c>
      <c r="B74" s="5" t="s">
        <v>14</v>
      </c>
      <c r="C74" s="5">
        <v>1</v>
      </c>
      <c r="D74" s="5">
        <v>1</v>
      </c>
      <c r="E74" s="5">
        <v>189</v>
      </c>
      <c r="F74" s="5">
        <v>15</v>
      </c>
      <c r="G74" s="5">
        <v>218</v>
      </c>
      <c r="H74" s="6">
        <f>G$250*D74</f>
        <v>27.299283154121863</v>
      </c>
      <c r="I74" s="6">
        <f t="shared" si="1"/>
        <v>245.29928315412187</v>
      </c>
      <c r="J74" s="5"/>
      <c r="K74" s="5"/>
      <c r="L74" s="5"/>
      <c r="M74" s="5"/>
    </row>
    <row r="75" spans="1:13" ht="12.75">
      <c r="A75" s="5" t="s">
        <v>67</v>
      </c>
      <c r="B75" s="5" t="s">
        <v>15</v>
      </c>
      <c r="C75" s="5">
        <v>1</v>
      </c>
      <c r="D75" s="5">
        <v>1</v>
      </c>
      <c r="E75" s="5">
        <v>201</v>
      </c>
      <c r="F75" s="5">
        <v>15</v>
      </c>
      <c r="G75" s="5">
        <v>232</v>
      </c>
      <c r="H75" s="6">
        <f>G$250*D75</f>
        <v>27.299283154121863</v>
      </c>
      <c r="I75" s="6">
        <f t="shared" si="1"/>
        <v>259.29928315412184</v>
      </c>
      <c r="J75" s="5"/>
      <c r="K75" s="5"/>
      <c r="L75" s="5"/>
      <c r="M75" s="5"/>
    </row>
    <row r="76" spans="1:13" ht="12.75">
      <c r="A76" s="5" t="s">
        <v>67</v>
      </c>
      <c r="B76" s="5" t="s">
        <v>68</v>
      </c>
      <c r="C76" s="5">
        <v>1</v>
      </c>
      <c r="D76" s="5">
        <v>1</v>
      </c>
      <c r="E76" s="5">
        <v>150</v>
      </c>
      <c r="F76" s="5">
        <v>15</v>
      </c>
      <c r="G76" s="5">
        <v>173</v>
      </c>
      <c r="H76" s="6">
        <f>G$250*D76</f>
        <v>27.299283154121863</v>
      </c>
      <c r="I76" s="6">
        <f t="shared" si="1"/>
        <v>200.29928315412187</v>
      </c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6">
        <f>G$250*D77</f>
        <v>0</v>
      </c>
      <c r="I77" s="10">
        <f>SUM(I73:I76)</f>
        <v>942.1971326164875</v>
      </c>
      <c r="J77" s="5">
        <v>833</v>
      </c>
      <c r="K77" s="6">
        <f>J77-I77</f>
        <v>-109.19713261648747</v>
      </c>
      <c r="L77" s="5"/>
      <c r="M77" s="5"/>
    </row>
    <row r="78" spans="1:13" ht="12.75">
      <c r="A78" s="5" t="s">
        <v>69</v>
      </c>
      <c r="B78" s="5" t="s">
        <v>70</v>
      </c>
      <c r="C78" s="5">
        <v>1</v>
      </c>
      <c r="D78" s="5">
        <v>1</v>
      </c>
      <c r="E78" s="5">
        <v>149.5</v>
      </c>
      <c r="F78" s="5">
        <v>15</v>
      </c>
      <c r="G78" s="5">
        <v>172</v>
      </c>
      <c r="H78" s="6">
        <f>G$250*D78</f>
        <v>27.299283154121863</v>
      </c>
      <c r="I78" s="6">
        <f t="shared" si="1"/>
        <v>199.29928315412187</v>
      </c>
      <c r="J78" s="5"/>
      <c r="K78" s="5"/>
      <c r="L78" s="5"/>
      <c r="M78" s="5"/>
    </row>
    <row r="79" spans="1:13" ht="12.75">
      <c r="A79" s="5" t="s">
        <v>69</v>
      </c>
      <c r="B79" s="5" t="s">
        <v>26</v>
      </c>
      <c r="C79" s="5">
        <v>1</v>
      </c>
      <c r="D79" s="5">
        <v>1</v>
      </c>
      <c r="E79" s="5">
        <v>150</v>
      </c>
      <c r="F79" s="5">
        <v>15</v>
      </c>
      <c r="G79" s="5">
        <v>173</v>
      </c>
      <c r="H79" s="6">
        <f>G$250*D79</f>
        <v>27.299283154121863</v>
      </c>
      <c r="I79" s="6">
        <f t="shared" si="1"/>
        <v>200.29928315412187</v>
      </c>
      <c r="J79" s="5"/>
      <c r="K79" s="5"/>
      <c r="L79" s="5"/>
      <c r="M79" s="5"/>
    </row>
    <row r="80" spans="1:14" ht="12.75">
      <c r="A80" s="5"/>
      <c r="B80" s="5"/>
      <c r="C80" s="5"/>
      <c r="D80" s="5"/>
      <c r="E80" s="5"/>
      <c r="F80" s="5"/>
      <c r="G80" s="5"/>
      <c r="H80" s="6">
        <f>G$250*D80</f>
        <v>0</v>
      </c>
      <c r="I80" s="10">
        <f>SUM(I78:I79)</f>
        <v>399.59856630824373</v>
      </c>
      <c r="J80" s="5">
        <v>345</v>
      </c>
      <c r="K80" s="11">
        <f>J80-I80</f>
        <v>-54.59856630824373</v>
      </c>
      <c r="L80" s="5">
        <v>54</v>
      </c>
      <c r="M80" s="5"/>
      <c r="N80" s="19" t="s">
        <v>169</v>
      </c>
    </row>
    <row r="81" spans="1:13" ht="12.75">
      <c r="A81" s="5" t="s">
        <v>71</v>
      </c>
      <c r="B81" s="5" t="s">
        <v>16</v>
      </c>
      <c r="C81" s="5">
        <v>2</v>
      </c>
      <c r="D81" s="5">
        <v>2</v>
      </c>
      <c r="E81" s="5">
        <v>420.75</v>
      </c>
      <c r="F81" s="5">
        <v>15</v>
      </c>
      <c r="G81" s="5">
        <v>968</v>
      </c>
      <c r="H81" s="6">
        <f>G$250*D81</f>
        <v>54.598566308243726</v>
      </c>
      <c r="I81" s="6">
        <f t="shared" si="1"/>
        <v>1022.5985663082437</v>
      </c>
      <c r="J81" s="5"/>
      <c r="K81" s="5"/>
      <c r="L81" s="5"/>
      <c r="M81" s="5"/>
    </row>
    <row r="82" spans="1:13" ht="12.75">
      <c r="A82" s="5" t="s">
        <v>71</v>
      </c>
      <c r="B82" s="5" t="s">
        <v>72</v>
      </c>
      <c r="C82" s="5">
        <v>5</v>
      </c>
      <c r="D82" s="5">
        <v>5</v>
      </c>
      <c r="E82" s="5">
        <v>436.5</v>
      </c>
      <c r="F82" s="5">
        <v>15</v>
      </c>
      <c r="G82" s="5">
        <v>2510</v>
      </c>
      <c r="H82" s="6">
        <f>G$250*D82</f>
        <v>136.4964157706093</v>
      </c>
      <c r="I82" s="6">
        <f t="shared" si="1"/>
        <v>2646.4964157706095</v>
      </c>
      <c r="J82" s="5"/>
      <c r="K82" s="5"/>
      <c r="L82" s="5"/>
      <c r="M82" s="5"/>
    </row>
    <row r="83" spans="1:13" ht="12.75">
      <c r="A83" s="5" t="s">
        <v>71</v>
      </c>
      <c r="B83" s="5" t="s">
        <v>73</v>
      </c>
      <c r="C83" s="5">
        <v>2</v>
      </c>
      <c r="D83" s="5">
        <v>2</v>
      </c>
      <c r="E83" s="5">
        <v>420.75</v>
      </c>
      <c r="F83" s="5">
        <v>15</v>
      </c>
      <c r="G83" s="5">
        <v>968</v>
      </c>
      <c r="H83" s="6">
        <f>G$250*D83</f>
        <v>54.598566308243726</v>
      </c>
      <c r="I83" s="6">
        <f t="shared" si="1"/>
        <v>1022.5985663082437</v>
      </c>
      <c r="J83" s="5"/>
      <c r="K83" s="5"/>
      <c r="L83" s="5"/>
      <c r="M83" s="5"/>
    </row>
    <row r="84" spans="1:13" ht="12.75">
      <c r="A84" s="5" t="s">
        <v>71</v>
      </c>
      <c r="B84" s="5" t="s">
        <v>41</v>
      </c>
      <c r="C84" s="5">
        <v>1</v>
      </c>
      <c r="D84" s="5">
        <v>1</v>
      </c>
      <c r="E84" s="5">
        <v>737.61</v>
      </c>
      <c r="F84" s="5">
        <v>15</v>
      </c>
      <c r="G84" s="5">
        <v>849</v>
      </c>
      <c r="H84" s="6">
        <f>G$250*D84</f>
        <v>27.299283154121863</v>
      </c>
      <c r="I84" s="6">
        <f t="shared" si="1"/>
        <v>876.2992831541219</v>
      </c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6">
        <f>G$250*D85</f>
        <v>0</v>
      </c>
      <c r="I85" s="10">
        <f>SUM(I81:I84)</f>
        <v>5567.992831541218</v>
      </c>
      <c r="J85" s="5">
        <v>5295</v>
      </c>
      <c r="K85" s="11">
        <f>J85-I85</f>
        <v>-272.99283154121804</v>
      </c>
      <c r="L85" s="5">
        <v>273</v>
      </c>
      <c r="M85" s="5"/>
    </row>
    <row r="86" spans="1:13" ht="12.75">
      <c r="A86" s="5" t="s">
        <v>74</v>
      </c>
      <c r="B86" s="5" t="s">
        <v>15</v>
      </c>
      <c r="C86" s="5">
        <v>2</v>
      </c>
      <c r="D86" s="5">
        <v>2</v>
      </c>
      <c r="E86" s="5">
        <v>201</v>
      </c>
      <c r="F86" s="5">
        <v>15</v>
      </c>
      <c r="G86" s="5">
        <v>463</v>
      </c>
      <c r="H86" s="6">
        <f>G$250*D86</f>
        <v>54.598566308243726</v>
      </c>
      <c r="I86" s="6">
        <f t="shared" si="1"/>
        <v>517.5985663082437</v>
      </c>
      <c r="J86" s="5"/>
      <c r="K86" s="5"/>
      <c r="L86" s="5"/>
      <c r="M86" s="5"/>
    </row>
    <row r="87" spans="1:13" ht="12.75">
      <c r="A87" s="5" t="s">
        <v>74</v>
      </c>
      <c r="B87" s="5" t="s">
        <v>75</v>
      </c>
      <c r="C87" s="5">
        <v>6</v>
      </c>
      <c r="D87" s="5">
        <v>6</v>
      </c>
      <c r="E87" s="5">
        <v>400</v>
      </c>
      <c r="F87" s="5">
        <v>15</v>
      </c>
      <c r="G87" s="5">
        <v>2760</v>
      </c>
      <c r="H87" s="6">
        <f>G$250*D87</f>
        <v>163.79569892473117</v>
      </c>
      <c r="I87" s="6">
        <f t="shared" si="1"/>
        <v>2923.7956989247314</v>
      </c>
      <c r="J87" s="5"/>
      <c r="K87" s="5"/>
      <c r="L87" s="5"/>
      <c r="M87" s="5"/>
    </row>
    <row r="88" spans="1:13" ht="12.75">
      <c r="A88" s="5" t="s">
        <v>74</v>
      </c>
      <c r="B88" s="5" t="s">
        <v>76</v>
      </c>
      <c r="C88" s="5">
        <v>2</v>
      </c>
      <c r="D88" s="5">
        <v>2</v>
      </c>
      <c r="E88" s="5">
        <v>690</v>
      </c>
      <c r="F88" s="5">
        <v>15</v>
      </c>
      <c r="G88" s="5">
        <v>1587</v>
      </c>
      <c r="H88" s="6">
        <f>G$250*D88</f>
        <v>54.598566308243726</v>
      </c>
      <c r="I88" s="6">
        <f t="shared" si="1"/>
        <v>1641.5985663082438</v>
      </c>
      <c r="J88" s="5"/>
      <c r="K88" s="5"/>
      <c r="L88" s="5"/>
      <c r="M88" s="5"/>
    </row>
    <row r="89" spans="1:13" ht="12.75">
      <c r="A89" s="5" t="s">
        <v>74</v>
      </c>
      <c r="B89" s="5" t="s">
        <v>76</v>
      </c>
      <c r="C89" s="5">
        <v>2</v>
      </c>
      <c r="D89" s="5">
        <v>2</v>
      </c>
      <c r="E89" s="5">
        <v>690</v>
      </c>
      <c r="F89" s="5">
        <v>15</v>
      </c>
      <c r="G89" s="5">
        <v>1587</v>
      </c>
      <c r="H89" s="6">
        <f>G$250*D89</f>
        <v>54.598566308243726</v>
      </c>
      <c r="I89" s="6">
        <f t="shared" si="1"/>
        <v>1641.5985663082438</v>
      </c>
      <c r="J89" s="5"/>
      <c r="K89" s="5"/>
      <c r="L89" s="5"/>
      <c r="M89" s="5"/>
    </row>
    <row r="90" spans="1:13" ht="12.75">
      <c r="A90" s="5" t="s">
        <v>74</v>
      </c>
      <c r="B90" s="5" t="s">
        <v>15</v>
      </c>
      <c r="C90" s="5">
        <v>1</v>
      </c>
      <c r="D90" s="5">
        <v>1</v>
      </c>
      <c r="E90" s="5">
        <v>201</v>
      </c>
      <c r="F90" s="5">
        <v>15</v>
      </c>
      <c r="G90" s="5">
        <v>232</v>
      </c>
      <c r="H90" s="6">
        <f>G$250*D90</f>
        <v>27.299283154121863</v>
      </c>
      <c r="I90" s="6">
        <f t="shared" si="1"/>
        <v>259.29928315412184</v>
      </c>
      <c r="J90" s="5"/>
      <c r="K90" s="5"/>
      <c r="L90" s="5"/>
      <c r="M90" s="5"/>
    </row>
    <row r="91" spans="1:13" ht="12.75">
      <c r="A91" s="5" t="s">
        <v>74</v>
      </c>
      <c r="B91" s="5" t="s">
        <v>16</v>
      </c>
      <c r="C91" s="5">
        <v>6</v>
      </c>
      <c r="D91" s="5">
        <v>6</v>
      </c>
      <c r="E91" s="5">
        <v>420.75</v>
      </c>
      <c r="F91" s="5">
        <v>15</v>
      </c>
      <c r="G91" s="5">
        <v>2904</v>
      </c>
      <c r="H91" s="6">
        <f>G$250*D91</f>
        <v>163.79569892473117</v>
      </c>
      <c r="I91" s="6">
        <f t="shared" si="1"/>
        <v>3067.7956989247314</v>
      </c>
      <c r="J91" s="5"/>
      <c r="K91" s="5"/>
      <c r="L91" s="5"/>
      <c r="M91" s="5"/>
    </row>
    <row r="92" spans="1:13" ht="12.75">
      <c r="A92" s="5"/>
      <c r="B92" s="5"/>
      <c r="C92" s="5"/>
      <c r="D92" s="5"/>
      <c r="E92" s="5"/>
      <c r="F92" s="5"/>
      <c r="G92" s="5"/>
      <c r="H92" s="6">
        <f>G$250*D92</f>
        <v>0</v>
      </c>
      <c r="I92" s="10">
        <f>SUM(I86:I91)</f>
        <v>10051.686379928316</v>
      </c>
      <c r="J92" s="5">
        <v>9620</v>
      </c>
      <c r="K92" s="6">
        <f>SUM(J92-I92)</f>
        <v>-431.68637992831646</v>
      </c>
      <c r="L92" s="5"/>
      <c r="M92" s="5"/>
    </row>
    <row r="93" spans="1:13" ht="12.75">
      <c r="A93" s="5" t="s">
        <v>77</v>
      </c>
      <c r="B93" s="5" t="s">
        <v>78</v>
      </c>
      <c r="C93" s="5">
        <v>1</v>
      </c>
      <c r="D93" s="5">
        <v>1</v>
      </c>
      <c r="E93" s="5">
        <v>201</v>
      </c>
      <c r="F93" s="5">
        <v>15</v>
      </c>
      <c r="G93" s="5">
        <v>232</v>
      </c>
      <c r="H93" s="6">
        <f>G$250*D93</f>
        <v>27.299283154121863</v>
      </c>
      <c r="I93" s="6">
        <f t="shared" si="1"/>
        <v>259.29928315412184</v>
      </c>
      <c r="J93" s="5"/>
      <c r="K93" s="5"/>
      <c r="L93" s="5"/>
      <c r="M93" s="5"/>
    </row>
    <row r="94" spans="1:13" ht="12.75">
      <c r="A94" s="5" t="s">
        <v>77</v>
      </c>
      <c r="B94" s="5" t="s">
        <v>79</v>
      </c>
      <c r="C94" s="5">
        <v>2</v>
      </c>
      <c r="D94" s="5">
        <v>2</v>
      </c>
      <c r="E94" s="5">
        <v>150</v>
      </c>
      <c r="F94" s="5">
        <v>15</v>
      </c>
      <c r="G94" s="5">
        <v>345</v>
      </c>
      <c r="H94" s="6">
        <f>G$250*D94</f>
        <v>54.598566308243726</v>
      </c>
      <c r="I94" s="6">
        <f t="shared" si="1"/>
        <v>399.59856630824373</v>
      </c>
      <c r="J94" s="5"/>
      <c r="K94" s="5"/>
      <c r="L94" s="5"/>
      <c r="M94" s="5"/>
    </row>
    <row r="95" spans="1:13" ht="12.75">
      <c r="A95" s="5" t="s">
        <v>77</v>
      </c>
      <c r="B95" s="5" t="s">
        <v>80</v>
      </c>
      <c r="C95" s="5">
        <v>1</v>
      </c>
      <c r="D95" s="5">
        <v>1</v>
      </c>
      <c r="E95" s="5">
        <v>150</v>
      </c>
      <c r="F95" s="5">
        <v>15</v>
      </c>
      <c r="G95" s="5">
        <v>173</v>
      </c>
      <c r="H95" s="6">
        <f>G$250*D95</f>
        <v>27.299283154121863</v>
      </c>
      <c r="I95" s="6">
        <f t="shared" si="1"/>
        <v>200.29928315412187</v>
      </c>
      <c r="J95" s="5"/>
      <c r="K95" s="5"/>
      <c r="L95" s="5"/>
      <c r="M95" s="5"/>
    </row>
    <row r="96" spans="1:13" ht="12.75">
      <c r="A96" s="5" t="s">
        <v>77</v>
      </c>
      <c r="B96" s="5" t="s">
        <v>80</v>
      </c>
      <c r="C96" s="5">
        <v>1</v>
      </c>
      <c r="D96" s="5">
        <v>1</v>
      </c>
      <c r="E96" s="5">
        <v>150</v>
      </c>
      <c r="F96" s="5">
        <v>15</v>
      </c>
      <c r="G96" s="5">
        <v>173</v>
      </c>
      <c r="H96" s="6">
        <f>G$250*D96</f>
        <v>27.299283154121863</v>
      </c>
      <c r="I96" s="6">
        <f t="shared" si="1"/>
        <v>200.29928315412187</v>
      </c>
      <c r="J96" s="5"/>
      <c r="K96" s="5"/>
      <c r="L96" s="5"/>
      <c r="M96" s="5"/>
    </row>
    <row r="97" spans="1:13" ht="12.75">
      <c r="A97" s="5"/>
      <c r="B97" s="5"/>
      <c r="C97" s="5"/>
      <c r="D97" s="5"/>
      <c r="E97" s="5"/>
      <c r="F97" s="5"/>
      <c r="G97" s="5"/>
      <c r="H97" s="6">
        <f>G$250*D97</f>
        <v>0</v>
      </c>
      <c r="I97" s="10">
        <f>SUM(I93:I96)</f>
        <v>1059.4964157706092</v>
      </c>
      <c r="J97" s="5">
        <v>923</v>
      </c>
      <c r="K97" s="11">
        <f>J97-I97</f>
        <v>-136.49641577060925</v>
      </c>
      <c r="L97" s="5">
        <v>136</v>
      </c>
      <c r="M97" s="5"/>
    </row>
    <row r="98" spans="1:13" ht="12.75">
      <c r="A98" s="5" t="s">
        <v>81</v>
      </c>
      <c r="B98" s="5" t="s">
        <v>18</v>
      </c>
      <c r="C98" s="5">
        <v>1</v>
      </c>
      <c r="D98" s="5">
        <v>1</v>
      </c>
      <c r="E98" s="5">
        <v>189</v>
      </c>
      <c r="F98" s="5">
        <v>15</v>
      </c>
      <c r="G98" s="5">
        <v>218</v>
      </c>
      <c r="H98" s="6">
        <f>G$250*D98</f>
        <v>27.299283154121863</v>
      </c>
      <c r="I98" s="6">
        <f t="shared" si="1"/>
        <v>245.29928315412187</v>
      </c>
      <c r="J98" s="5"/>
      <c r="K98" s="5"/>
      <c r="L98" s="5"/>
      <c r="M98" s="5"/>
    </row>
    <row r="99" spans="1:13" ht="12.75">
      <c r="A99" s="5" t="s">
        <v>81</v>
      </c>
      <c r="B99" s="5" t="s">
        <v>43</v>
      </c>
      <c r="C99" s="5">
        <v>1</v>
      </c>
      <c r="D99" s="5">
        <v>1</v>
      </c>
      <c r="E99" s="5">
        <v>150</v>
      </c>
      <c r="F99" s="5">
        <v>15</v>
      </c>
      <c r="G99" s="5">
        <v>173</v>
      </c>
      <c r="H99" s="6">
        <f>G$250*D99</f>
        <v>27.299283154121863</v>
      </c>
      <c r="I99" s="6">
        <f t="shared" si="1"/>
        <v>200.29928315412187</v>
      </c>
      <c r="J99" s="5"/>
      <c r="K99" s="5"/>
      <c r="L99" s="5"/>
      <c r="M99" s="5"/>
    </row>
    <row r="100" spans="1:13" ht="12.75">
      <c r="A100" s="5"/>
      <c r="B100" s="5"/>
      <c r="C100" s="5"/>
      <c r="D100" s="5"/>
      <c r="E100" s="5"/>
      <c r="F100" s="5"/>
      <c r="G100" s="5"/>
      <c r="H100" s="6">
        <f>G$250*D100</f>
        <v>0</v>
      </c>
      <c r="I100" s="10">
        <f>SUM(I98:I99)</f>
        <v>445.59856630824373</v>
      </c>
      <c r="J100" s="5">
        <v>998</v>
      </c>
      <c r="K100" s="11">
        <f>J100-I100</f>
        <v>552.4014336917562</v>
      </c>
      <c r="L100" s="5"/>
      <c r="M100" s="8" t="s">
        <v>166</v>
      </c>
    </row>
    <row r="101" spans="1:13" ht="12.75">
      <c r="A101" s="5" t="s">
        <v>82</v>
      </c>
      <c r="B101" s="5" t="s">
        <v>53</v>
      </c>
      <c r="C101" s="5">
        <v>1</v>
      </c>
      <c r="D101" s="5">
        <v>1</v>
      </c>
      <c r="E101" s="5">
        <v>150</v>
      </c>
      <c r="F101" s="5">
        <v>15</v>
      </c>
      <c r="G101" s="5">
        <v>173</v>
      </c>
      <c r="H101" s="6">
        <f>G$250*D101</f>
        <v>27.299283154121863</v>
      </c>
      <c r="I101" s="6">
        <f t="shared" si="1"/>
        <v>200.29928315412187</v>
      </c>
      <c r="J101" s="5"/>
      <c r="K101" s="5"/>
      <c r="L101" s="5"/>
      <c r="M101" s="5"/>
    </row>
    <row r="102" spans="1:13" ht="12.75">
      <c r="A102" s="5"/>
      <c r="B102" s="5"/>
      <c r="C102" s="5"/>
      <c r="D102" s="5"/>
      <c r="E102" s="5"/>
      <c r="F102" s="5"/>
      <c r="G102" s="5"/>
      <c r="H102" s="6">
        <f>G$250*D102</f>
        <v>0</v>
      </c>
      <c r="I102" s="10">
        <f>SUM(I101)</f>
        <v>200.29928315412187</v>
      </c>
      <c r="J102" s="5">
        <v>346</v>
      </c>
      <c r="K102" s="11">
        <f>J102-I102</f>
        <v>145.70071684587813</v>
      </c>
      <c r="L102" s="5"/>
      <c r="M102" s="8" t="s">
        <v>166</v>
      </c>
    </row>
    <row r="103" spans="1:13" ht="12.75">
      <c r="A103" s="5" t="s">
        <v>83</v>
      </c>
      <c r="B103" s="5" t="s">
        <v>21</v>
      </c>
      <c r="C103" s="5">
        <v>1</v>
      </c>
      <c r="D103" s="5">
        <v>1</v>
      </c>
      <c r="E103" s="5">
        <v>182.55</v>
      </c>
      <c r="F103" s="5">
        <v>15</v>
      </c>
      <c r="G103" s="5">
        <v>210</v>
      </c>
      <c r="H103" s="6">
        <f>G$250*D103</f>
        <v>27.299283154121863</v>
      </c>
      <c r="I103" s="6">
        <f t="shared" si="1"/>
        <v>237.29928315412187</v>
      </c>
      <c r="J103" s="5"/>
      <c r="K103" s="5"/>
      <c r="L103" s="5"/>
      <c r="M103" s="5"/>
    </row>
    <row r="104" spans="1:13" ht="12.75">
      <c r="A104" s="5" t="s">
        <v>83</v>
      </c>
      <c r="B104" s="5" t="s">
        <v>11</v>
      </c>
      <c r="C104" s="5">
        <v>1</v>
      </c>
      <c r="D104" s="5">
        <v>1</v>
      </c>
      <c r="E104" s="5">
        <v>201</v>
      </c>
      <c r="F104" s="5">
        <v>15</v>
      </c>
      <c r="G104" s="5">
        <v>232</v>
      </c>
      <c r="H104" s="6">
        <f>G$250*D104</f>
        <v>27.299283154121863</v>
      </c>
      <c r="I104" s="6">
        <f t="shared" si="1"/>
        <v>259.29928315412184</v>
      </c>
      <c r="J104" s="5"/>
      <c r="K104" s="5"/>
      <c r="L104" s="5"/>
      <c r="M104" s="5"/>
    </row>
    <row r="105" spans="1:13" ht="12.75">
      <c r="A105" s="5"/>
      <c r="B105" s="5"/>
      <c r="C105" s="5"/>
      <c r="D105" s="5"/>
      <c r="E105" s="5"/>
      <c r="F105" s="5"/>
      <c r="G105" s="5"/>
      <c r="H105" s="6">
        <f>G$250*D105</f>
        <v>0</v>
      </c>
      <c r="I105" s="10">
        <f>SUM(I103:I104)</f>
        <v>496.5985663082437</v>
      </c>
      <c r="J105" s="5">
        <v>442</v>
      </c>
      <c r="K105" s="6">
        <f>J105-I105</f>
        <v>-54.598566308243676</v>
      </c>
      <c r="L105" s="5"/>
      <c r="M105" s="5"/>
    </row>
    <row r="106" spans="1:13" ht="12.75">
      <c r="A106" s="5" t="s">
        <v>84</v>
      </c>
      <c r="B106" s="5" t="s">
        <v>18</v>
      </c>
      <c r="C106" s="5">
        <v>2</v>
      </c>
      <c r="D106" s="5">
        <v>2</v>
      </c>
      <c r="E106" s="5">
        <v>189</v>
      </c>
      <c r="F106" s="5">
        <v>15</v>
      </c>
      <c r="G106" s="5">
        <v>435</v>
      </c>
      <c r="H106" s="6">
        <f>G$250*D106</f>
        <v>54.598566308243726</v>
      </c>
      <c r="I106" s="6">
        <f t="shared" si="1"/>
        <v>489.59856630824373</v>
      </c>
      <c r="J106" s="5"/>
      <c r="K106" s="5"/>
      <c r="L106" s="5"/>
      <c r="M106" s="5"/>
    </row>
    <row r="107" spans="1:13" ht="12.75">
      <c r="A107" s="5"/>
      <c r="B107" s="5"/>
      <c r="C107" s="5"/>
      <c r="D107" s="5"/>
      <c r="E107" s="5"/>
      <c r="F107" s="5"/>
      <c r="G107" s="5"/>
      <c r="H107" s="6">
        <f>G$250*D107</f>
        <v>0</v>
      </c>
      <c r="I107" s="10">
        <f>SUM(I106)</f>
        <v>489.59856630824373</v>
      </c>
      <c r="J107" s="5">
        <v>435</v>
      </c>
      <c r="K107" s="6">
        <f>J107-I107</f>
        <v>-54.59856630824373</v>
      </c>
      <c r="L107" s="5"/>
      <c r="M107" s="5"/>
    </row>
    <row r="108" spans="1:13" ht="12.75">
      <c r="A108" s="5" t="s">
        <v>85</v>
      </c>
      <c r="B108" s="5" t="s">
        <v>50</v>
      </c>
      <c r="C108" s="5">
        <v>1</v>
      </c>
      <c r="D108" s="5">
        <v>1</v>
      </c>
      <c r="E108" s="5">
        <v>150</v>
      </c>
      <c r="F108" s="5">
        <v>15</v>
      </c>
      <c r="G108" s="5">
        <v>173</v>
      </c>
      <c r="H108" s="6">
        <f>G$250*D108</f>
        <v>27.299283154121863</v>
      </c>
      <c r="I108" s="6">
        <f t="shared" si="1"/>
        <v>200.29928315412187</v>
      </c>
      <c r="J108" s="5"/>
      <c r="K108" s="5"/>
      <c r="L108" s="5"/>
      <c r="M108" s="5"/>
    </row>
    <row r="109" spans="1:13" ht="12.75">
      <c r="A109" s="5"/>
      <c r="B109" s="5"/>
      <c r="C109" s="5"/>
      <c r="D109" s="5"/>
      <c r="E109" s="5"/>
      <c r="F109" s="5"/>
      <c r="G109" s="5"/>
      <c r="H109" s="6">
        <f>G$250*D109</f>
        <v>0</v>
      </c>
      <c r="I109" s="10">
        <f>SUM(I108)</f>
        <v>200.29928315412187</v>
      </c>
      <c r="J109" s="5">
        <v>173</v>
      </c>
      <c r="K109" s="6">
        <f>J109-I109</f>
        <v>-27.299283154121866</v>
      </c>
      <c r="L109" s="5"/>
      <c r="M109" s="5"/>
    </row>
    <row r="110" spans="1:13" ht="12.75">
      <c r="A110" s="5" t="s">
        <v>86</v>
      </c>
      <c r="B110" s="5" t="s">
        <v>39</v>
      </c>
      <c r="C110" s="5">
        <v>1</v>
      </c>
      <c r="D110" s="5">
        <v>1</v>
      </c>
      <c r="E110" s="5">
        <v>150</v>
      </c>
      <c r="F110" s="5">
        <v>15</v>
      </c>
      <c r="G110" s="5">
        <v>173</v>
      </c>
      <c r="H110" s="6">
        <f>G$250*D110</f>
        <v>27.299283154121863</v>
      </c>
      <c r="I110" s="6">
        <f t="shared" si="1"/>
        <v>200.29928315412187</v>
      </c>
      <c r="J110" s="5"/>
      <c r="K110" s="5"/>
      <c r="L110" s="5"/>
      <c r="M110" s="5"/>
    </row>
    <row r="111" spans="1:13" ht="12.75">
      <c r="A111" s="5"/>
      <c r="B111" s="5"/>
      <c r="C111" s="5"/>
      <c r="D111" s="5"/>
      <c r="E111" s="5"/>
      <c r="F111" s="5"/>
      <c r="G111" s="5"/>
      <c r="H111" s="6">
        <f>G$250*D111</f>
        <v>0</v>
      </c>
      <c r="I111" s="10">
        <f>SUM(I110)</f>
        <v>200.29928315412187</v>
      </c>
      <c r="J111" s="5">
        <v>173</v>
      </c>
      <c r="K111" s="6">
        <f>J111-I111</f>
        <v>-27.299283154121866</v>
      </c>
      <c r="L111" s="5"/>
      <c r="M111" s="5"/>
    </row>
    <row r="112" spans="1:13" ht="12.75">
      <c r="A112" s="5" t="s">
        <v>87</v>
      </c>
      <c r="B112" s="5" t="s">
        <v>52</v>
      </c>
      <c r="C112" s="5">
        <v>1</v>
      </c>
      <c r="D112" s="5">
        <v>1</v>
      </c>
      <c r="E112" s="5">
        <v>150</v>
      </c>
      <c r="F112" s="5">
        <v>15</v>
      </c>
      <c r="G112" s="5">
        <v>173</v>
      </c>
      <c r="H112" s="6">
        <f>G$250*D112</f>
        <v>27.299283154121863</v>
      </c>
      <c r="I112" s="6">
        <f t="shared" si="1"/>
        <v>200.29928315412187</v>
      </c>
      <c r="J112" s="5"/>
      <c r="K112" s="5"/>
      <c r="L112" s="5"/>
      <c r="M112" s="5"/>
    </row>
    <row r="113" spans="1:13" ht="12.75">
      <c r="A113" s="5" t="s">
        <v>87</v>
      </c>
      <c r="B113" s="5" t="s">
        <v>68</v>
      </c>
      <c r="C113" s="5">
        <v>2</v>
      </c>
      <c r="D113" s="5">
        <v>2</v>
      </c>
      <c r="E113" s="5">
        <v>150</v>
      </c>
      <c r="F113" s="5">
        <v>15</v>
      </c>
      <c r="G113" s="5">
        <v>345</v>
      </c>
      <c r="H113" s="6">
        <f>G$250*D113</f>
        <v>54.598566308243726</v>
      </c>
      <c r="I113" s="6">
        <f t="shared" si="1"/>
        <v>399.59856630824373</v>
      </c>
      <c r="J113" s="5"/>
      <c r="K113" s="5"/>
      <c r="L113" s="5"/>
      <c r="M113" s="5"/>
    </row>
    <row r="114" spans="1:13" ht="12.75">
      <c r="A114" s="5" t="s">
        <v>87</v>
      </c>
      <c r="B114" s="5" t="s">
        <v>26</v>
      </c>
      <c r="C114" s="5">
        <v>1</v>
      </c>
      <c r="D114" s="5">
        <v>1</v>
      </c>
      <c r="E114" s="5">
        <v>150</v>
      </c>
      <c r="F114" s="5">
        <v>15</v>
      </c>
      <c r="G114" s="5">
        <v>173</v>
      </c>
      <c r="H114" s="6">
        <f>G$250*D114</f>
        <v>27.299283154121863</v>
      </c>
      <c r="I114" s="6">
        <f t="shared" si="1"/>
        <v>200.29928315412187</v>
      </c>
      <c r="J114" s="5"/>
      <c r="K114" s="5"/>
      <c r="L114" s="5"/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6">
        <f>G$250*D115</f>
        <v>0</v>
      </c>
      <c r="I115" s="10">
        <f>SUM(I112:I114)</f>
        <v>800.1971326164875</v>
      </c>
      <c r="J115" s="5">
        <v>898</v>
      </c>
      <c r="K115" s="11">
        <f>J115-I115</f>
        <v>97.80286738351253</v>
      </c>
      <c r="L115" s="5"/>
      <c r="M115" s="8" t="s">
        <v>167</v>
      </c>
    </row>
    <row r="116" spans="1:13" ht="12.75">
      <c r="A116" s="5" t="s">
        <v>88</v>
      </c>
      <c r="B116" s="5" t="s">
        <v>46</v>
      </c>
      <c r="C116" s="5">
        <v>2</v>
      </c>
      <c r="D116" s="5">
        <v>2</v>
      </c>
      <c r="E116" s="5">
        <v>150</v>
      </c>
      <c r="F116" s="5">
        <v>15</v>
      </c>
      <c r="G116" s="5">
        <v>345</v>
      </c>
      <c r="H116" s="6">
        <f>G$250*D116</f>
        <v>54.598566308243726</v>
      </c>
      <c r="I116" s="6">
        <f t="shared" si="1"/>
        <v>399.59856630824373</v>
      </c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6">
        <f>G$250*D117</f>
        <v>0</v>
      </c>
      <c r="I117" s="10">
        <f>SUM(I116)</f>
        <v>399.59856630824373</v>
      </c>
      <c r="J117" s="5">
        <v>345</v>
      </c>
      <c r="K117" s="12">
        <f>J117-I117</f>
        <v>-54.59856630824373</v>
      </c>
      <c r="L117" s="5"/>
      <c r="M117" s="5"/>
    </row>
    <row r="118" spans="1:13" ht="12.75">
      <c r="A118" s="5" t="s">
        <v>89</v>
      </c>
      <c r="B118" s="5" t="s">
        <v>90</v>
      </c>
      <c r="C118" s="5">
        <v>1</v>
      </c>
      <c r="D118" s="5">
        <v>1</v>
      </c>
      <c r="E118" s="5">
        <v>150</v>
      </c>
      <c r="F118" s="5">
        <v>15</v>
      </c>
      <c r="G118" s="5">
        <v>173</v>
      </c>
      <c r="H118" s="6">
        <f>G$250*D118</f>
        <v>27.299283154121863</v>
      </c>
      <c r="I118" s="6">
        <f t="shared" si="1"/>
        <v>200.29928315412187</v>
      </c>
      <c r="J118" s="5"/>
      <c r="K118" s="5"/>
      <c r="L118" s="5"/>
      <c r="M118" s="5"/>
    </row>
    <row r="119" spans="1:13" ht="12.75">
      <c r="A119" s="5"/>
      <c r="B119" s="5"/>
      <c r="C119" s="5"/>
      <c r="D119" s="5"/>
      <c r="E119" s="5"/>
      <c r="F119" s="5"/>
      <c r="G119" s="5"/>
      <c r="H119" s="6">
        <f>G$250*D119</f>
        <v>0</v>
      </c>
      <c r="I119" s="10">
        <f>SUM(I118)</f>
        <v>200.29928315412187</v>
      </c>
      <c r="J119" s="5">
        <v>200</v>
      </c>
      <c r="K119" s="12">
        <f>J119-I119</f>
        <v>-0.29928315412186635</v>
      </c>
      <c r="L119" s="5"/>
      <c r="M119" s="5"/>
    </row>
    <row r="120" spans="1:13" ht="12.75">
      <c r="A120" s="5" t="s">
        <v>91</v>
      </c>
      <c r="B120" s="5" t="s">
        <v>50</v>
      </c>
      <c r="C120" s="5">
        <v>1</v>
      </c>
      <c r="D120" s="5">
        <v>1</v>
      </c>
      <c r="E120" s="5">
        <v>150</v>
      </c>
      <c r="F120" s="5">
        <v>15</v>
      </c>
      <c r="G120" s="5">
        <v>173</v>
      </c>
      <c r="H120" s="6">
        <f>G$250*D120</f>
        <v>27.299283154121863</v>
      </c>
      <c r="I120" s="6">
        <f t="shared" si="1"/>
        <v>200.29928315412187</v>
      </c>
      <c r="J120" s="5"/>
      <c r="K120" s="5"/>
      <c r="L120" s="5"/>
      <c r="M120" s="5"/>
    </row>
    <row r="121" spans="1:13" ht="12.75">
      <c r="A121" s="5" t="s">
        <v>91</v>
      </c>
      <c r="B121" s="5" t="s">
        <v>92</v>
      </c>
      <c r="C121" s="5">
        <v>2</v>
      </c>
      <c r="D121" s="5">
        <v>2</v>
      </c>
      <c r="E121" s="5">
        <v>150</v>
      </c>
      <c r="F121" s="5">
        <v>15</v>
      </c>
      <c r="G121" s="5">
        <v>345</v>
      </c>
      <c r="H121" s="6">
        <f>G$250*D121</f>
        <v>54.598566308243726</v>
      </c>
      <c r="I121" s="6">
        <f t="shared" si="1"/>
        <v>399.59856630824373</v>
      </c>
      <c r="J121" s="5"/>
      <c r="K121" s="5"/>
      <c r="L121" s="5"/>
      <c r="M121" s="5"/>
    </row>
    <row r="122" spans="1:13" ht="12.75">
      <c r="A122" s="5" t="s">
        <v>91</v>
      </c>
      <c r="B122" s="5" t="s">
        <v>93</v>
      </c>
      <c r="C122" s="5">
        <v>2</v>
      </c>
      <c r="D122" s="5">
        <v>2</v>
      </c>
      <c r="E122" s="5">
        <v>150</v>
      </c>
      <c r="F122" s="5">
        <v>15</v>
      </c>
      <c r="G122" s="5">
        <v>345</v>
      </c>
      <c r="H122" s="6">
        <f>G$250*D122</f>
        <v>54.598566308243726</v>
      </c>
      <c r="I122" s="6">
        <f t="shared" si="1"/>
        <v>399.59856630824373</v>
      </c>
      <c r="J122" s="5"/>
      <c r="K122" s="5"/>
      <c r="L122" s="5"/>
      <c r="M122" s="5"/>
    </row>
    <row r="123" spans="1:13" ht="12.75">
      <c r="A123" s="5" t="s">
        <v>91</v>
      </c>
      <c r="B123" s="5" t="s">
        <v>18</v>
      </c>
      <c r="C123" s="5">
        <v>2</v>
      </c>
      <c r="D123" s="5">
        <v>2</v>
      </c>
      <c r="E123" s="5">
        <v>189</v>
      </c>
      <c r="F123" s="5">
        <v>15</v>
      </c>
      <c r="G123" s="5">
        <v>435</v>
      </c>
      <c r="H123" s="6">
        <f>G$250*D123</f>
        <v>54.598566308243726</v>
      </c>
      <c r="I123" s="6">
        <f t="shared" si="1"/>
        <v>489.59856630824373</v>
      </c>
      <c r="J123" s="5"/>
      <c r="K123" s="5"/>
      <c r="L123" s="5"/>
      <c r="M123" s="5"/>
    </row>
    <row r="124" spans="1:13" ht="12.75">
      <c r="A124" s="5"/>
      <c r="B124" s="5"/>
      <c r="C124" s="5"/>
      <c r="D124" s="5"/>
      <c r="E124" s="5"/>
      <c r="F124" s="5"/>
      <c r="G124" s="5"/>
      <c r="H124" s="6">
        <f>G$250*D124</f>
        <v>0</v>
      </c>
      <c r="I124" s="10">
        <f>SUM(I120:I123)</f>
        <v>1489.094982078853</v>
      </c>
      <c r="J124" s="5">
        <v>1298</v>
      </c>
      <c r="K124" s="12">
        <f>J124-I124</f>
        <v>-191.09498207885304</v>
      </c>
      <c r="L124" s="5"/>
      <c r="M124" s="5"/>
    </row>
    <row r="125" spans="1:13" ht="12.75">
      <c r="A125" s="5" t="s">
        <v>94</v>
      </c>
      <c r="B125" s="5" t="s">
        <v>80</v>
      </c>
      <c r="C125" s="5">
        <v>2</v>
      </c>
      <c r="D125" s="5">
        <v>2</v>
      </c>
      <c r="E125" s="5">
        <v>150</v>
      </c>
      <c r="F125" s="5">
        <v>15</v>
      </c>
      <c r="G125" s="5">
        <v>345</v>
      </c>
      <c r="H125" s="6">
        <f>G$250*D125</f>
        <v>54.598566308243726</v>
      </c>
      <c r="I125" s="6">
        <f t="shared" si="1"/>
        <v>399.59856630824373</v>
      </c>
      <c r="J125" s="5"/>
      <c r="K125" s="5"/>
      <c r="L125" s="5"/>
      <c r="M125" s="5"/>
    </row>
    <row r="126" spans="1:13" ht="12.75">
      <c r="A126" s="5" t="s">
        <v>94</v>
      </c>
      <c r="B126" s="5" t="s">
        <v>46</v>
      </c>
      <c r="C126" s="5">
        <v>1</v>
      </c>
      <c r="D126" s="5">
        <v>1</v>
      </c>
      <c r="E126" s="5">
        <v>150</v>
      </c>
      <c r="F126" s="5">
        <v>15</v>
      </c>
      <c r="G126" s="5">
        <v>173</v>
      </c>
      <c r="H126" s="6">
        <f>G$250*D126</f>
        <v>27.299283154121863</v>
      </c>
      <c r="I126" s="6">
        <f t="shared" si="1"/>
        <v>200.29928315412187</v>
      </c>
      <c r="J126" s="5"/>
      <c r="K126" s="5"/>
      <c r="L126" s="5"/>
      <c r="M126" s="5"/>
    </row>
    <row r="127" spans="1:13" ht="12.75">
      <c r="A127" s="5"/>
      <c r="B127" s="5"/>
      <c r="C127" s="5"/>
      <c r="D127" s="5"/>
      <c r="E127" s="5"/>
      <c r="F127" s="5"/>
      <c r="G127" s="5"/>
      <c r="H127" s="6">
        <f>G$250*D127</f>
        <v>0</v>
      </c>
      <c r="I127" s="10">
        <f>SUM(I125:I126)</f>
        <v>599.8978494623656</v>
      </c>
      <c r="J127" s="5">
        <v>518</v>
      </c>
      <c r="K127" s="12">
        <f>J127-I127</f>
        <v>-81.89784946236557</v>
      </c>
      <c r="L127" s="5"/>
      <c r="M127" s="5"/>
    </row>
    <row r="128" spans="1:13" ht="12.75">
      <c r="A128" s="5" t="s">
        <v>95</v>
      </c>
      <c r="B128" s="5" t="s">
        <v>18</v>
      </c>
      <c r="C128" s="5">
        <v>2</v>
      </c>
      <c r="D128" s="5">
        <v>2</v>
      </c>
      <c r="E128" s="5">
        <v>189</v>
      </c>
      <c r="F128" s="5">
        <v>15</v>
      </c>
      <c r="G128" s="5">
        <v>435</v>
      </c>
      <c r="H128" s="6">
        <f>G$250*D128</f>
        <v>54.598566308243726</v>
      </c>
      <c r="I128" s="6">
        <f t="shared" si="1"/>
        <v>489.59856630824373</v>
      </c>
      <c r="J128" s="5"/>
      <c r="K128" s="5"/>
      <c r="L128" s="5"/>
      <c r="M128" s="5"/>
    </row>
    <row r="129" spans="1:13" ht="12.75">
      <c r="A129" s="5"/>
      <c r="B129" s="5"/>
      <c r="C129" s="5"/>
      <c r="D129" s="5"/>
      <c r="E129" s="5"/>
      <c r="F129" s="5"/>
      <c r="G129" s="5"/>
      <c r="H129" s="6">
        <f>G$250*D129</f>
        <v>0</v>
      </c>
      <c r="I129" s="10">
        <f>SUM(I128)</f>
        <v>489.59856630824373</v>
      </c>
      <c r="J129" s="5">
        <v>519</v>
      </c>
      <c r="K129" s="11">
        <f>J129-I129</f>
        <v>29.401433691756267</v>
      </c>
      <c r="L129" s="5"/>
      <c r="M129" s="8" t="s">
        <v>166</v>
      </c>
    </row>
    <row r="130" spans="1:13" ht="12.75">
      <c r="A130" s="5" t="s">
        <v>96</v>
      </c>
      <c r="B130" s="5" t="s">
        <v>97</v>
      </c>
      <c r="C130" s="5">
        <v>1</v>
      </c>
      <c r="D130" s="5">
        <v>0.22</v>
      </c>
      <c r="E130" s="5">
        <v>55</v>
      </c>
      <c r="F130" s="5">
        <v>15</v>
      </c>
      <c r="G130" s="5">
        <v>64</v>
      </c>
      <c r="H130" s="6">
        <f>G$250*D130</f>
        <v>6.0058422939068095</v>
      </c>
      <c r="I130" s="6">
        <f t="shared" si="1"/>
        <v>70.00584229390681</v>
      </c>
      <c r="J130" s="5"/>
      <c r="K130" s="5"/>
      <c r="L130" s="5"/>
      <c r="M130" s="5"/>
    </row>
    <row r="131" spans="1:13" ht="12.75">
      <c r="A131" s="5"/>
      <c r="B131" s="5"/>
      <c r="C131" s="5"/>
      <c r="D131" s="5"/>
      <c r="E131" s="5"/>
      <c r="F131" s="5"/>
      <c r="G131" s="5"/>
      <c r="H131" s="6">
        <f>G$250*D131</f>
        <v>0</v>
      </c>
      <c r="I131" s="10">
        <f>SUM(I130)</f>
        <v>70.00584229390681</v>
      </c>
      <c r="J131" s="5">
        <v>64</v>
      </c>
      <c r="K131" s="12">
        <f>J131-I131</f>
        <v>-6.0058422939068095</v>
      </c>
      <c r="L131" s="5"/>
      <c r="M131" s="5"/>
    </row>
    <row r="132" spans="1:13" ht="12.75">
      <c r="A132" s="5" t="s">
        <v>98</v>
      </c>
      <c r="B132" s="5" t="s">
        <v>99</v>
      </c>
      <c r="C132" s="5">
        <v>1</v>
      </c>
      <c r="D132" s="5">
        <v>1</v>
      </c>
      <c r="E132" s="5">
        <v>189</v>
      </c>
      <c r="F132" s="5">
        <v>15</v>
      </c>
      <c r="G132" s="5">
        <v>218</v>
      </c>
      <c r="H132" s="6">
        <f>G$250*D132</f>
        <v>27.299283154121863</v>
      </c>
      <c r="I132" s="6">
        <f aca="true" t="shared" si="2" ref="I132:I194">H132+G132</f>
        <v>245.29928315412187</v>
      </c>
      <c r="J132" s="5"/>
      <c r="K132" s="5"/>
      <c r="L132" s="5"/>
      <c r="M132" s="5"/>
    </row>
    <row r="133" spans="1:13" ht="12.75">
      <c r="A133" s="5" t="s">
        <v>98</v>
      </c>
      <c r="B133" s="5" t="s">
        <v>100</v>
      </c>
      <c r="C133" s="5">
        <v>1</v>
      </c>
      <c r="D133" s="5">
        <v>1</v>
      </c>
      <c r="E133" s="5">
        <v>182.55</v>
      </c>
      <c r="F133" s="5">
        <v>15</v>
      </c>
      <c r="G133" s="5">
        <v>210</v>
      </c>
      <c r="H133" s="6">
        <f>G$250*D133</f>
        <v>27.299283154121863</v>
      </c>
      <c r="I133" s="6">
        <f t="shared" si="2"/>
        <v>237.29928315412187</v>
      </c>
      <c r="J133" s="5"/>
      <c r="K133" s="5"/>
      <c r="L133" s="5"/>
      <c r="M133" s="5"/>
    </row>
    <row r="134" spans="1:13" ht="12.75">
      <c r="A134" s="5"/>
      <c r="B134" s="5"/>
      <c r="C134" s="5"/>
      <c r="D134" s="5"/>
      <c r="E134" s="5"/>
      <c r="F134" s="5"/>
      <c r="G134" s="5"/>
      <c r="H134" s="6">
        <f>G$250*D134</f>
        <v>0</v>
      </c>
      <c r="I134" s="10">
        <f>SUM(I132:I133)</f>
        <v>482.59856630824373</v>
      </c>
      <c r="J134" s="5">
        <v>428</v>
      </c>
      <c r="K134" s="12">
        <f>J134-I134</f>
        <v>-54.59856630824373</v>
      </c>
      <c r="L134" s="5"/>
      <c r="M134" s="5"/>
    </row>
    <row r="135" spans="1:13" ht="12.75">
      <c r="A135" s="5" t="s">
        <v>101</v>
      </c>
      <c r="B135" s="5" t="s">
        <v>102</v>
      </c>
      <c r="C135" s="5">
        <v>1</v>
      </c>
      <c r="D135" s="5">
        <v>1</v>
      </c>
      <c r="E135" s="5">
        <v>150</v>
      </c>
      <c r="F135" s="5">
        <v>15</v>
      </c>
      <c r="G135" s="5">
        <v>173</v>
      </c>
      <c r="H135" s="6">
        <f>G$250*D135</f>
        <v>27.299283154121863</v>
      </c>
      <c r="I135" s="6">
        <f t="shared" si="2"/>
        <v>200.29928315412187</v>
      </c>
      <c r="J135" s="5"/>
      <c r="K135" s="5"/>
      <c r="L135" s="5"/>
      <c r="M135" s="5"/>
    </row>
    <row r="136" spans="1:13" ht="12.75">
      <c r="A136" s="5" t="s">
        <v>101</v>
      </c>
      <c r="B136" s="5" t="s">
        <v>97</v>
      </c>
      <c r="C136" s="5">
        <v>2</v>
      </c>
      <c r="D136" s="5">
        <v>0.44</v>
      </c>
      <c r="E136" s="5">
        <v>55</v>
      </c>
      <c r="F136" s="5">
        <v>15</v>
      </c>
      <c r="G136" s="5">
        <v>127</v>
      </c>
      <c r="H136" s="6">
        <f>G$250*D136</f>
        <v>12.011684587813619</v>
      </c>
      <c r="I136" s="6">
        <f t="shared" si="2"/>
        <v>139.01168458781362</v>
      </c>
      <c r="J136" s="5"/>
      <c r="K136" s="5"/>
      <c r="L136" s="5"/>
      <c r="M136" s="5"/>
    </row>
    <row r="137" spans="1:13" ht="12.75">
      <c r="A137" s="5" t="s">
        <v>101</v>
      </c>
      <c r="B137" s="5" t="s">
        <v>103</v>
      </c>
      <c r="C137" s="5">
        <v>2</v>
      </c>
      <c r="D137" s="5">
        <v>2</v>
      </c>
      <c r="E137" s="5">
        <v>258.5</v>
      </c>
      <c r="F137" s="5">
        <v>15</v>
      </c>
      <c r="G137" s="5">
        <v>595</v>
      </c>
      <c r="H137" s="6">
        <f>G$250*D137</f>
        <v>54.598566308243726</v>
      </c>
      <c r="I137" s="6">
        <f t="shared" si="2"/>
        <v>649.5985663082437</v>
      </c>
      <c r="J137" s="5"/>
      <c r="K137" s="5"/>
      <c r="L137" s="5"/>
      <c r="M137" s="5"/>
    </row>
    <row r="138" spans="1:13" ht="12.75">
      <c r="A138" s="5"/>
      <c r="B138" s="5"/>
      <c r="C138" s="5"/>
      <c r="D138" s="5"/>
      <c r="E138" s="5"/>
      <c r="F138" s="5"/>
      <c r="G138" s="5"/>
      <c r="H138" s="6">
        <f>G$250*D138</f>
        <v>0</v>
      </c>
      <c r="I138" s="10">
        <f>SUM(I135:I137)</f>
        <v>988.9095340501792</v>
      </c>
      <c r="J138" s="5">
        <v>1068</v>
      </c>
      <c r="K138" s="11">
        <f>J138-I138</f>
        <v>79.09046594982078</v>
      </c>
      <c r="L138" s="5"/>
      <c r="M138" s="8" t="s">
        <v>166</v>
      </c>
    </row>
    <row r="139" spans="1:13" ht="12.75">
      <c r="A139" s="5" t="s">
        <v>104</v>
      </c>
      <c r="B139" s="5" t="s">
        <v>15</v>
      </c>
      <c r="C139" s="5">
        <v>1</v>
      </c>
      <c r="D139" s="5">
        <v>1</v>
      </c>
      <c r="E139" s="5">
        <v>201</v>
      </c>
      <c r="F139" s="5">
        <v>15</v>
      </c>
      <c r="G139" s="5">
        <v>232</v>
      </c>
      <c r="H139" s="6">
        <f>G$250*D139</f>
        <v>27.299283154121863</v>
      </c>
      <c r="I139" s="6">
        <f t="shared" si="2"/>
        <v>259.29928315412184</v>
      </c>
      <c r="J139" s="5"/>
      <c r="K139" s="5"/>
      <c r="L139" s="5"/>
      <c r="M139" s="5"/>
    </row>
    <row r="140" spans="1:13" ht="12.75">
      <c r="A140" s="5" t="s">
        <v>104</v>
      </c>
      <c r="B140" s="5" t="s">
        <v>105</v>
      </c>
      <c r="C140" s="5">
        <v>1</v>
      </c>
      <c r="D140" s="5">
        <v>1</v>
      </c>
      <c r="E140" s="5">
        <v>182.55</v>
      </c>
      <c r="F140" s="5">
        <v>15</v>
      </c>
      <c r="G140" s="5">
        <v>210</v>
      </c>
      <c r="H140" s="6">
        <f>G$250*D140</f>
        <v>27.299283154121863</v>
      </c>
      <c r="I140" s="6">
        <f t="shared" si="2"/>
        <v>237.29928315412187</v>
      </c>
      <c r="J140" s="5"/>
      <c r="K140" s="5"/>
      <c r="L140" s="5"/>
      <c r="M140" s="5"/>
    </row>
    <row r="141" spans="1:13" ht="12.75">
      <c r="A141" s="5"/>
      <c r="B141" s="5"/>
      <c r="C141" s="5"/>
      <c r="D141" s="5"/>
      <c r="E141" s="5"/>
      <c r="F141" s="5"/>
      <c r="G141" s="5"/>
      <c r="H141" s="6">
        <f>G$250*D141</f>
        <v>0</v>
      </c>
      <c r="I141" s="10">
        <f>SUM(I139:I140)</f>
        <v>496.5985663082437</v>
      </c>
      <c r="J141" s="5">
        <v>442</v>
      </c>
      <c r="K141" s="12">
        <f>J141-I141</f>
        <v>-54.598566308243676</v>
      </c>
      <c r="L141" s="5"/>
      <c r="M141" s="5"/>
    </row>
    <row r="142" spans="1:13" ht="12.75">
      <c r="A142" s="5" t="s">
        <v>106</v>
      </c>
      <c r="B142" s="5" t="s">
        <v>18</v>
      </c>
      <c r="C142" s="5">
        <v>1</v>
      </c>
      <c r="D142" s="5">
        <v>1</v>
      </c>
      <c r="E142" s="5">
        <v>189</v>
      </c>
      <c r="F142" s="5">
        <v>15</v>
      </c>
      <c r="G142" s="5">
        <v>218</v>
      </c>
      <c r="H142" s="6">
        <f>G$250*D142</f>
        <v>27.299283154121863</v>
      </c>
      <c r="I142" s="6">
        <f t="shared" si="2"/>
        <v>245.29928315412187</v>
      </c>
      <c r="J142" s="5"/>
      <c r="K142" s="5"/>
      <c r="L142" s="5"/>
      <c r="M142" s="5"/>
    </row>
    <row r="143" spans="1:13" ht="12.75">
      <c r="A143" s="5" t="s">
        <v>106</v>
      </c>
      <c r="B143" s="5" t="s">
        <v>18</v>
      </c>
      <c r="C143" s="5">
        <v>2</v>
      </c>
      <c r="D143" s="5">
        <v>2</v>
      </c>
      <c r="E143" s="5">
        <v>189</v>
      </c>
      <c r="F143" s="5">
        <v>15</v>
      </c>
      <c r="G143" s="5">
        <v>435</v>
      </c>
      <c r="H143" s="6">
        <f>G$250*D143</f>
        <v>54.598566308243726</v>
      </c>
      <c r="I143" s="6">
        <f t="shared" si="2"/>
        <v>489.59856630824373</v>
      </c>
      <c r="J143" s="5"/>
      <c r="K143" s="5"/>
      <c r="L143" s="5"/>
      <c r="M143" s="5"/>
    </row>
    <row r="144" spans="1:13" ht="12.75">
      <c r="A144" s="5" t="s">
        <v>106</v>
      </c>
      <c r="B144" s="5" t="s">
        <v>15</v>
      </c>
      <c r="C144" s="5">
        <v>2</v>
      </c>
      <c r="D144" s="5">
        <v>2</v>
      </c>
      <c r="E144" s="5">
        <v>201</v>
      </c>
      <c r="F144" s="5">
        <v>15</v>
      </c>
      <c r="G144" s="5">
        <v>463</v>
      </c>
      <c r="H144" s="6">
        <f>G$250*D144</f>
        <v>54.598566308243726</v>
      </c>
      <c r="I144" s="6">
        <f t="shared" si="2"/>
        <v>517.5985663082437</v>
      </c>
      <c r="J144" s="5"/>
      <c r="K144" s="5"/>
      <c r="L144" s="5"/>
      <c r="M144" s="5"/>
    </row>
    <row r="145" spans="1:13" ht="12.75">
      <c r="A145" s="5" t="s">
        <v>106</v>
      </c>
      <c r="B145" s="5" t="s">
        <v>93</v>
      </c>
      <c r="C145" s="5">
        <v>1</v>
      </c>
      <c r="D145" s="5">
        <v>1</v>
      </c>
      <c r="E145" s="5">
        <v>150</v>
      </c>
      <c r="F145" s="5">
        <v>15</v>
      </c>
      <c r="G145" s="5">
        <v>173</v>
      </c>
      <c r="H145" s="6">
        <f>G$250*D145</f>
        <v>27.299283154121863</v>
      </c>
      <c r="I145" s="6">
        <f t="shared" si="2"/>
        <v>200.29928315412187</v>
      </c>
      <c r="J145" s="5"/>
      <c r="K145" s="5"/>
      <c r="L145" s="5"/>
      <c r="M145" s="5"/>
    </row>
    <row r="146" spans="1:13" ht="12.75">
      <c r="A146" s="5" t="s">
        <v>106</v>
      </c>
      <c r="B146" s="5" t="s">
        <v>21</v>
      </c>
      <c r="C146" s="5">
        <v>1</v>
      </c>
      <c r="D146" s="5">
        <v>1</v>
      </c>
      <c r="E146" s="5">
        <v>182.55</v>
      </c>
      <c r="F146" s="5">
        <v>15</v>
      </c>
      <c r="G146" s="5">
        <v>210</v>
      </c>
      <c r="H146" s="6">
        <f>G$250*D146</f>
        <v>27.299283154121863</v>
      </c>
      <c r="I146" s="6">
        <f t="shared" si="2"/>
        <v>237.29928315412187</v>
      </c>
      <c r="J146" s="5"/>
      <c r="K146" s="5"/>
      <c r="L146" s="5"/>
      <c r="M146" s="5"/>
    </row>
    <row r="147" spans="1:13" ht="12.75">
      <c r="A147" s="5" t="s">
        <v>106</v>
      </c>
      <c r="B147" s="5" t="s">
        <v>21</v>
      </c>
      <c r="C147" s="5">
        <v>2</v>
      </c>
      <c r="D147" s="5">
        <v>2</v>
      </c>
      <c r="E147" s="5">
        <v>182.55</v>
      </c>
      <c r="F147" s="5">
        <v>15</v>
      </c>
      <c r="G147" s="5">
        <v>420</v>
      </c>
      <c r="H147" s="6">
        <f>G$250*D147</f>
        <v>54.598566308243726</v>
      </c>
      <c r="I147" s="6">
        <f t="shared" si="2"/>
        <v>474.59856630824373</v>
      </c>
      <c r="J147" s="5"/>
      <c r="K147" s="5"/>
      <c r="L147" s="5"/>
      <c r="M147" s="5"/>
    </row>
    <row r="148" spans="1:13" ht="12.75">
      <c r="A148" s="5" t="s">
        <v>106</v>
      </c>
      <c r="B148" s="5" t="s">
        <v>92</v>
      </c>
      <c r="C148" s="5">
        <v>1</v>
      </c>
      <c r="D148" s="5">
        <v>1</v>
      </c>
      <c r="E148" s="5">
        <v>150</v>
      </c>
      <c r="F148" s="5">
        <v>15</v>
      </c>
      <c r="G148" s="5">
        <v>173</v>
      </c>
      <c r="H148" s="6">
        <f>G$250*D148</f>
        <v>27.299283154121863</v>
      </c>
      <c r="I148" s="6">
        <f t="shared" si="2"/>
        <v>200.29928315412187</v>
      </c>
      <c r="J148" s="5"/>
      <c r="K148" s="5"/>
      <c r="L148" s="5"/>
      <c r="M148" s="5"/>
    </row>
    <row r="149" spans="1:13" ht="12.75">
      <c r="A149" s="5"/>
      <c r="B149" s="5"/>
      <c r="C149" s="5"/>
      <c r="D149" s="5"/>
      <c r="E149" s="5"/>
      <c r="F149" s="5"/>
      <c r="G149" s="5"/>
      <c r="H149" s="6">
        <f>G$250*D149</f>
        <v>0</v>
      </c>
      <c r="I149" s="10">
        <f>SUM(I142:I148)</f>
        <v>2364.9928315412185</v>
      </c>
      <c r="J149" s="5">
        <v>2092</v>
      </c>
      <c r="K149" s="12">
        <f>J149-I149</f>
        <v>-272.9928315412185</v>
      </c>
      <c r="L149" s="5"/>
      <c r="M149" s="5"/>
    </row>
    <row r="150" spans="1:13" ht="12.75">
      <c r="A150" s="5" t="s">
        <v>107</v>
      </c>
      <c r="B150" s="5" t="s">
        <v>102</v>
      </c>
      <c r="C150" s="5">
        <v>1</v>
      </c>
      <c r="D150" s="5">
        <v>1</v>
      </c>
      <c r="E150" s="5">
        <v>150</v>
      </c>
      <c r="F150" s="5">
        <v>15</v>
      </c>
      <c r="G150" s="5">
        <v>173</v>
      </c>
      <c r="H150" s="6">
        <f>G$250*D150</f>
        <v>27.299283154121863</v>
      </c>
      <c r="I150" s="6">
        <f t="shared" si="2"/>
        <v>200.29928315412187</v>
      </c>
      <c r="J150" s="5"/>
      <c r="K150" s="5"/>
      <c r="L150" s="5"/>
      <c r="M150" s="5"/>
    </row>
    <row r="151" spans="1:13" ht="12.75">
      <c r="A151" s="5" t="s">
        <v>107</v>
      </c>
      <c r="B151" s="5" t="s">
        <v>108</v>
      </c>
      <c r="C151" s="5">
        <v>1</v>
      </c>
      <c r="D151" s="5">
        <v>1</v>
      </c>
      <c r="E151" s="5">
        <v>182.55</v>
      </c>
      <c r="F151" s="5">
        <v>15</v>
      </c>
      <c r="G151" s="5">
        <v>210</v>
      </c>
      <c r="H151" s="6">
        <f>G$250*D151</f>
        <v>27.299283154121863</v>
      </c>
      <c r="I151" s="6">
        <f t="shared" si="2"/>
        <v>237.29928315412187</v>
      </c>
      <c r="J151" s="5"/>
      <c r="K151" s="5"/>
      <c r="L151" s="5"/>
      <c r="M151" s="5"/>
    </row>
    <row r="152" spans="1:13" ht="12.75">
      <c r="A152" s="5" t="s">
        <v>107</v>
      </c>
      <c r="B152" s="5" t="s">
        <v>93</v>
      </c>
      <c r="C152" s="5">
        <v>1</v>
      </c>
      <c r="D152" s="5">
        <v>1</v>
      </c>
      <c r="E152" s="5">
        <v>150</v>
      </c>
      <c r="F152" s="5">
        <v>15</v>
      </c>
      <c r="G152" s="5">
        <v>173</v>
      </c>
      <c r="H152" s="6">
        <f>G$250*D152</f>
        <v>27.299283154121863</v>
      </c>
      <c r="I152" s="6">
        <f t="shared" si="2"/>
        <v>200.29928315412187</v>
      </c>
      <c r="J152" s="5"/>
      <c r="K152" s="5"/>
      <c r="L152" s="5"/>
      <c r="M152" s="5"/>
    </row>
    <row r="153" spans="1:13" ht="12.75">
      <c r="A153" s="5" t="s">
        <v>107</v>
      </c>
      <c r="B153" s="5" t="s">
        <v>109</v>
      </c>
      <c r="C153" s="5">
        <v>1</v>
      </c>
      <c r="D153" s="5">
        <v>1</v>
      </c>
      <c r="E153" s="5">
        <v>690</v>
      </c>
      <c r="F153" s="5">
        <v>15</v>
      </c>
      <c r="G153" s="5">
        <v>794</v>
      </c>
      <c r="H153" s="6">
        <f>G$250*D153</f>
        <v>27.299283154121863</v>
      </c>
      <c r="I153" s="6">
        <f t="shared" si="2"/>
        <v>821.2992831541219</v>
      </c>
      <c r="J153" s="5"/>
      <c r="K153" s="5"/>
      <c r="L153" s="5"/>
      <c r="M153" s="5"/>
    </row>
    <row r="154" spans="1:13" ht="12.75">
      <c r="A154" s="5" t="s">
        <v>107</v>
      </c>
      <c r="B154" s="5" t="s">
        <v>102</v>
      </c>
      <c r="C154" s="5">
        <v>1</v>
      </c>
      <c r="D154" s="5">
        <v>1</v>
      </c>
      <c r="E154" s="5">
        <v>150</v>
      </c>
      <c r="F154" s="5">
        <v>15</v>
      </c>
      <c r="G154" s="5">
        <v>173</v>
      </c>
      <c r="H154" s="6">
        <f>G$250*D154</f>
        <v>27.299283154121863</v>
      </c>
      <c r="I154" s="6">
        <f t="shared" si="2"/>
        <v>200.29928315412187</v>
      </c>
      <c r="J154" s="5"/>
      <c r="K154" s="5"/>
      <c r="L154" s="5"/>
      <c r="M154" s="5"/>
    </row>
    <row r="155" spans="1:13" ht="12.75">
      <c r="A155" s="5" t="s">
        <v>107</v>
      </c>
      <c r="B155" s="5" t="s">
        <v>47</v>
      </c>
      <c r="C155" s="5">
        <v>1</v>
      </c>
      <c r="D155" s="5">
        <v>1</v>
      </c>
      <c r="E155" s="5">
        <v>201</v>
      </c>
      <c r="F155" s="5">
        <v>15</v>
      </c>
      <c r="G155" s="5">
        <v>232</v>
      </c>
      <c r="H155" s="6">
        <f>G$250*D155</f>
        <v>27.299283154121863</v>
      </c>
      <c r="I155" s="6">
        <f t="shared" si="2"/>
        <v>259.29928315412184</v>
      </c>
      <c r="J155" s="5"/>
      <c r="K155" s="5"/>
      <c r="L155" s="5"/>
      <c r="M155" s="5"/>
    </row>
    <row r="156" spans="1:13" ht="12.75">
      <c r="A156" s="5" t="s">
        <v>107</v>
      </c>
      <c r="B156" s="5" t="s">
        <v>110</v>
      </c>
      <c r="C156" s="5">
        <v>1</v>
      </c>
      <c r="D156" s="5">
        <v>1</v>
      </c>
      <c r="E156" s="5">
        <v>150</v>
      </c>
      <c r="F156" s="5">
        <v>15</v>
      </c>
      <c r="G156" s="5">
        <v>173</v>
      </c>
      <c r="H156" s="6">
        <f>G$250*D156</f>
        <v>27.299283154121863</v>
      </c>
      <c r="I156" s="6">
        <f t="shared" si="2"/>
        <v>200.29928315412187</v>
      </c>
      <c r="J156" s="5"/>
      <c r="K156" s="5"/>
      <c r="L156" s="5"/>
      <c r="M156" s="5"/>
    </row>
    <row r="157" spans="1:13" ht="12.75">
      <c r="A157" s="5" t="s">
        <v>107</v>
      </c>
      <c r="B157" s="5" t="s">
        <v>14</v>
      </c>
      <c r="C157" s="5">
        <v>1</v>
      </c>
      <c r="D157" s="5">
        <v>1</v>
      </c>
      <c r="E157" s="5">
        <v>189</v>
      </c>
      <c r="F157" s="5">
        <v>15</v>
      </c>
      <c r="G157" s="5">
        <v>218</v>
      </c>
      <c r="H157" s="6">
        <f>G$250*D157</f>
        <v>27.299283154121863</v>
      </c>
      <c r="I157" s="6">
        <f t="shared" si="2"/>
        <v>245.29928315412187</v>
      </c>
      <c r="J157" s="5"/>
      <c r="K157" s="5"/>
      <c r="L157" s="5"/>
      <c r="M157" s="5"/>
    </row>
    <row r="158" spans="1:13" ht="12.75">
      <c r="A158" s="5" t="s">
        <v>107</v>
      </c>
      <c r="B158" s="5" t="s">
        <v>53</v>
      </c>
      <c r="C158" s="5">
        <v>1</v>
      </c>
      <c r="D158" s="5">
        <v>1</v>
      </c>
      <c r="E158" s="5">
        <v>150</v>
      </c>
      <c r="F158" s="5">
        <v>15</v>
      </c>
      <c r="G158" s="5">
        <v>173</v>
      </c>
      <c r="H158" s="6">
        <f>G$250*D158</f>
        <v>27.299283154121863</v>
      </c>
      <c r="I158" s="6">
        <f t="shared" si="2"/>
        <v>200.29928315412187</v>
      </c>
      <c r="J158" s="5"/>
      <c r="K158" s="5"/>
      <c r="L158" s="5"/>
      <c r="M158" s="5"/>
    </row>
    <row r="159" spans="1:13" ht="12.75">
      <c r="A159" s="5"/>
      <c r="B159" s="5"/>
      <c r="C159" s="5"/>
      <c r="D159" s="5"/>
      <c r="E159" s="5"/>
      <c r="F159" s="5"/>
      <c r="G159" s="5"/>
      <c r="H159" s="6">
        <f>G$250*D159</f>
        <v>0</v>
      </c>
      <c r="I159" s="10">
        <f>SUM(I150:I158)</f>
        <v>2564.693548387097</v>
      </c>
      <c r="J159" s="5">
        <v>2319</v>
      </c>
      <c r="K159" s="12">
        <f>J159-I159</f>
        <v>-245.69354838709705</v>
      </c>
      <c r="L159" s="5"/>
      <c r="M159" s="5"/>
    </row>
    <row r="160" spans="1:13" ht="12.75">
      <c r="A160" s="5" t="s">
        <v>111</v>
      </c>
      <c r="B160" s="5" t="s">
        <v>112</v>
      </c>
      <c r="C160" s="5">
        <v>1</v>
      </c>
      <c r="D160" s="5">
        <v>1</v>
      </c>
      <c r="E160" s="5">
        <v>150</v>
      </c>
      <c r="F160" s="5">
        <v>15</v>
      </c>
      <c r="G160" s="5">
        <v>173</v>
      </c>
      <c r="H160" s="6">
        <f>G$250*D160</f>
        <v>27.299283154121863</v>
      </c>
      <c r="I160" s="6">
        <f t="shared" si="2"/>
        <v>200.29928315412187</v>
      </c>
      <c r="J160" s="5"/>
      <c r="K160" s="5"/>
      <c r="L160" s="5"/>
      <c r="M160" s="5"/>
    </row>
    <row r="161" spans="1:13" ht="12.75">
      <c r="A161" s="5" t="s">
        <v>111</v>
      </c>
      <c r="B161" s="5" t="s">
        <v>113</v>
      </c>
      <c r="C161" s="5">
        <v>1</v>
      </c>
      <c r="D161" s="5">
        <v>1</v>
      </c>
      <c r="E161" s="5">
        <v>150</v>
      </c>
      <c r="F161" s="5">
        <v>15</v>
      </c>
      <c r="G161" s="5">
        <v>173</v>
      </c>
      <c r="H161" s="6">
        <f>G$250*D161</f>
        <v>27.299283154121863</v>
      </c>
      <c r="I161" s="6">
        <f t="shared" si="2"/>
        <v>200.29928315412187</v>
      </c>
      <c r="J161" s="5"/>
      <c r="K161" s="5"/>
      <c r="L161" s="5"/>
      <c r="M161" s="5"/>
    </row>
    <row r="162" spans="1:13" ht="12.75">
      <c r="A162" s="5"/>
      <c r="B162" s="5"/>
      <c r="C162" s="5"/>
      <c r="D162" s="5"/>
      <c r="E162" s="5"/>
      <c r="F162" s="5"/>
      <c r="G162" s="5"/>
      <c r="H162" s="6">
        <f>G$250*D162</f>
        <v>0</v>
      </c>
      <c r="I162" s="10">
        <f>SUM(I160:I161)</f>
        <v>400.59856630824373</v>
      </c>
      <c r="J162" s="5">
        <v>346</v>
      </c>
      <c r="K162" s="12">
        <f>J162-I162</f>
        <v>-54.59856630824373</v>
      </c>
      <c r="L162" s="5"/>
      <c r="M162" s="5"/>
    </row>
    <row r="163" spans="1:13" ht="12.75">
      <c r="A163" s="8" t="s">
        <v>114</v>
      </c>
      <c r="B163" s="5" t="s">
        <v>18</v>
      </c>
      <c r="C163" s="5">
        <v>1</v>
      </c>
      <c r="D163" s="5">
        <v>1</v>
      </c>
      <c r="E163" s="5">
        <v>189</v>
      </c>
      <c r="F163" s="5">
        <v>15</v>
      </c>
      <c r="G163" s="5">
        <v>218</v>
      </c>
      <c r="H163" s="6">
        <f>G$250*D163</f>
        <v>27.299283154121863</v>
      </c>
      <c r="I163" s="6">
        <f t="shared" si="2"/>
        <v>245.29928315412187</v>
      </c>
      <c r="J163" s="5"/>
      <c r="K163" s="5"/>
      <c r="L163" s="5"/>
      <c r="M163" s="5"/>
    </row>
    <row r="164" spans="1:13" ht="12.75">
      <c r="A164" s="5" t="s">
        <v>114</v>
      </c>
      <c r="B164" s="5" t="s">
        <v>115</v>
      </c>
      <c r="C164" s="5">
        <v>2</v>
      </c>
      <c r="D164" s="5">
        <v>2</v>
      </c>
      <c r="E164" s="5">
        <v>258.5</v>
      </c>
      <c r="F164" s="5">
        <v>15</v>
      </c>
      <c r="G164" s="5">
        <v>595</v>
      </c>
      <c r="H164" s="6">
        <f>G$250*D164</f>
        <v>54.598566308243726</v>
      </c>
      <c r="I164" s="6">
        <f t="shared" si="2"/>
        <v>649.5985663082437</v>
      </c>
      <c r="J164" s="5"/>
      <c r="K164" s="5"/>
      <c r="L164" s="5"/>
      <c r="M164" s="5"/>
    </row>
    <row r="165" spans="1:13" ht="12.75">
      <c r="A165" s="5" t="s">
        <v>114</v>
      </c>
      <c r="B165" s="5" t="s">
        <v>16</v>
      </c>
      <c r="C165" s="5">
        <v>1</v>
      </c>
      <c r="D165" s="5">
        <v>1</v>
      </c>
      <c r="E165" s="5">
        <v>420.75</v>
      </c>
      <c r="F165" s="5">
        <v>15</v>
      </c>
      <c r="G165" s="5">
        <v>484</v>
      </c>
      <c r="H165" s="6">
        <f>G$250*D165</f>
        <v>27.299283154121863</v>
      </c>
      <c r="I165" s="6">
        <f t="shared" si="2"/>
        <v>511.29928315412184</v>
      </c>
      <c r="J165" s="5"/>
      <c r="K165" s="5"/>
      <c r="L165" s="5"/>
      <c r="M165" s="5"/>
    </row>
    <row r="166" spans="1:13" ht="12.75">
      <c r="A166" s="5" t="s">
        <v>114</v>
      </c>
      <c r="B166" s="5" t="s">
        <v>41</v>
      </c>
      <c r="C166" s="5">
        <v>3</v>
      </c>
      <c r="D166" s="5">
        <v>3</v>
      </c>
      <c r="E166" s="5">
        <v>737.61</v>
      </c>
      <c r="F166" s="5">
        <v>15</v>
      </c>
      <c r="G166" s="5">
        <v>2545</v>
      </c>
      <c r="H166" s="6">
        <f>G$250*D166</f>
        <v>81.89784946236558</v>
      </c>
      <c r="I166" s="6">
        <f t="shared" si="2"/>
        <v>2626.8978494623657</v>
      </c>
      <c r="J166" s="5"/>
      <c r="K166" s="5"/>
      <c r="L166" s="5"/>
      <c r="M166" s="5"/>
    </row>
    <row r="167" spans="1:13" ht="12.75">
      <c r="A167" s="5" t="s">
        <v>114</v>
      </c>
      <c r="B167" s="5" t="s">
        <v>52</v>
      </c>
      <c r="C167" s="5">
        <v>2</v>
      </c>
      <c r="D167" s="5">
        <v>2</v>
      </c>
      <c r="E167" s="5">
        <v>150</v>
      </c>
      <c r="F167" s="5">
        <v>15</v>
      </c>
      <c r="G167" s="5">
        <v>345</v>
      </c>
      <c r="H167" s="6">
        <f>G$250*D167</f>
        <v>54.598566308243726</v>
      </c>
      <c r="I167" s="6">
        <f t="shared" si="2"/>
        <v>399.59856630824373</v>
      </c>
      <c r="J167" s="5"/>
      <c r="K167" s="5"/>
      <c r="L167" s="5"/>
      <c r="M167" s="5"/>
    </row>
    <row r="168" spans="1:13" ht="12.75">
      <c r="A168" s="5" t="s">
        <v>114</v>
      </c>
      <c r="B168" s="5" t="s">
        <v>26</v>
      </c>
      <c r="C168" s="5">
        <v>1</v>
      </c>
      <c r="D168" s="5">
        <v>1</v>
      </c>
      <c r="E168" s="5">
        <v>150</v>
      </c>
      <c r="F168" s="5">
        <v>15</v>
      </c>
      <c r="G168" s="5">
        <v>173</v>
      </c>
      <c r="H168" s="6">
        <f>G$250*D168</f>
        <v>27.299283154121863</v>
      </c>
      <c r="I168" s="6">
        <f t="shared" si="2"/>
        <v>200.29928315412187</v>
      </c>
      <c r="J168" s="5"/>
      <c r="K168" s="5"/>
      <c r="L168" s="5"/>
      <c r="M168" s="5"/>
    </row>
    <row r="169" spans="1:13" ht="12.75">
      <c r="A169" s="5"/>
      <c r="B169" s="5"/>
      <c r="C169" s="5"/>
      <c r="D169" s="5"/>
      <c r="E169" s="5"/>
      <c r="F169" s="5"/>
      <c r="G169" s="5"/>
      <c r="H169" s="6">
        <f>G$250*D169</f>
        <v>0</v>
      </c>
      <c r="I169" s="10">
        <f>SUM(I163:I168)</f>
        <v>4632.992831541218</v>
      </c>
      <c r="J169" s="5">
        <v>4362</v>
      </c>
      <c r="K169" s="6">
        <f>J169-I169</f>
        <v>-270.99283154121804</v>
      </c>
      <c r="L169" s="5"/>
      <c r="M169" s="5"/>
    </row>
    <row r="170" spans="1:13" ht="12.75">
      <c r="A170" s="5" t="s">
        <v>116</v>
      </c>
      <c r="B170" s="5" t="s">
        <v>18</v>
      </c>
      <c r="C170" s="5">
        <v>1</v>
      </c>
      <c r="D170" s="5">
        <v>1</v>
      </c>
      <c r="E170" s="5">
        <v>189</v>
      </c>
      <c r="F170" s="5">
        <v>15</v>
      </c>
      <c r="G170" s="5">
        <v>218</v>
      </c>
      <c r="H170" s="6">
        <f>G$250*D170</f>
        <v>27.299283154121863</v>
      </c>
      <c r="I170" s="6">
        <f t="shared" si="2"/>
        <v>245.29928315412187</v>
      </c>
      <c r="J170" s="5"/>
      <c r="K170" s="5"/>
      <c r="L170" s="5"/>
      <c r="M170" s="5"/>
    </row>
    <row r="171" spans="1:13" ht="12.75">
      <c r="A171" s="5"/>
      <c r="B171" s="5"/>
      <c r="C171" s="5"/>
      <c r="D171" s="5"/>
      <c r="E171" s="5"/>
      <c r="F171" s="5"/>
      <c r="G171" s="5"/>
      <c r="H171" s="6">
        <f>G$250*D171</f>
        <v>0</v>
      </c>
      <c r="I171" s="10">
        <f>SUM(I170)</f>
        <v>245.29928315412187</v>
      </c>
      <c r="J171" s="5">
        <v>218</v>
      </c>
      <c r="K171" s="11">
        <f>J171-I171</f>
        <v>-27.299283154121866</v>
      </c>
      <c r="L171" s="5">
        <v>27</v>
      </c>
      <c r="M171" s="5"/>
    </row>
    <row r="172" spans="1:13" ht="12.75">
      <c r="A172" s="5" t="s">
        <v>117</v>
      </c>
      <c r="B172" s="5" t="s">
        <v>24</v>
      </c>
      <c r="C172" s="5">
        <v>1</v>
      </c>
      <c r="D172" s="5">
        <v>1</v>
      </c>
      <c r="E172" s="5">
        <v>150</v>
      </c>
      <c r="F172" s="5">
        <v>15</v>
      </c>
      <c r="G172" s="5">
        <v>173</v>
      </c>
      <c r="H172" s="6">
        <f>G$250*D172</f>
        <v>27.299283154121863</v>
      </c>
      <c r="I172" s="6">
        <f t="shared" si="2"/>
        <v>200.29928315412187</v>
      </c>
      <c r="J172" s="5"/>
      <c r="K172" s="5"/>
      <c r="L172" s="5"/>
      <c r="M172" s="5"/>
    </row>
    <row r="173" spans="1:13" ht="12.75">
      <c r="A173" s="5"/>
      <c r="B173" s="5"/>
      <c r="C173" s="5"/>
      <c r="D173" s="5"/>
      <c r="E173" s="5"/>
      <c r="F173" s="5"/>
      <c r="G173" s="5"/>
      <c r="H173" s="6">
        <f>G$250*D173</f>
        <v>0</v>
      </c>
      <c r="I173" s="10">
        <f>SUM(I172)</f>
        <v>200.29928315412187</v>
      </c>
      <c r="J173" s="5">
        <v>173</v>
      </c>
      <c r="K173" s="6">
        <f>J173-I173</f>
        <v>-27.299283154121866</v>
      </c>
      <c r="L173" s="5"/>
      <c r="M173" s="5"/>
    </row>
    <row r="174" spans="1:13" ht="12.75">
      <c r="A174" s="5" t="s">
        <v>118</v>
      </c>
      <c r="B174" s="5" t="s">
        <v>119</v>
      </c>
      <c r="C174" s="5">
        <v>1</v>
      </c>
      <c r="D174" s="5">
        <v>1</v>
      </c>
      <c r="E174" s="5">
        <v>157.3</v>
      </c>
      <c r="F174" s="5">
        <v>15</v>
      </c>
      <c r="G174" s="5">
        <v>181</v>
      </c>
      <c r="H174" s="6">
        <f>G$250*D174</f>
        <v>27.299283154121863</v>
      </c>
      <c r="I174" s="6">
        <f t="shared" si="2"/>
        <v>208.29928315412187</v>
      </c>
      <c r="J174" s="5"/>
      <c r="K174" s="5"/>
      <c r="L174" s="5"/>
      <c r="M174" s="5"/>
    </row>
    <row r="175" spans="1:13" ht="12.75">
      <c r="A175" s="5" t="s">
        <v>118</v>
      </c>
      <c r="B175" s="5" t="s">
        <v>120</v>
      </c>
      <c r="C175" s="5">
        <v>1</v>
      </c>
      <c r="D175" s="5">
        <v>1</v>
      </c>
      <c r="E175" s="5">
        <v>149.5</v>
      </c>
      <c r="F175" s="5">
        <v>15</v>
      </c>
      <c r="G175" s="5">
        <v>172</v>
      </c>
      <c r="H175" s="6">
        <f>G$250*D175</f>
        <v>27.299283154121863</v>
      </c>
      <c r="I175" s="6">
        <f t="shared" si="2"/>
        <v>199.29928315412187</v>
      </c>
      <c r="J175" s="5"/>
      <c r="K175" s="5"/>
      <c r="L175" s="5"/>
      <c r="M175" s="5"/>
    </row>
    <row r="176" spans="1:13" ht="12.75">
      <c r="A176" s="5"/>
      <c r="B176" s="5"/>
      <c r="C176" s="5"/>
      <c r="D176" s="5"/>
      <c r="E176" s="5"/>
      <c r="F176" s="5"/>
      <c r="G176" s="5"/>
      <c r="H176" s="6">
        <f>G$250*D176</f>
        <v>0</v>
      </c>
      <c r="I176" s="10">
        <f>SUM(I174:I175)</f>
        <v>407.59856630824373</v>
      </c>
      <c r="J176" s="5">
        <v>353</v>
      </c>
      <c r="K176" s="11">
        <f>J176-I176</f>
        <v>-54.59856630824373</v>
      </c>
      <c r="L176" s="5">
        <v>55</v>
      </c>
      <c r="M176" s="5"/>
    </row>
    <row r="177" spans="1:13" ht="12.75">
      <c r="A177" s="5" t="s">
        <v>121</v>
      </c>
      <c r="B177" s="5" t="s">
        <v>122</v>
      </c>
      <c r="C177" s="5">
        <v>1</v>
      </c>
      <c r="D177" s="5">
        <v>1</v>
      </c>
      <c r="E177" s="5">
        <v>150</v>
      </c>
      <c r="F177" s="5">
        <v>15</v>
      </c>
      <c r="G177" s="5">
        <v>173</v>
      </c>
      <c r="H177" s="6">
        <f>G$250*D177</f>
        <v>27.299283154121863</v>
      </c>
      <c r="I177" s="6">
        <f t="shared" si="2"/>
        <v>200.29928315412187</v>
      </c>
      <c r="J177" s="5"/>
      <c r="K177" s="5"/>
      <c r="L177" s="5"/>
      <c r="M177" s="5"/>
    </row>
    <row r="178" spans="1:13" ht="12.75">
      <c r="A178" s="5" t="s">
        <v>121</v>
      </c>
      <c r="B178" s="5" t="s">
        <v>123</v>
      </c>
      <c r="C178" s="5">
        <v>1</v>
      </c>
      <c r="D178" s="5">
        <v>1</v>
      </c>
      <c r="E178" s="5">
        <v>159.9</v>
      </c>
      <c r="F178" s="5">
        <v>15</v>
      </c>
      <c r="G178" s="5">
        <v>184</v>
      </c>
      <c r="H178" s="6">
        <f>G$250*D178</f>
        <v>27.299283154121863</v>
      </c>
      <c r="I178" s="6">
        <f t="shared" si="2"/>
        <v>211.29928315412187</v>
      </c>
      <c r="J178" s="5"/>
      <c r="K178" s="5"/>
      <c r="L178" s="5"/>
      <c r="M178" s="5"/>
    </row>
    <row r="179" spans="1:13" ht="12.75">
      <c r="A179" s="5"/>
      <c r="B179" s="5"/>
      <c r="C179" s="5"/>
      <c r="D179" s="5"/>
      <c r="E179" s="5"/>
      <c r="F179" s="5"/>
      <c r="G179" s="5"/>
      <c r="H179" s="6">
        <f>G$250*D179</f>
        <v>0</v>
      </c>
      <c r="I179" s="10">
        <f>SUM(I177:I178)</f>
        <v>411.59856630824373</v>
      </c>
      <c r="J179" s="5">
        <v>357</v>
      </c>
      <c r="K179" s="6">
        <f>J179-I179</f>
        <v>-54.59856630824373</v>
      </c>
      <c r="L179" s="5"/>
      <c r="M179" s="5"/>
    </row>
    <row r="180" spans="1:13" ht="12.75">
      <c r="A180" s="5" t="s">
        <v>124</v>
      </c>
      <c r="B180" s="5" t="s">
        <v>93</v>
      </c>
      <c r="C180" s="5">
        <v>2</v>
      </c>
      <c r="D180" s="5">
        <v>2</v>
      </c>
      <c r="E180" s="5">
        <v>150</v>
      </c>
      <c r="F180" s="5">
        <v>2</v>
      </c>
      <c r="G180" s="5">
        <v>306</v>
      </c>
      <c r="H180" s="6">
        <f>G$250*D180</f>
        <v>54.598566308243726</v>
      </c>
      <c r="I180" s="6">
        <f t="shared" si="2"/>
        <v>360.59856630824373</v>
      </c>
      <c r="J180" s="5"/>
      <c r="K180" s="5"/>
      <c r="L180" s="5"/>
      <c r="M180" s="5"/>
    </row>
    <row r="181" spans="1:13" ht="12.75">
      <c r="A181" s="5" t="s">
        <v>124</v>
      </c>
      <c r="B181" s="5" t="s">
        <v>92</v>
      </c>
      <c r="C181" s="5">
        <v>1</v>
      </c>
      <c r="D181" s="5">
        <v>1</v>
      </c>
      <c r="E181" s="5">
        <v>150</v>
      </c>
      <c r="F181" s="5">
        <v>2</v>
      </c>
      <c r="G181" s="5">
        <v>153</v>
      </c>
      <c r="H181" s="6">
        <f>G$250*D181</f>
        <v>27.299283154121863</v>
      </c>
      <c r="I181" s="6">
        <f t="shared" si="2"/>
        <v>180.29928315412187</v>
      </c>
      <c r="J181" s="5"/>
      <c r="K181" s="5"/>
      <c r="L181" s="5"/>
      <c r="M181" s="5"/>
    </row>
    <row r="182" spans="1:13" ht="12.75">
      <c r="A182" s="5"/>
      <c r="B182" s="5"/>
      <c r="C182" s="5"/>
      <c r="D182" s="5"/>
      <c r="E182" s="5"/>
      <c r="F182" s="5"/>
      <c r="G182" s="5"/>
      <c r="H182" s="6">
        <f>G$250*D182</f>
        <v>0</v>
      </c>
      <c r="I182" s="10">
        <f>SUM(I180:I181)</f>
        <v>540.8978494623656</v>
      </c>
      <c r="J182" s="5">
        <v>495</v>
      </c>
      <c r="K182" s="6">
        <f>J182-I182</f>
        <v>-45.89784946236557</v>
      </c>
      <c r="L182" s="5"/>
      <c r="M182" s="5"/>
    </row>
    <row r="183" spans="1:13" ht="12.75">
      <c r="A183" s="5" t="s">
        <v>125</v>
      </c>
      <c r="B183" s="5" t="s">
        <v>68</v>
      </c>
      <c r="C183" s="5">
        <v>1</v>
      </c>
      <c r="D183" s="5">
        <v>1</v>
      </c>
      <c r="E183" s="5">
        <v>150</v>
      </c>
      <c r="F183" s="5">
        <v>15</v>
      </c>
      <c r="G183" s="5">
        <v>173</v>
      </c>
      <c r="H183" s="6">
        <f>G$250*D183</f>
        <v>27.299283154121863</v>
      </c>
      <c r="I183" s="6">
        <f t="shared" si="2"/>
        <v>200.29928315412187</v>
      </c>
      <c r="J183" s="5"/>
      <c r="K183" s="5"/>
      <c r="L183" s="5"/>
      <c r="M183" s="5"/>
    </row>
    <row r="184" spans="1:13" ht="12.75">
      <c r="A184" s="5" t="s">
        <v>125</v>
      </c>
      <c r="B184" s="5" t="s">
        <v>99</v>
      </c>
      <c r="C184" s="5">
        <v>1</v>
      </c>
      <c r="D184" s="5">
        <v>1</v>
      </c>
      <c r="E184" s="5">
        <v>189</v>
      </c>
      <c r="F184" s="5">
        <v>15</v>
      </c>
      <c r="G184" s="5">
        <v>218</v>
      </c>
      <c r="H184" s="6">
        <f>G$250*D184</f>
        <v>27.299283154121863</v>
      </c>
      <c r="I184" s="6">
        <f t="shared" si="2"/>
        <v>245.29928315412187</v>
      </c>
      <c r="J184" s="5"/>
      <c r="K184" s="5"/>
      <c r="L184" s="5"/>
      <c r="M184" s="5"/>
    </row>
    <row r="185" spans="1:13" ht="12.75">
      <c r="A185" s="5"/>
      <c r="B185" s="5"/>
      <c r="C185" s="5"/>
      <c r="D185" s="5"/>
      <c r="E185" s="5"/>
      <c r="F185" s="5"/>
      <c r="G185" s="5"/>
      <c r="H185" s="6">
        <f>G$250*D185</f>
        <v>0</v>
      </c>
      <c r="I185" s="10">
        <f>SUM(I183:I184)</f>
        <v>445.59856630824373</v>
      </c>
      <c r="J185" s="5">
        <v>391</v>
      </c>
      <c r="K185" s="11">
        <f>J185-I185</f>
        <v>-54.59856630824373</v>
      </c>
      <c r="L185" s="5">
        <v>55</v>
      </c>
      <c r="M185" s="5"/>
    </row>
    <row r="186" spans="1:13" ht="12.75">
      <c r="A186" s="5" t="s">
        <v>126</v>
      </c>
      <c r="B186" s="5" t="s">
        <v>76</v>
      </c>
      <c r="C186" s="5">
        <v>1</v>
      </c>
      <c r="D186" s="5">
        <v>1</v>
      </c>
      <c r="E186" s="5">
        <v>690</v>
      </c>
      <c r="F186" s="5">
        <v>7</v>
      </c>
      <c r="G186" s="5">
        <v>739</v>
      </c>
      <c r="H186" s="6">
        <f>G$250*D186</f>
        <v>27.299283154121863</v>
      </c>
      <c r="I186" s="6">
        <f>H186+G186</f>
        <v>766.2992831541219</v>
      </c>
      <c r="J186" s="5"/>
      <c r="K186" s="5"/>
      <c r="L186" s="5"/>
      <c r="M186" s="5"/>
    </row>
    <row r="187" spans="1:13" ht="12.75">
      <c r="A187" s="5" t="s">
        <v>126</v>
      </c>
      <c r="B187" s="8" t="s">
        <v>163</v>
      </c>
      <c r="C187" s="5">
        <v>3</v>
      </c>
      <c r="D187" s="5">
        <v>3</v>
      </c>
      <c r="E187" s="5">
        <v>189</v>
      </c>
      <c r="F187" s="5">
        <v>7</v>
      </c>
      <c r="G187" s="5">
        <v>607</v>
      </c>
      <c r="H187" s="6">
        <f>G$250*D187</f>
        <v>81.89784946236558</v>
      </c>
      <c r="I187" s="6">
        <f t="shared" si="2"/>
        <v>688.8978494623656</v>
      </c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6">
        <f>G$250*D188</f>
        <v>0</v>
      </c>
      <c r="I188" s="10">
        <f>SUM(I186:I187)</f>
        <v>1455.1971326164876</v>
      </c>
      <c r="J188" s="5">
        <v>1414</v>
      </c>
      <c r="K188" s="6">
        <f>J188-I188</f>
        <v>-41.19713261648758</v>
      </c>
      <c r="L188" s="5"/>
      <c r="M188" s="5"/>
    </row>
    <row r="189" spans="1:13" ht="12.75">
      <c r="A189" s="5" t="s">
        <v>127</v>
      </c>
      <c r="B189" s="5" t="s">
        <v>18</v>
      </c>
      <c r="C189" s="5">
        <v>6</v>
      </c>
      <c r="D189" s="5">
        <v>6</v>
      </c>
      <c r="E189" s="5">
        <v>189</v>
      </c>
      <c r="F189" s="5">
        <v>15</v>
      </c>
      <c r="G189" s="5">
        <v>1305</v>
      </c>
      <c r="H189" s="6">
        <f>G$250*D189</f>
        <v>163.79569892473117</v>
      </c>
      <c r="I189" s="6">
        <f t="shared" si="2"/>
        <v>1468.7956989247311</v>
      </c>
      <c r="J189" s="5"/>
      <c r="K189" s="5"/>
      <c r="L189" s="5"/>
      <c r="M189" s="5"/>
    </row>
    <row r="190" spans="1:13" ht="12.75">
      <c r="A190" s="5"/>
      <c r="B190" s="5"/>
      <c r="C190" s="5"/>
      <c r="D190" s="5"/>
      <c r="E190" s="5"/>
      <c r="F190" s="5"/>
      <c r="G190" s="5"/>
      <c r="H190" s="6">
        <f>G$250*D190</f>
        <v>0</v>
      </c>
      <c r="I190" s="10">
        <f>SUM(I189)</f>
        <v>1468.7956989247311</v>
      </c>
      <c r="J190" s="5">
        <v>2125</v>
      </c>
      <c r="K190" s="11">
        <f>J190-I190</f>
        <v>656.2043010752689</v>
      </c>
      <c r="L190" s="5"/>
      <c r="M190" s="8" t="s">
        <v>166</v>
      </c>
    </row>
    <row r="191" spans="1:13" ht="12.75">
      <c r="A191" s="5" t="s">
        <v>128</v>
      </c>
      <c r="B191" s="5" t="s">
        <v>52</v>
      </c>
      <c r="C191" s="5">
        <v>1</v>
      </c>
      <c r="D191" s="5">
        <v>1</v>
      </c>
      <c r="E191" s="5">
        <v>150</v>
      </c>
      <c r="F191" s="5">
        <v>15</v>
      </c>
      <c r="G191" s="5">
        <v>173</v>
      </c>
      <c r="H191" s="6">
        <f>G$250*D191</f>
        <v>27.299283154121863</v>
      </c>
      <c r="I191" s="6">
        <f t="shared" si="2"/>
        <v>200.29928315412187</v>
      </c>
      <c r="J191" s="5"/>
      <c r="K191" s="5"/>
      <c r="L191" s="5"/>
      <c r="M191" s="5"/>
    </row>
    <row r="192" spans="1:13" ht="12.75">
      <c r="A192" s="5"/>
      <c r="B192" s="5"/>
      <c r="C192" s="5"/>
      <c r="D192" s="5"/>
      <c r="E192" s="5"/>
      <c r="F192" s="5"/>
      <c r="G192" s="5"/>
      <c r="H192" s="6">
        <f>G$250*D192</f>
        <v>0</v>
      </c>
      <c r="I192" s="10">
        <f>SUM(I191)</f>
        <v>200.29928315412187</v>
      </c>
      <c r="J192" s="5">
        <v>173</v>
      </c>
      <c r="K192" s="11">
        <f>J192-I192</f>
        <v>-27.299283154121866</v>
      </c>
      <c r="L192" s="5">
        <v>27</v>
      </c>
      <c r="M192" s="5"/>
    </row>
    <row r="193" spans="1:13" ht="12.75">
      <c r="A193" s="5" t="s">
        <v>129</v>
      </c>
      <c r="B193" s="5" t="s">
        <v>39</v>
      </c>
      <c r="C193" s="5">
        <v>1</v>
      </c>
      <c r="D193" s="5">
        <v>1</v>
      </c>
      <c r="E193" s="5">
        <v>150</v>
      </c>
      <c r="F193" s="5">
        <v>15</v>
      </c>
      <c r="G193" s="5">
        <v>173</v>
      </c>
      <c r="H193" s="6">
        <f>G$250*D193</f>
        <v>27.299283154121863</v>
      </c>
      <c r="I193" s="6">
        <f t="shared" si="2"/>
        <v>200.29928315412187</v>
      </c>
      <c r="J193" s="5"/>
      <c r="K193" s="5"/>
      <c r="L193" s="5"/>
      <c r="M193" s="5"/>
    </row>
    <row r="194" spans="1:13" ht="12.75">
      <c r="A194" s="5" t="s">
        <v>129</v>
      </c>
      <c r="B194" s="5" t="s">
        <v>23</v>
      </c>
      <c r="C194" s="5">
        <v>1</v>
      </c>
      <c r="D194" s="5">
        <v>1</v>
      </c>
      <c r="E194" s="5">
        <v>150</v>
      </c>
      <c r="F194" s="5">
        <v>15</v>
      </c>
      <c r="G194" s="5">
        <v>173</v>
      </c>
      <c r="H194" s="6">
        <f>G$250*D194</f>
        <v>27.299283154121863</v>
      </c>
      <c r="I194" s="6">
        <f t="shared" si="2"/>
        <v>200.29928315412187</v>
      </c>
      <c r="J194" s="5"/>
      <c r="K194" s="5"/>
      <c r="L194" s="5"/>
      <c r="M194" s="5"/>
    </row>
    <row r="195" spans="1:13" ht="12.75">
      <c r="A195" s="5"/>
      <c r="B195" s="5"/>
      <c r="C195" s="5"/>
      <c r="D195" s="5"/>
      <c r="E195" s="5"/>
      <c r="F195" s="5"/>
      <c r="G195" s="5"/>
      <c r="H195" s="6">
        <f>G$250*D195</f>
        <v>0</v>
      </c>
      <c r="I195" s="10">
        <f>SUM(I193:I194)</f>
        <v>400.59856630824373</v>
      </c>
      <c r="J195" s="5">
        <v>346</v>
      </c>
      <c r="K195" s="6">
        <f>J195-I195</f>
        <v>-54.59856630824373</v>
      </c>
      <c r="L195" s="5"/>
      <c r="M195" s="5"/>
    </row>
    <row r="196" spans="1:13" ht="12.75">
      <c r="A196" s="5" t="s">
        <v>130</v>
      </c>
      <c r="B196" s="5" t="s">
        <v>131</v>
      </c>
      <c r="C196" s="5">
        <v>1</v>
      </c>
      <c r="D196" s="5">
        <v>1</v>
      </c>
      <c r="E196" s="5">
        <v>157.3</v>
      </c>
      <c r="F196" s="5">
        <v>15</v>
      </c>
      <c r="G196" s="5">
        <v>181</v>
      </c>
      <c r="H196" s="6">
        <f>G$250*D196</f>
        <v>27.299283154121863</v>
      </c>
      <c r="I196" s="6">
        <f aca="true" t="shared" si="3" ref="I196:I243">H196+G196</f>
        <v>208.29928315412187</v>
      </c>
      <c r="J196" s="5"/>
      <c r="K196" s="5"/>
      <c r="L196" s="5"/>
      <c r="M196" s="5"/>
    </row>
    <row r="197" spans="1:13" ht="12.75">
      <c r="A197" s="5" t="s">
        <v>130</v>
      </c>
      <c r="B197" s="5" t="s">
        <v>132</v>
      </c>
      <c r="C197" s="5">
        <v>1</v>
      </c>
      <c r="D197" s="5">
        <v>1</v>
      </c>
      <c r="E197" s="5">
        <v>145.6</v>
      </c>
      <c r="F197" s="5">
        <v>15</v>
      </c>
      <c r="G197" s="5">
        <v>168</v>
      </c>
      <c r="H197" s="6">
        <f>G$250*D197</f>
        <v>27.299283154121863</v>
      </c>
      <c r="I197" s="6">
        <f t="shared" si="3"/>
        <v>195.29928315412187</v>
      </c>
      <c r="J197" s="5"/>
      <c r="K197" s="5"/>
      <c r="L197" s="5"/>
      <c r="M197" s="5"/>
    </row>
    <row r="198" spans="1:13" ht="12.75">
      <c r="A198" s="5" t="s">
        <v>130</v>
      </c>
      <c r="B198" s="5" t="s">
        <v>133</v>
      </c>
      <c r="C198" s="5">
        <v>1</v>
      </c>
      <c r="D198" s="5">
        <v>1</v>
      </c>
      <c r="E198" s="5">
        <v>149.5</v>
      </c>
      <c r="F198" s="5">
        <v>15</v>
      </c>
      <c r="G198" s="5">
        <v>172</v>
      </c>
      <c r="H198" s="6">
        <f>G$250*D198</f>
        <v>27.299283154121863</v>
      </c>
      <c r="I198" s="6">
        <f t="shared" si="3"/>
        <v>199.29928315412187</v>
      </c>
      <c r="J198" s="5"/>
      <c r="K198" s="5"/>
      <c r="L198" s="5"/>
      <c r="M198" s="5"/>
    </row>
    <row r="199" spans="1:13" ht="12.75">
      <c r="A199" s="5" t="s">
        <v>130</v>
      </c>
      <c r="B199" s="5" t="s">
        <v>134</v>
      </c>
      <c r="C199" s="5">
        <v>1</v>
      </c>
      <c r="D199" s="5">
        <v>1</v>
      </c>
      <c r="E199" s="5">
        <v>137.8</v>
      </c>
      <c r="F199" s="5">
        <v>15</v>
      </c>
      <c r="G199" s="5">
        <v>159</v>
      </c>
      <c r="H199" s="6">
        <f>G$250*D199</f>
        <v>27.299283154121863</v>
      </c>
      <c r="I199" s="6">
        <f t="shared" si="3"/>
        <v>186.29928315412187</v>
      </c>
      <c r="J199" s="5"/>
      <c r="K199" s="5"/>
      <c r="L199" s="5"/>
      <c r="M199" s="5"/>
    </row>
    <row r="200" spans="1:13" ht="12.75">
      <c r="A200" s="5"/>
      <c r="B200" s="5"/>
      <c r="C200" s="5"/>
      <c r="D200" s="5"/>
      <c r="E200" s="5"/>
      <c r="F200" s="5"/>
      <c r="G200" s="5"/>
      <c r="H200" s="6">
        <f>G$250*D200</f>
        <v>0</v>
      </c>
      <c r="I200" s="10">
        <f>SUM(I196:I199)</f>
        <v>789.1971326164875</v>
      </c>
      <c r="J200" s="5"/>
      <c r="K200" s="6">
        <f>J200-I200</f>
        <v>-789.1971326164875</v>
      </c>
      <c r="L200" s="5"/>
      <c r="M200" s="8"/>
    </row>
    <row r="201" spans="1:13" ht="12.75">
      <c r="A201" s="5" t="s">
        <v>135</v>
      </c>
      <c r="B201" s="5" t="s">
        <v>50</v>
      </c>
      <c r="C201" s="5">
        <v>2</v>
      </c>
      <c r="D201" s="5">
        <v>2</v>
      </c>
      <c r="E201" s="5">
        <v>150</v>
      </c>
      <c r="F201" s="5">
        <v>15</v>
      </c>
      <c r="G201" s="5">
        <v>345</v>
      </c>
      <c r="H201" s="6">
        <f>G$250*D201</f>
        <v>54.598566308243726</v>
      </c>
      <c r="I201" s="6">
        <f t="shared" si="3"/>
        <v>399.59856630824373</v>
      </c>
      <c r="J201" s="5"/>
      <c r="K201" s="5"/>
      <c r="L201" s="5"/>
      <c r="M201" s="5"/>
    </row>
    <row r="202" spans="1:13" ht="12.75">
      <c r="A202" s="5"/>
      <c r="B202" s="5"/>
      <c r="C202" s="5"/>
      <c r="D202" s="5"/>
      <c r="E202" s="5"/>
      <c r="F202" s="5"/>
      <c r="G202" s="5"/>
      <c r="H202" s="6">
        <f>G$250*D202</f>
        <v>0</v>
      </c>
      <c r="I202" s="10">
        <f>SUM(I201)</f>
        <v>399.59856630824373</v>
      </c>
      <c r="J202" s="5">
        <v>345</v>
      </c>
      <c r="K202" s="6">
        <f>J202-I202</f>
        <v>-54.59856630824373</v>
      </c>
      <c r="L202" s="5"/>
      <c r="M202" s="5"/>
    </row>
    <row r="203" spans="1:13" ht="12.75">
      <c r="A203" s="5" t="s">
        <v>136</v>
      </c>
      <c r="B203" s="5" t="s">
        <v>50</v>
      </c>
      <c r="C203" s="5">
        <v>1</v>
      </c>
      <c r="D203" s="5">
        <v>1</v>
      </c>
      <c r="E203" s="5">
        <v>150</v>
      </c>
      <c r="F203" s="5">
        <v>15</v>
      </c>
      <c r="G203" s="5">
        <v>173</v>
      </c>
      <c r="H203" s="6">
        <f>G$250*D203</f>
        <v>27.299283154121863</v>
      </c>
      <c r="I203" s="6">
        <f t="shared" si="3"/>
        <v>200.29928315412187</v>
      </c>
      <c r="J203" s="5"/>
      <c r="K203" s="5"/>
      <c r="L203" s="5"/>
      <c r="M203" s="5"/>
    </row>
    <row r="204" spans="1:13" ht="12.75">
      <c r="A204" s="5" t="s">
        <v>136</v>
      </c>
      <c r="B204" s="5" t="s">
        <v>53</v>
      </c>
      <c r="C204" s="5">
        <v>1</v>
      </c>
      <c r="D204" s="5">
        <v>1</v>
      </c>
      <c r="E204" s="5">
        <v>150</v>
      </c>
      <c r="F204" s="5">
        <v>15</v>
      </c>
      <c r="G204" s="5">
        <v>173</v>
      </c>
      <c r="H204" s="6">
        <f>G$250*D204</f>
        <v>27.299283154121863</v>
      </c>
      <c r="I204" s="6">
        <f t="shared" si="3"/>
        <v>200.29928315412187</v>
      </c>
      <c r="J204" s="5"/>
      <c r="K204" s="5"/>
      <c r="L204" s="5"/>
      <c r="M204" s="5"/>
    </row>
    <row r="205" spans="1:13" ht="12.75">
      <c r="A205" s="5"/>
      <c r="B205" s="5"/>
      <c r="C205" s="5"/>
      <c r="D205" s="5"/>
      <c r="E205" s="5"/>
      <c r="F205" s="5"/>
      <c r="G205" s="5"/>
      <c r="H205" s="6">
        <f>G$250*D205</f>
        <v>0</v>
      </c>
      <c r="I205" s="10">
        <f>SUM(I203:I204)</f>
        <v>400.59856630824373</v>
      </c>
      <c r="J205" s="5">
        <v>346</v>
      </c>
      <c r="K205" s="6">
        <f>J205-I205</f>
        <v>-54.59856630824373</v>
      </c>
      <c r="L205" s="5"/>
      <c r="M205" s="5"/>
    </row>
    <row r="206" spans="1:13" ht="12.75">
      <c r="A206" s="5" t="s">
        <v>137</v>
      </c>
      <c r="B206" s="5" t="s">
        <v>14</v>
      </c>
      <c r="C206" s="5">
        <v>1</v>
      </c>
      <c r="D206" s="5">
        <v>1</v>
      </c>
      <c r="E206" s="5">
        <v>189</v>
      </c>
      <c r="F206" s="5">
        <v>15</v>
      </c>
      <c r="G206" s="5">
        <v>218</v>
      </c>
      <c r="H206" s="6">
        <f>G$250*D206</f>
        <v>27.299283154121863</v>
      </c>
      <c r="I206" s="6">
        <f t="shared" si="3"/>
        <v>245.29928315412187</v>
      </c>
      <c r="J206" s="5"/>
      <c r="K206" s="5"/>
      <c r="L206" s="5"/>
      <c r="M206" s="5"/>
    </row>
    <row r="207" spans="1:13" ht="12.75">
      <c r="A207" s="5" t="s">
        <v>137</v>
      </c>
      <c r="B207" s="5" t="s">
        <v>47</v>
      </c>
      <c r="C207" s="5">
        <v>1</v>
      </c>
      <c r="D207" s="5">
        <v>1</v>
      </c>
      <c r="E207" s="5">
        <v>201</v>
      </c>
      <c r="F207" s="5">
        <v>15</v>
      </c>
      <c r="G207" s="5">
        <v>232</v>
      </c>
      <c r="H207" s="6">
        <f>G$250*D207</f>
        <v>27.299283154121863</v>
      </c>
      <c r="I207" s="6">
        <f t="shared" si="3"/>
        <v>259.29928315412184</v>
      </c>
      <c r="J207" s="5"/>
      <c r="K207" s="5"/>
      <c r="L207" s="5"/>
      <c r="M207" s="5"/>
    </row>
    <row r="208" spans="1:13" ht="12.75">
      <c r="A208" s="5" t="s">
        <v>137</v>
      </c>
      <c r="B208" s="5" t="s">
        <v>108</v>
      </c>
      <c r="C208" s="5">
        <v>1</v>
      </c>
      <c r="D208" s="5">
        <v>1</v>
      </c>
      <c r="E208" s="5">
        <v>182.55</v>
      </c>
      <c r="F208" s="5">
        <v>15</v>
      </c>
      <c r="G208" s="5">
        <v>210</v>
      </c>
      <c r="H208" s="6">
        <f>G$250*D208</f>
        <v>27.299283154121863</v>
      </c>
      <c r="I208" s="6">
        <f t="shared" si="3"/>
        <v>237.29928315412187</v>
      </c>
      <c r="J208" s="5"/>
      <c r="K208" s="5"/>
      <c r="L208" s="5"/>
      <c r="M208" s="5"/>
    </row>
    <row r="209" spans="1:13" ht="12.75">
      <c r="A209" s="5"/>
      <c r="B209" s="5"/>
      <c r="C209" s="5"/>
      <c r="D209" s="5"/>
      <c r="E209" s="5"/>
      <c r="F209" s="5"/>
      <c r="G209" s="5"/>
      <c r="H209" s="6">
        <f>G$250*D209</f>
        <v>0</v>
      </c>
      <c r="I209" s="10">
        <f>SUM(I206:I208)</f>
        <v>741.8978494623656</v>
      </c>
      <c r="J209" s="5">
        <v>660</v>
      </c>
      <c r="K209" s="6">
        <f>J209-I209</f>
        <v>-81.89784946236557</v>
      </c>
      <c r="L209" s="5"/>
      <c r="M209" s="5"/>
    </row>
    <row r="210" spans="1:13" ht="12.75">
      <c r="A210" s="5" t="s">
        <v>138</v>
      </c>
      <c r="B210" s="5" t="s">
        <v>68</v>
      </c>
      <c r="C210" s="5">
        <v>1</v>
      </c>
      <c r="D210" s="5">
        <v>1</v>
      </c>
      <c r="E210" s="5">
        <v>150</v>
      </c>
      <c r="F210" s="5">
        <v>15</v>
      </c>
      <c r="G210" s="5">
        <v>173</v>
      </c>
      <c r="H210" s="6">
        <f>G$250*D210</f>
        <v>27.299283154121863</v>
      </c>
      <c r="I210" s="6">
        <f t="shared" si="3"/>
        <v>200.29928315412187</v>
      </c>
      <c r="J210" s="5"/>
      <c r="K210" s="5"/>
      <c r="L210" s="5"/>
      <c r="M210" s="5"/>
    </row>
    <row r="211" spans="1:13" ht="12.75">
      <c r="A211" s="5"/>
      <c r="B211" s="5"/>
      <c r="C211" s="5"/>
      <c r="D211" s="5"/>
      <c r="E211" s="5"/>
      <c r="F211" s="5"/>
      <c r="G211" s="5"/>
      <c r="H211" s="6">
        <f>G$250*D211</f>
        <v>0</v>
      </c>
      <c r="I211" s="10">
        <f>SUM(I210)</f>
        <v>200.29928315412187</v>
      </c>
      <c r="J211" s="5">
        <v>173</v>
      </c>
      <c r="K211" s="6">
        <f>J211-I211</f>
        <v>-27.299283154121866</v>
      </c>
      <c r="L211" s="5"/>
      <c r="M211" s="5"/>
    </row>
    <row r="212" spans="1:13" ht="12.75">
      <c r="A212" s="5" t="s">
        <v>139</v>
      </c>
      <c r="B212" s="5" t="s">
        <v>140</v>
      </c>
      <c r="C212" s="5">
        <v>1</v>
      </c>
      <c r="D212" s="5">
        <v>1</v>
      </c>
      <c r="E212" s="5">
        <v>150</v>
      </c>
      <c r="F212" s="5">
        <v>15</v>
      </c>
      <c r="G212" s="5">
        <v>173</v>
      </c>
      <c r="H212" s="6">
        <f>G$250*D212</f>
        <v>27.299283154121863</v>
      </c>
      <c r="I212" s="6">
        <f t="shared" si="3"/>
        <v>200.29928315412187</v>
      </c>
      <c r="J212" s="5"/>
      <c r="K212" s="5"/>
      <c r="L212" s="5"/>
      <c r="M212" s="5"/>
    </row>
    <row r="213" spans="1:13" ht="12.75">
      <c r="A213" s="5" t="s">
        <v>139</v>
      </c>
      <c r="B213" s="5" t="s">
        <v>141</v>
      </c>
      <c r="C213" s="5">
        <v>1</v>
      </c>
      <c r="D213" s="5">
        <v>0.22</v>
      </c>
      <c r="E213" s="5">
        <v>55</v>
      </c>
      <c r="F213" s="5">
        <v>15</v>
      </c>
      <c r="G213" s="5">
        <v>64</v>
      </c>
      <c r="H213" s="6">
        <f>G$250*D213</f>
        <v>6.0058422939068095</v>
      </c>
      <c r="I213" s="6">
        <f t="shared" si="3"/>
        <v>70.00584229390681</v>
      </c>
      <c r="J213" s="5"/>
      <c r="K213" s="5"/>
      <c r="L213" s="5"/>
      <c r="M213" s="5"/>
    </row>
    <row r="214" spans="1:13" ht="12.75">
      <c r="A214" s="5"/>
      <c r="B214" s="5"/>
      <c r="C214" s="5"/>
      <c r="D214" s="5"/>
      <c r="E214" s="5"/>
      <c r="F214" s="5"/>
      <c r="G214" s="5"/>
      <c r="H214" s="6">
        <f>G$250*D214</f>
        <v>0</v>
      </c>
      <c r="I214" s="10">
        <f>SUM(I212:I213)</f>
        <v>270.30512544802866</v>
      </c>
      <c r="J214" s="5">
        <v>237</v>
      </c>
      <c r="K214" s="6">
        <f>J214-I214</f>
        <v>-33.30512544802866</v>
      </c>
      <c r="L214" s="5"/>
      <c r="M214" s="5"/>
    </row>
    <row r="215" spans="1:13" ht="12.75">
      <c r="A215" s="5" t="s">
        <v>142</v>
      </c>
      <c r="B215" s="5" t="s">
        <v>143</v>
      </c>
      <c r="C215" s="5">
        <v>1</v>
      </c>
      <c r="D215" s="5">
        <v>1</v>
      </c>
      <c r="E215" s="5">
        <v>153.4</v>
      </c>
      <c r="F215" s="5">
        <v>15</v>
      </c>
      <c r="G215" s="5">
        <v>177</v>
      </c>
      <c r="H215" s="6">
        <f>G$250*D215</f>
        <v>27.299283154121863</v>
      </c>
      <c r="I215" s="6">
        <f t="shared" si="3"/>
        <v>204.29928315412187</v>
      </c>
      <c r="J215" s="5"/>
      <c r="K215" s="5"/>
      <c r="L215" s="5"/>
      <c r="M215" s="5"/>
    </row>
    <row r="216" spans="1:13" ht="12.75">
      <c r="A216" s="5"/>
      <c r="B216" s="5"/>
      <c r="C216" s="5"/>
      <c r="D216" s="5"/>
      <c r="E216" s="5"/>
      <c r="F216" s="5"/>
      <c r="G216" s="5"/>
      <c r="H216" s="6">
        <f>G$250*D216</f>
        <v>0</v>
      </c>
      <c r="I216" s="10">
        <f>SUM(I215)</f>
        <v>204.29928315412187</v>
      </c>
      <c r="J216" s="5">
        <v>200</v>
      </c>
      <c r="K216" s="6">
        <f>J216-I216</f>
        <v>-4.299283154121866</v>
      </c>
      <c r="L216" s="5"/>
      <c r="M216" s="5"/>
    </row>
    <row r="217" spans="1:13" ht="12.75">
      <c r="A217" s="5" t="s">
        <v>144</v>
      </c>
      <c r="B217" s="5" t="s">
        <v>17</v>
      </c>
      <c r="C217" s="5">
        <v>2</v>
      </c>
      <c r="D217" s="5">
        <v>0.44</v>
      </c>
      <c r="E217" s="5">
        <v>55</v>
      </c>
      <c r="F217" s="5">
        <v>15</v>
      </c>
      <c r="G217" s="5">
        <v>127</v>
      </c>
      <c r="H217" s="6">
        <f>G$250*D217</f>
        <v>12.011684587813619</v>
      </c>
      <c r="I217" s="6">
        <f t="shared" si="3"/>
        <v>139.01168458781362</v>
      </c>
      <c r="J217" s="5"/>
      <c r="K217" s="5"/>
      <c r="L217" s="5"/>
      <c r="M217" s="5"/>
    </row>
    <row r="218" spans="1:13" ht="12.75">
      <c r="A218" s="5" t="s">
        <v>144</v>
      </c>
      <c r="B218" s="5" t="s">
        <v>145</v>
      </c>
      <c r="C218" s="5">
        <v>1</v>
      </c>
      <c r="D218" s="5">
        <v>1</v>
      </c>
      <c r="E218" s="5">
        <v>150</v>
      </c>
      <c r="F218" s="5">
        <v>15</v>
      </c>
      <c r="G218" s="5">
        <v>173</v>
      </c>
      <c r="H218" s="6">
        <f>G$250*D218</f>
        <v>27.299283154121863</v>
      </c>
      <c r="I218" s="6">
        <f t="shared" si="3"/>
        <v>200.29928315412187</v>
      </c>
      <c r="J218" s="5"/>
      <c r="K218" s="5"/>
      <c r="L218" s="5"/>
      <c r="M218" s="5"/>
    </row>
    <row r="219" spans="1:13" ht="12.75">
      <c r="A219" s="5" t="s">
        <v>144</v>
      </c>
      <c r="B219" s="5" t="s">
        <v>146</v>
      </c>
      <c r="C219" s="5">
        <v>1</v>
      </c>
      <c r="D219" s="5">
        <v>1</v>
      </c>
      <c r="E219" s="5">
        <v>150</v>
      </c>
      <c r="F219" s="5">
        <v>15</v>
      </c>
      <c r="G219" s="5">
        <v>173</v>
      </c>
      <c r="H219" s="6">
        <f>G$250*D219</f>
        <v>27.299283154121863</v>
      </c>
      <c r="I219" s="6">
        <f t="shared" si="3"/>
        <v>200.29928315412187</v>
      </c>
      <c r="J219" s="5"/>
      <c r="K219" s="5"/>
      <c r="L219" s="5"/>
      <c r="M219" s="5"/>
    </row>
    <row r="220" spans="1:13" ht="12.75">
      <c r="A220" s="5" t="s">
        <v>144</v>
      </c>
      <c r="B220" s="5" t="s">
        <v>26</v>
      </c>
      <c r="C220" s="5">
        <v>1</v>
      </c>
      <c r="D220" s="5">
        <v>1</v>
      </c>
      <c r="E220" s="5">
        <v>150</v>
      </c>
      <c r="F220" s="5">
        <v>15</v>
      </c>
      <c r="G220" s="5">
        <v>173</v>
      </c>
      <c r="H220" s="6">
        <f>G$250*D220</f>
        <v>27.299283154121863</v>
      </c>
      <c r="I220" s="6">
        <f t="shared" si="3"/>
        <v>200.29928315412187</v>
      </c>
      <c r="J220" s="5"/>
      <c r="K220" s="5"/>
      <c r="L220" s="5"/>
      <c r="M220" s="5"/>
    </row>
    <row r="221" spans="1:13" ht="12.75">
      <c r="A221" s="5" t="s">
        <v>144</v>
      </c>
      <c r="B221" s="5" t="s">
        <v>147</v>
      </c>
      <c r="C221" s="5">
        <v>1</v>
      </c>
      <c r="D221" s="5">
        <v>1</v>
      </c>
      <c r="E221" s="5">
        <v>150</v>
      </c>
      <c r="F221" s="5">
        <v>15</v>
      </c>
      <c r="G221" s="5">
        <v>173</v>
      </c>
      <c r="H221" s="6">
        <f>G$250*D221</f>
        <v>27.299283154121863</v>
      </c>
      <c r="I221" s="6">
        <f t="shared" si="3"/>
        <v>200.29928315412187</v>
      </c>
      <c r="J221" s="5"/>
      <c r="K221" s="5"/>
      <c r="L221" s="5"/>
      <c r="M221" s="5"/>
    </row>
    <row r="222" spans="1:13" ht="12.75">
      <c r="A222" s="5"/>
      <c r="B222" s="5"/>
      <c r="C222" s="5"/>
      <c r="D222" s="5"/>
      <c r="E222" s="5"/>
      <c r="F222" s="5"/>
      <c r="G222" s="5"/>
      <c r="H222" s="6">
        <f>G$250*D222</f>
        <v>0</v>
      </c>
      <c r="I222" s="10">
        <f>SUM(I217:I221)</f>
        <v>940.2088172043011</v>
      </c>
      <c r="J222" s="5">
        <v>819</v>
      </c>
      <c r="K222" s="6">
        <f>J222-I222</f>
        <v>-121.20881720430111</v>
      </c>
      <c r="L222" s="5"/>
      <c r="M222" s="5"/>
    </row>
    <row r="223" spans="1:13" ht="12.75">
      <c r="A223" s="5" t="s">
        <v>148</v>
      </c>
      <c r="B223" s="5" t="s">
        <v>149</v>
      </c>
      <c r="C223" s="5">
        <v>1</v>
      </c>
      <c r="D223" s="5"/>
      <c r="E223" s="5">
        <v>204</v>
      </c>
      <c r="F223" s="5">
        <v>0</v>
      </c>
      <c r="G223" s="5">
        <v>204</v>
      </c>
      <c r="H223" s="6">
        <f>G$250*D223</f>
        <v>0</v>
      </c>
      <c r="I223" s="6">
        <f t="shared" si="3"/>
        <v>204</v>
      </c>
      <c r="J223" s="5"/>
      <c r="K223" s="5"/>
      <c r="L223" s="5"/>
      <c r="M223" s="8" t="s">
        <v>150</v>
      </c>
    </row>
    <row r="224" spans="1:13" ht="12.75">
      <c r="A224" s="5" t="s">
        <v>148</v>
      </c>
      <c r="B224" s="5" t="s">
        <v>102</v>
      </c>
      <c r="C224" s="5">
        <v>2</v>
      </c>
      <c r="D224" s="5">
        <v>2</v>
      </c>
      <c r="E224" s="5">
        <v>150</v>
      </c>
      <c r="F224" s="5">
        <v>15</v>
      </c>
      <c r="G224" s="5">
        <v>345</v>
      </c>
      <c r="H224" s="6">
        <f>G$250*D224</f>
        <v>54.598566308243726</v>
      </c>
      <c r="I224" s="6">
        <f t="shared" si="3"/>
        <v>399.59856630824373</v>
      </c>
      <c r="J224" s="5"/>
      <c r="K224" s="5"/>
      <c r="L224" s="5"/>
      <c r="M224" s="5"/>
    </row>
    <row r="225" spans="1:13" ht="12.75">
      <c r="A225" s="5"/>
      <c r="B225" s="5"/>
      <c r="C225" s="5"/>
      <c r="D225" s="5"/>
      <c r="E225" s="5"/>
      <c r="F225" s="5"/>
      <c r="G225" s="5"/>
      <c r="H225" s="6">
        <f>G$250*D225</f>
        <v>0</v>
      </c>
      <c r="I225" s="10">
        <f>SUM(I223:I224)</f>
        <v>603.5985663082438</v>
      </c>
      <c r="J225" s="5">
        <v>549</v>
      </c>
      <c r="K225" s="6">
        <f>J225-I225</f>
        <v>-54.59856630824379</v>
      </c>
      <c r="L225" s="5"/>
      <c r="M225" s="5"/>
    </row>
    <row r="226" spans="1:13" ht="12.75">
      <c r="A226" s="5" t="s">
        <v>151</v>
      </c>
      <c r="B226" s="5" t="s">
        <v>102</v>
      </c>
      <c r="C226" s="5">
        <v>1</v>
      </c>
      <c r="D226" s="5">
        <v>1</v>
      </c>
      <c r="E226" s="5">
        <v>150</v>
      </c>
      <c r="F226" s="5">
        <v>15</v>
      </c>
      <c r="G226" s="5">
        <v>173</v>
      </c>
      <c r="H226" s="6">
        <f>G$250*D226</f>
        <v>27.299283154121863</v>
      </c>
      <c r="I226" s="6">
        <f t="shared" si="3"/>
        <v>200.29928315412187</v>
      </c>
      <c r="J226" s="5"/>
      <c r="K226" s="5"/>
      <c r="L226" s="5"/>
      <c r="M226" s="5"/>
    </row>
    <row r="227" spans="1:13" ht="12.75">
      <c r="A227" s="5" t="s">
        <v>151</v>
      </c>
      <c r="B227" s="5" t="s">
        <v>145</v>
      </c>
      <c r="C227" s="5">
        <v>1</v>
      </c>
      <c r="D227" s="5">
        <v>1</v>
      </c>
      <c r="E227" s="5">
        <v>150</v>
      </c>
      <c r="F227" s="5">
        <v>15</v>
      </c>
      <c r="G227" s="5">
        <v>173</v>
      </c>
      <c r="H227" s="6">
        <f>G$250*D227</f>
        <v>27.299283154121863</v>
      </c>
      <c r="I227" s="6">
        <f t="shared" si="3"/>
        <v>200.29928315412187</v>
      </c>
      <c r="J227" s="5"/>
      <c r="K227" s="5"/>
      <c r="L227" s="5"/>
      <c r="M227" s="5"/>
    </row>
    <row r="228" spans="1:13" ht="12.75">
      <c r="A228" s="5" t="s">
        <v>151</v>
      </c>
      <c r="B228" s="5" t="s">
        <v>146</v>
      </c>
      <c r="C228" s="5">
        <v>1</v>
      </c>
      <c r="D228" s="5">
        <v>1</v>
      </c>
      <c r="E228" s="5">
        <v>150</v>
      </c>
      <c r="F228" s="5">
        <v>15</v>
      </c>
      <c r="G228" s="5">
        <v>173</v>
      </c>
      <c r="H228" s="6">
        <f>G$250*D228</f>
        <v>27.299283154121863</v>
      </c>
      <c r="I228" s="6">
        <f t="shared" si="3"/>
        <v>200.29928315412187</v>
      </c>
      <c r="J228" s="5"/>
      <c r="K228" s="5"/>
      <c r="L228" s="5"/>
      <c r="M228" s="5"/>
    </row>
    <row r="229" spans="1:13" ht="12.75">
      <c r="A229" s="5"/>
      <c r="B229" s="5"/>
      <c r="C229" s="5"/>
      <c r="D229" s="5"/>
      <c r="E229" s="5"/>
      <c r="F229" s="5"/>
      <c r="G229" s="5"/>
      <c r="H229" s="6">
        <f>G$250*D229</f>
        <v>0</v>
      </c>
      <c r="I229" s="10">
        <f>SUM(I226:I228)</f>
        <v>600.8978494623656</v>
      </c>
      <c r="J229" s="5">
        <v>519</v>
      </c>
      <c r="K229" s="6">
        <f>J229-I229</f>
        <v>-81.89784946236557</v>
      </c>
      <c r="L229" s="5"/>
      <c r="M229" s="5"/>
    </row>
    <row r="230" spans="1:13" ht="12.75">
      <c r="A230" s="5" t="s">
        <v>152</v>
      </c>
      <c r="B230" s="5" t="s">
        <v>24</v>
      </c>
      <c r="C230" s="5">
        <v>1</v>
      </c>
      <c r="D230" s="5">
        <v>1</v>
      </c>
      <c r="E230" s="5">
        <v>150</v>
      </c>
      <c r="F230" s="5">
        <v>15</v>
      </c>
      <c r="G230" s="5">
        <v>173</v>
      </c>
      <c r="H230" s="6">
        <f>G$250*D230</f>
        <v>27.299283154121863</v>
      </c>
      <c r="I230" s="6">
        <f t="shared" si="3"/>
        <v>200.29928315412187</v>
      </c>
      <c r="J230" s="5"/>
      <c r="K230" s="5"/>
      <c r="L230" s="5"/>
      <c r="M230" s="5"/>
    </row>
    <row r="231" spans="1:13" ht="12.75">
      <c r="A231" s="5"/>
      <c r="B231" s="5"/>
      <c r="C231" s="5"/>
      <c r="D231" s="5"/>
      <c r="E231" s="5"/>
      <c r="F231" s="5"/>
      <c r="G231" s="5"/>
      <c r="H231" s="6">
        <f>G$250*D231</f>
        <v>0</v>
      </c>
      <c r="I231" s="10">
        <f>SUM(I230)</f>
        <v>200.29928315412187</v>
      </c>
      <c r="J231" s="5">
        <v>173</v>
      </c>
      <c r="K231" s="6">
        <f>J231-I231</f>
        <v>-27.299283154121866</v>
      </c>
      <c r="L231" s="5"/>
      <c r="M231" s="5"/>
    </row>
    <row r="232" spans="1:13" ht="12.75">
      <c r="A232" s="5"/>
      <c r="B232" s="5"/>
      <c r="C232" s="5"/>
      <c r="D232" s="5"/>
      <c r="E232" s="5"/>
      <c r="F232" s="5"/>
      <c r="G232" s="5"/>
      <c r="H232" s="6">
        <f>G$250*D232</f>
        <v>0</v>
      </c>
      <c r="I232" s="6">
        <f>H232+G232</f>
        <v>0</v>
      </c>
      <c r="J232" s="5"/>
      <c r="K232" s="5"/>
      <c r="L232" s="5"/>
      <c r="M232" s="5"/>
    </row>
    <row r="233" spans="1:13" ht="12.75">
      <c r="A233" s="18" t="s">
        <v>114</v>
      </c>
      <c r="B233" s="8" t="s">
        <v>157</v>
      </c>
      <c r="C233" s="5">
        <v>1</v>
      </c>
      <c r="D233" s="5">
        <v>1</v>
      </c>
      <c r="E233" s="5">
        <v>201</v>
      </c>
      <c r="F233" s="5">
        <v>15</v>
      </c>
      <c r="G233" s="5">
        <v>232</v>
      </c>
      <c r="H233" s="6">
        <f>G$250*D233</f>
        <v>27.299283154121863</v>
      </c>
      <c r="I233" s="6">
        <f>H233+G233</f>
        <v>259.29928315412184</v>
      </c>
      <c r="J233" s="5"/>
      <c r="K233" s="5"/>
      <c r="L233" s="5"/>
      <c r="M233" s="5"/>
    </row>
    <row r="234" spans="1:13" ht="12.75">
      <c r="A234" s="18" t="s">
        <v>114</v>
      </c>
      <c r="B234" s="8" t="s">
        <v>157</v>
      </c>
      <c r="C234" s="5">
        <v>1</v>
      </c>
      <c r="D234" s="5">
        <v>1</v>
      </c>
      <c r="E234" s="5">
        <v>201</v>
      </c>
      <c r="F234" s="5">
        <v>15</v>
      </c>
      <c r="G234" s="5">
        <v>232</v>
      </c>
      <c r="H234" s="6">
        <f>G$250*D234</f>
        <v>27.299283154121863</v>
      </c>
      <c r="I234" s="6">
        <f>H234+G234</f>
        <v>259.29928315412184</v>
      </c>
      <c r="J234" s="5"/>
      <c r="K234" s="5"/>
      <c r="L234" s="5"/>
      <c r="M234" s="5"/>
    </row>
    <row r="235" spans="1:13" ht="12.75">
      <c r="A235" s="18" t="s">
        <v>114</v>
      </c>
      <c r="B235" s="8" t="s">
        <v>157</v>
      </c>
      <c r="C235" s="5">
        <v>1</v>
      </c>
      <c r="D235" s="5">
        <v>1</v>
      </c>
      <c r="E235" s="5">
        <v>201</v>
      </c>
      <c r="F235" s="5">
        <v>15</v>
      </c>
      <c r="G235" s="5">
        <v>232</v>
      </c>
      <c r="H235" s="6">
        <f>G$250*D235</f>
        <v>27.299283154121863</v>
      </c>
      <c r="I235" s="6">
        <f>H235+G235</f>
        <v>259.29928315412184</v>
      </c>
      <c r="J235" s="5"/>
      <c r="K235" s="5"/>
      <c r="L235" s="5"/>
      <c r="M235" s="5"/>
    </row>
    <row r="236" spans="1:13" ht="12.75">
      <c r="A236" s="18" t="s">
        <v>114</v>
      </c>
      <c r="B236" s="8" t="s">
        <v>157</v>
      </c>
      <c r="C236" s="5">
        <v>1</v>
      </c>
      <c r="D236" s="5">
        <v>1</v>
      </c>
      <c r="E236" s="5">
        <v>201</v>
      </c>
      <c r="F236" s="5">
        <v>15</v>
      </c>
      <c r="G236" s="5">
        <v>232</v>
      </c>
      <c r="H236" s="6">
        <f>G$250*D236</f>
        <v>27.299283154121863</v>
      </c>
      <c r="I236" s="6">
        <f>H236+G236</f>
        <v>259.29928315412184</v>
      </c>
      <c r="J236" s="5"/>
      <c r="K236" s="5"/>
      <c r="L236" s="5"/>
      <c r="M236" s="5"/>
    </row>
    <row r="237" spans="1:13" ht="12.75">
      <c r="A237" s="18" t="s">
        <v>114</v>
      </c>
      <c r="B237" s="8" t="s">
        <v>157</v>
      </c>
      <c r="C237" s="5">
        <v>1</v>
      </c>
      <c r="D237" s="5">
        <v>1</v>
      </c>
      <c r="E237" s="5">
        <v>201</v>
      </c>
      <c r="F237" s="5">
        <v>15</v>
      </c>
      <c r="G237" s="5">
        <v>232</v>
      </c>
      <c r="H237" s="6">
        <f>G$250*D237</f>
        <v>27.299283154121863</v>
      </c>
      <c r="I237" s="6">
        <f>H237+G237</f>
        <v>259.29928315412184</v>
      </c>
      <c r="J237" s="5"/>
      <c r="K237" s="5"/>
      <c r="L237" s="5"/>
      <c r="M237" s="5"/>
    </row>
    <row r="238" spans="1:13" ht="12.75">
      <c r="A238" s="18" t="s">
        <v>114</v>
      </c>
      <c r="B238" s="8" t="s">
        <v>21</v>
      </c>
      <c r="C238" s="5">
        <v>1</v>
      </c>
      <c r="D238" s="5">
        <v>1</v>
      </c>
      <c r="E238" s="5">
        <v>182.55</v>
      </c>
      <c r="F238" s="5">
        <v>15</v>
      </c>
      <c r="G238" s="5">
        <v>210</v>
      </c>
      <c r="H238" s="6">
        <f>G$250*D238</f>
        <v>27.299283154121863</v>
      </c>
      <c r="I238" s="6">
        <f t="shared" si="3"/>
        <v>237.29928315412187</v>
      </c>
      <c r="J238" s="5"/>
      <c r="K238" s="5"/>
      <c r="L238" s="5"/>
      <c r="M238" s="5"/>
    </row>
    <row r="239" spans="1:13" ht="12.75">
      <c r="A239" s="5"/>
      <c r="B239" s="5"/>
      <c r="C239" s="5"/>
      <c r="D239" s="5"/>
      <c r="E239" s="5"/>
      <c r="F239" s="5"/>
      <c r="G239" s="5"/>
      <c r="H239" s="6">
        <f>G$250*D239</f>
        <v>0</v>
      </c>
      <c r="I239" s="10">
        <f>SUM(I233:I238)</f>
        <v>1533.7956989247311</v>
      </c>
      <c r="J239" s="5"/>
      <c r="K239" s="5"/>
      <c r="L239" s="5"/>
      <c r="M239" s="5"/>
    </row>
    <row r="240" spans="1:13" ht="12.75">
      <c r="A240" s="8" t="s">
        <v>158</v>
      </c>
      <c r="B240" s="8" t="s">
        <v>159</v>
      </c>
      <c r="C240" s="5"/>
      <c r="D240" s="5">
        <v>3</v>
      </c>
      <c r="E240" s="5"/>
      <c r="F240" s="5"/>
      <c r="G240" s="5"/>
      <c r="H240" s="6">
        <f>G$250*D240</f>
        <v>81.89784946236558</v>
      </c>
      <c r="I240" s="6">
        <f>H240+G240</f>
        <v>81.89784946236558</v>
      </c>
      <c r="J240" s="5"/>
      <c r="K240" s="5"/>
      <c r="L240" s="5"/>
      <c r="M240" s="5"/>
    </row>
    <row r="241" spans="1:13" ht="12.75">
      <c r="A241" s="8" t="s">
        <v>158</v>
      </c>
      <c r="B241" s="8" t="s">
        <v>160</v>
      </c>
      <c r="C241" s="5"/>
      <c r="D241" s="5">
        <v>0.22</v>
      </c>
      <c r="E241" s="5"/>
      <c r="F241" s="5"/>
      <c r="G241" s="5"/>
      <c r="H241" s="6">
        <f>G$250*D241</f>
        <v>6.0058422939068095</v>
      </c>
      <c r="I241" s="6">
        <f>H241+G241</f>
        <v>6.0058422939068095</v>
      </c>
      <c r="J241" s="5"/>
      <c r="K241" s="5"/>
      <c r="L241" s="5"/>
      <c r="M241" s="5"/>
    </row>
    <row r="242" spans="1:13" ht="12.75">
      <c r="A242" s="8"/>
      <c r="B242" s="8"/>
      <c r="C242" s="5"/>
      <c r="D242" s="5"/>
      <c r="E242" s="5"/>
      <c r="F242" s="5"/>
      <c r="G242" s="5"/>
      <c r="H242" s="6"/>
      <c r="I242" s="6"/>
      <c r="J242" s="5"/>
      <c r="K242" s="5"/>
      <c r="L242" s="5"/>
      <c r="M242" s="5"/>
    </row>
    <row r="243" spans="1:13" ht="12.75">
      <c r="A243" s="8" t="s">
        <v>161</v>
      </c>
      <c r="B243" s="8" t="s">
        <v>168</v>
      </c>
      <c r="C243" s="5">
        <v>0.44</v>
      </c>
      <c r="D243" s="5">
        <v>0.22</v>
      </c>
      <c r="E243" s="5"/>
      <c r="F243" s="5"/>
      <c r="G243" s="5"/>
      <c r="H243" s="6">
        <v>12</v>
      </c>
      <c r="I243" s="6">
        <f t="shared" si="3"/>
        <v>12</v>
      </c>
      <c r="J243" s="5"/>
      <c r="K243" s="5"/>
      <c r="L243" s="5"/>
      <c r="M243" s="5"/>
    </row>
    <row r="244" spans="1:13" ht="12.75">
      <c r="A244" s="14"/>
      <c r="B244" s="14"/>
      <c r="C244" s="14"/>
      <c r="D244" s="14"/>
      <c r="E244" s="14"/>
      <c r="F244" s="14"/>
      <c r="G244" s="14"/>
      <c r="H244" s="15"/>
      <c r="I244" s="15"/>
      <c r="J244" s="14"/>
      <c r="K244" s="13"/>
      <c r="L244" s="13"/>
      <c r="M244" s="13"/>
    </row>
    <row r="245" spans="1:13" ht="12.75">
      <c r="A245" s="14"/>
      <c r="B245" s="14"/>
      <c r="C245" s="14"/>
      <c r="D245" s="14"/>
      <c r="E245" s="14"/>
      <c r="F245" s="14"/>
      <c r="G245" s="14"/>
      <c r="H245" s="15"/>
      <c r="I245" s="15"/>
      <c r="J245" s="14"/>
      <c r="K245" s="13"/>
      <c r="L245" s="13"/>
      <c r="M245" s="13"/>
    </row>
    <row r="246" spans="1:10" ht="12.75">
      <c r="A246" s="16"/>
      <c r="B246" s="16"/>
      <c r="C246" s="16"/>
      <c r="D246" s="16"/>
      <c r="E246" s="16"/>
      <c r="F246" s="16"/>
      <c r="G246" s="16"/>
      <c r="H246" s="17">
        <f>SUM(H2:H243)</f>
        <v>6105.194157706075</v>
      </c>
      <c r="I246" s="16"/>
      <c r="J246" s="16"/>
    </row>
    <row r="247" spans="1:10" ht="12.75">
      <c r="A247" s="16"/>
      <c r="B247" s="16"/>
      <c r="C247" s="16"/>
      <c r="D247" s="16">
        <f>SUM(D2:D246)</f>
        <v>223.2</v>
      </c>
      <c r="E247" s="16"/>
      <c r="F247" s="16"/>
      <c r="G247" s="16"/>
      <c r="H247" s="16"/>
      <c r="I247" s="16"/>
      <c r="J247" s="16"/>
    </row>
    <row r="248" spans="1:10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ht="12.75">
      <c r="A250" s="16"/>
      <c r="B250" s="16"/>
      <c r="C250" s="16"/>
      <c r="D250" s="16"/>
      <c r="E250" s="16">
        <v>6093.2</v>
      </c>
      <c r="F250" s="16"/>
      <c r="G250" s="16">
        <f>E250/D247</f>
        <v>27.299283154121863</v>
      </c>
      <c r="H250" s="16"/>
      <c r="I250" s="16"/>
      <c r="J250" s="16"/>
    </row>
    <row r="251" spans="1:10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2015-06-23T09:48:27Z</dcterms:created>
  <dcterms:modified xsi:type="dcterms:W3CDTF">2015-06-25T04:14:39Z</dcterms:modified>
  <cp:category/>
  <cp:version/>
  <cp:contentType/>
  <cp:contentStatus/>
</cp:coreProperties>
</file>