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9660" windowHeight="5550" activeTab="0"/>
  </bookViews>
  <sheets>
    <sheet name="88255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<sst xmlns="http://schemas.openxmlformats.org/spreadsheetml/2006/main" count="1113" uniqueCount="541">
  <si>
    <t>УЗ</t>
  </si>
  <si>
    <t>Заказ</t>
  </si>
  <si>
    <t>Артикул</t>
  </si>
  <si>
    <t>Расцветка</t>
  </si>
  <si>
    <t>Размер</t>
  </si>
  <si>
    <t>Кол-во</t>
  </si>
  <si>
    <t>Цена за ед.</t>
  </si>
  <si>
    <t>%</t>
  </si>
  <si>
    <t>Стоимость</t>
  </si>
  <si>
    <t>ТР</t>
  </si>
  <si>
    <t>Примечание</t>
  </si>
  <si>
    <t>*Avita*</t>
  </si>
  <si>
    <t>Брюки - саруэль</t>
  </si>
  <si>
    <t>с339и</t>
  </si>
  <si>
    <t>на мальчика</t>
  </si>
  <si>
    <t>оранжевый</t>
  </si>
  <si>
    <t>Пижама</t>
  </si>
  <si>
    <t>602ф</t>
  </si>
  <si>
    <t>Комбинезон</t>
  </si>
  <si>
    <t>с124ф</t>
  </si>
  <si>
    <t>-= Оля =-</t>
  </si>
  <si>
    <t>шлем р-р 40-42, пристрой</t>
  </si>
  <si>
    <t>с527р</t>
  </si>
  <si>
    <t>желтый</t>
  </si>
  <si>
    <t>40-42</t>
  </si>
  <si>
    <t>из пристроя</t>
  </si>
  <si>
    <t>-Кошечка-</t>
  </si>
  <si>
    <t>Ползунки</t>
  </si>
  <si>
    <t>С326и</t>
  </si>
  <si>
    <t>на девочку</t>
  </si>
  <si>
    <t>Ametist</t>
  </si>
  <si>
    <t>с100н</t>
  </si>
  <si>
    <t>Asya23</t>
  </si>
  <si>
    <t>Кофточка</t>
  </si>
  <si>
    <t>с222к</t>
  </si>
  <si>
    <t>На мальчика</t>
  </si>
  <si>
    <t>Брюки саруэль</t>
  </si>
  <si>
    <t>с339к</t>
  </si>
  <si>
    <t>Синий</t>
  </si>
  <si>
    <t>с222и</t>
  </si>
  <si>
    <t>Брюки саруэль с339и</t>
  </si>
  <si>
    <t>Batina_Gileva</t>
  </si>
  <si>
    <t>Комбинезон С123в</t>
  </si>
  <si>
    <t>С123в</t>
  </si>
  <si>
    <t>белый с розовым</t>
  </si>
  <si>
    <t>боди из пристроя</t>
  </si>
  <si>
    <t>1217и</t>
  </si>
  <si>
    <t>коралл</t>
  </si>
  <si>
    <t>Джемпер с206н Полотно: Польский начёс</t>
  </si>
  <si>
    <t>с206н</t>
  </si>
  <si>
    <t>сине- бирюзовый</t>
  </si>
  <si>
    <t>Комбинезон с102и Полотно: интерлок</t>
  </si>
  <si>
    <t>с102и</t>
  </si>
  <si>
    <t>девочка</t>
  </si>
  <si>
    <t>Chechko</t>
  </si>
  <si>
    <t>Комбинезон с147и Полотно: интерлок цена 264</t>
  </si>
  <si>
    <t>с147</t>
  </si>
  <si>
    <t>Кофта-боди С269к кулирка (пр-во Польша)</t>
  </si>
  <si>
    <t>с269к</t>
  </si>
  <si>
    <t>розовый</t>
  </si>
  <si>
    <t>Комбинезон с1148/1в Полотно: велюр</t>
  </si>
  <si>
    <t>с1148/1</t>
  </si>
  <si>
    <t>Комбинезон с140/1ф3 спорт Полотно: футер трёхнитка</t>
  </si>
  <si>
    <t>c140/1ф 3</t>
  </si>
  <si>
    <t>Cher Ta</t>
  </si>
  <si>
    <t>Комбинезон кулирка</t>
  </si>
  <si>
    <t>с141/1к</t>
  </si>
  <si>
    <t>серый (мальчик)</t>
  </si>
  <si>
    <t>с200ф</t>
  </si>
  <si>
    <t>мальчик</t>
  </si>
  <si>
    <t>Комбинезон интерлок</t>
  </si>
  <si>
    <t>С100Би</t>
  </si>
  <si>
    <t>бежевый (мальчик)</t>
  </si>
  <si>
    <t>с305к</t>
  </si>
  <si>
    <t>Комбинезон футер</t>
  </si>
  <si>
    <t>100Бф</t>
  </si>
  <si>
    <t>с303ф</t>
  </si>
  <si>
    <t>с300и</t>
  </si>
  <si>
    <t>желтые/зеленые(мальчик)</t>
  </si>
  <si>
    <t>С244ф</t>
  </si>
  <si>
    <t>с134/1и</t>
  </si>
  <si>
    <t>серый с зеленым (мальчик)</t>
  </si>
  <si>
    <t>Штанишки саруэль</t>
  </si>
  <si>
    <t>красные (мальчик)</t>
  </si>
  <si>
    <t>желтый/синий (мальчик)</t>
  </si>
  <si>
    <t>с305ф</t>
  </si>
  <si>
    <t>желтый (мальчик)</t>
  </si>
  <si>
    <t>Комбинезон начес</t>
  </si>
  <si>
    <t>с1300и</t>
  </si>
  <si>
    <t>Grafinya SAS</t>
  </si>
  <si>
    <t>Пижама С602и Полотно: Интерлок</t>
  </si>
  <si>
    <t>С602и</t>
  </si>
  <si>
    <t>любой, не розовый</t>
  </si>
  <si>
    <t>Пижама с618к Полотно: кулирка</t>
  </si>
  <si>
    <t>с618к</t>
  </si>
  <si>
    <t>Пижама 602ф Полотно: Футер</t>
  </si>
  <si>
    <t>Пижама без застёжки С612к Полотно: Кулирка (пр-во Польша)</t>
  </si>
  <si>
    <t>С612к</t>
  </si>
  <si>
    <t>тедди</t>
  </si>
  <si>
    <t>ialo</t>
  </si>
  <si>
    <t>Ползунки  спорт</t>
  </si>
  <si>
    <t>с1306и</t>
  </si>
  <si>
    <t>зеленый</t>
  </si>
  <si>
    <t>kayatatty</t>
  </si>
  <si>
    <t>Платье-туника Распродажа! С717к Полотно: Кулирка с эластаном  Размеры: 74-92 Цена: 190 руб</t>
  </si>
  <si>
    <t>с717к</t>
  </si>
  <si>
    <t>розовый или любой</t>
  </si>
  <si>
    <t>комбинезон техника футер</t>
  </si>
  <si>
    <t>140/1ф3</t>
  </si>
  <si>
    <t>на девочку или уни</t>
  </si>
  <si>
    <t>боди 1217и р-р 68 цена 190руб Пристрой</t>
  </si>
  <si>
    <t>голубой</t>
  </si>
  <si>
    <t>KetiPerri</t>
  </si>
  <si>
    <t>Кофточка с1228и спорт Полотно: интерлок  Размеры: 68-104 цена 152руб</t>
  </si>
  <si>
    <t>с1228и</t>
  </si>
  <si>
    <t>голубой,синий</t>
  </si>
  <si>
    <t>80,86</t>
  </si>
  <si>
    <t>Кофта-боди</t>
  </si>
  <si>
    <t>с220к</t>
  </si>
  <si>
    <t>с203к</t>
  </si>
  <si>
    <t>с326и</t>
  </si>
  <si>
    <t>голубые, на мальчика</t>
  </si>
  <si>
    <t>с272и</t>
  </si>
  <si>
    <t>коричневый</t>
  </si>
  <si>
    <t>Koryaba</t>
  </si>
  <si>
    <t>1804в Комбинезон 68</t>
  </si>
  <si>
    <t>с1804в-68</t>
  </si>
  <si>
    <t>Ksusha79</t>
  </si>
  <si>
    <t>Майка</t>
  </si>
  <si>
    <t>с223/1к</t>
  </si>
  <si>
    <t>белый</t>
  </si>
  <si>
    <t>с104Бк</t>
  </si>
  <si>
    <t>девочка/уни</t>
  </si>
  <si>
    <t>K_Tanusha</t>
  </si>
  <si>
    <t>254к Майка 080</t>
  </si>
  <si>
    <t>254к</t>
  </si>
  <si>
    <t>на мальчика (темно коричневая)</t>
  </si>
  <si>
    <t>274к Майка 080</t>
  </si>
  <si>
    <t>274к</t>
  </si>
  <si>
    <t>на мальчика (в полоску или серая, но не белая)</t>
  </si>
  <si>
    <t>larik54</t>
  </si>
  <si>
    <t>Комбинезон с104Би</t>
  </si>
  <si>
    <t>с104Би</t>
  </si>
  <si>
    <t>Комбинезон с127фПолотно: футер (Польша)</t>
  </si>
  <si>
    <t>с127ф</t>
  </si>
  <si>
    <t>розовый или девочка</t>
  </si>
  <si>
    <t>Коллекция "Сердечки" Комбинезон с119Ши</t>
  </si>
  <si>
    <t>с119Ши</t>
  </si>
  <si>
    <t>с красными сердечками</t>
  </si>
  <si>
    <t>Комбинезон с104Бк</t>
  </si>
  <si>
    <t>мальчик и уни</t>
  </si>
  <si>
    <t>Leka30</t>
  </si>
  <si>
    <t>с284а</t>
  </si>
  <si>
    <t>фиолетовая</t>
  </si>
  <si>
    <t>Бриджи-юбка</t>
  </si>
  <si>
    <t>с340к</t>
  </si>
  <si>
    <t>бело-черная</t>
  </si>
  <si>
    <t>комплект</t>
  </si>
  <si>
    <t>с406и319р</t>
  </si>
  <si>
    <t>зеленая</t>
  </si>
  <si>
    <t>Кофточка для девочки</t>
  </si>
  <si>
    <t>С229/2и</t>
  </si>
  <si>
    <t>Боди-майка</t>
  </si>
  <si>
    <t>С271/1к</t>
  </si>
  <si>
    <t>Шорты</t>
  </si>
  <si>
    <t>с314/1и</t>
  </si>
  <si>
    <t>черные</t>
  </si>
  <si>
    <t>lesyona</t>
  </si>
  <si>
    <t>Комбинезон с133ф3 спорт Полотно: футер трёхнитка</t>
  </si>
  <si>
    <t>с133ф3</t>
  </si>
  <si>
    <t>Кофта С1203к Полотно: Кулирка</t>
  </si>
  <si>
    <t>С1203к</t>
  </si>
  <si>
    <t>с140/1ф3</t>
  </si>
  <si>
    <t>Li-Na</t>
  </si>
  <si>
    <t>мальчик (желательно разную)</t>
  </si>
  <si>
    <t>синие</t>
  </si>
  <si>
    <t>Londine</t>
  </si>
  <si>
    <t>Коллекция "Ажурная" Кофточка</t>
  </si>
  <si>
    <t>с243а</t>
  </si>
  <si>
    <t>белая замена сиреневая</t>
  </si>
  <si>
    <t>розовые в цветок</t>
  </si>
  <si>
    <t>LubaSamuseva</t>
  </si>
  <si>
    <t>комбинезон</t>
  </si>
  <si>
    <t>с100ф3</t>
  </si>
  <si>
    <t>желтый/мальчик</t>
  </si>
  <si>
    <t>с131ф</t>
  </si>
  <si>
    <t>Milky</t>
  </si>
  <si>
    <t>Кофта-боди  ALBED</t>
  </si>
  <si>
    <t>с217р</t>
  </si>
  <si>
    <t>На девочку</t>
  </si>
  <si>
    <t>musinova-m</t>
  </si>
  <si>
    <t>Комбинезон с1105ф3 спорт</t>
  </si>
  <si>
    <t>с1105ф3</t>
  </si>
  <si>
    <t>девочка)</t>
  </si>
  <si>
    <t>Комбинезон с1148/1в Полотно: велюр</t>
  </si>
  <si>
    <t>c1148/1в</t>
  </si>
  <si>
    <t>Nastya_13</t>
  </si>
  <si>
    <t>с147и</t>
  </si>
  <si>
    <t>NatAl</t>
  </si>
  <si>
    <t>605к Пелёнка 90х120</t>
  </si>
  <si>
    <t>с605к-90х120</t>
  </si>
  <si>
    <t>90х120</t>
  </si>
  <si>
    <t>131и Комбинезон 74</t>
  </si>
  <si>
    <t>с131и-74</t>
  </si>
  <si>
    <t>розовый/ на девочку</t>
  </si>
  <si>
    <t>105ф3  Комбинезон 74</t>
  </si>
  <si>
    <t>с105ф3-74</t>
  </si>
  <si>
    <t>220к Кофта-боди 68</t>
  </si>
  <si>
    <t>с220к-68</t>
  </si>
  <si>
    <t>розовый/на девочку</t>
  </si>
  <si>
    <t>100а Комбинезон "Ажурная" 62</t>
  </si>
  <si>
    <t>с100а-62</t>
  </si>
  <si>
    <t>104и Комбинезон 68</t>
  </si>
  <si>
    <t>с104и-68</t>
  </si>
  <si>
    <t>1100в Комбинезон 68</t>
  </si>
  <si>
    <t>с1100в-68</t>
  </si>
  <si>
    <t>116Шк Полукомбинезон 68</t>
  </si>
  <si>
    <t>с116Шк-68</t>
  </si>
  <si>
    <t>красный/малиновый</t>
  </si>
  <si>
    <t>226к Кофта-боди 74</t>
  </si>
  <si>
    <t>с226к-74</t>
  </si>
  <si>
    <t>Natty</t>
  </si>
  <si>
    <t>Кофта-боди с279к Полотно: Польская кулирка</t>
  </si>
  <si>
    <t>с279к</t>
  </si>
  <si>
    <t>белая в чёрный горох</t>
  </si>
  <si>
    <t>красная в горох</t>
  </si>
  <si>
    <t>Natusyalapusya</t>
  </si>
  <si>
    <t>брюки-саруэль</t>
  </si>
  <si>
    <t>c339k</t>
  </si>
  <si>
    <t>красная</t>
  </si>
  <si>
    <t>кофточка</t>
  </si>
  <si>
    <t>серая</t>
  </si>
  <si>
    <t>с339в</t>
  </si>
  <si>
    <t>голубые</t>
  </si>
  <si>
    <t>с205и</t>
  </si>
  <si>
    <t>кофточка спорт</t>
  </si>
  <si>
    <t>голубая</t>
  </si>
  <si>
    <t>c272в</t>
  </si>
  <si>
    <t>NNA1978</t>
  </si>
  <si>
    <t>кофта</t>
  </si>
  <si>
    <t>с200к</t>
  </si>
  <si>
    <t>позлунки</t>
  </si>
  <si>
    <t>распашонка</t>
  </si>
  <si>
    <t>с211к</t>
  </si>
  <si>
    <t>ползунки</t>
  </si>
  <si>
    <t>с304к</t>
  </si>
  <si>
    <t>olyaca</t>
  </si>
  <si>
    <t>Брюки - саруэль с339и</t>
  </si>
  <si>
    <t>Брюки-саруэль с339к</t>
  </si>
  <si>
    <t>синий</t>
  </si>
  <si>
    <t>Ползунки С326и</t>
  </si>
  <si>
    <t>pamela</t>
  </si>
  <si>
    <t>Комбинезон Полотно: интерлок</t>
  </si>
  <si>
    <t>с119и</t>
  </si>
  <si>
    <t>горох (девочка)</t>
  </si>
  <si>
    <t>Кофта-боди кулирка (пр-во Польша) цвет как на картинке</t>
  </si>
  <si>
    <t>С269к</t>
  </si>
  <si>
    <t>фото</t>
  </si>
  <si>
    <t>Коллекция "Ажурная" Комбинезон</t>
  </si>
  <si>
    <t>с100а</t>
  </si>
  <si>
    <t>желтый, розовый, сиреневый</t>
  </si>
  <si>
    <t>Ползунки коллекция для малышей</t>
  </si>
  <si>
    <t>с333Шф</t>
  </si>
  <si>
    <t>девочка, желательно как распашонка</t>
  </si>
  <si>
    <t>Распашонка Полотно: футер</t>
  </si>
  <si>
    <t>с211ф</t>
  </si>
  <si>
    <t>белая с рис. (девочка)</t>
  </si>
  <si>
    <t>Ползунки Полотно: интерлок</t>
  </si>
  <si>
    <t>Комбинезон Полотно: Интерлок цена 253руб</t>
  </si>
  <si>
    <t>с142и</t>
  </si>
  <si>
    <t>горох - красный, голубой</t>
  </si>
  <si>
    <t>Кофта-боди Полотно: Польский ажур</t>
  </si>
  <si>
    <t>с269/1а</t>
  </si>
  <si>
    <t>персик (не белый, девочка)</t>
  </si>
  <si>
    <t>девочка - любой</t>
  </si>
  <si>
    <t>Ползунки Полотно: кулирка Новинка</t>
  </si>
  <si>
    <t>сердечки, зайки, мишки</t>
  </si>
  <si>
    <t>Patanya</t>
  </si>
  <si>
    <t>мальчик/уни</t>
  </si>
  <si>
    <t>с104к</t>
  </si>
  <si>
    <t>с303к</t>
  </si>
  <si>
    <t>Prelest</t>
  </si>
  <si>
    <t>Regina_24</t>
  </si>
  <si>
    <t>кофточка с240и полотно интерлок</t>
  </si>
  <si>
    <t>с240и</t>
  </si>
  <si>
    <t>разные на мальчика</t>
  </si>
  <si>
    <t>Комбинезон с124ф Полотно: футер</t>
  </si>
  <si>
    <t>синий на мальчика</t>
  </si>
  <si>
    <t>Кофта С244ф Полотно: Футер</t>
  </si>
  <si>
    <t>Комбинезон с100и Полотно: интерлок</t>
  </si>
  <si>
    <t>с100и</t>
  </si>
  <si>
    <t>Rina325</t>
  </si>
  <si>
    <t>на мальчика или уни</t>
  </si>
  <si>
    <t>Брюки-саруэль</t>
  </si>
  <si>
    <t>с220и</t>
  </si>
  <si>
    <t>с271к</t>
  </si>
  <si>
    <t>Semochka</t>
  </si>
  <si>
    <t>Кофточка с200и Полотно: интерлок</t>
  </si>
  <si>
    <t>с200и</t>
  </si>
  <si>
    <t>Брючки</t>
  </si>
  <si>
    <t>с311к</t>
  </si>
  <si>
    <t>на девочку(розовые)</t>
  </si>
  <si>
    <t>Комбинезон с147и</t>
  </si>
  <si>
    <t>кроме белого</t>
  </si>
  <si>
    <t>Жилет</t>
  </si>
  <si>
    <t>с1212ф</t>
  </si>
  <si>
    <t>белый, желтый</t>
  </si>
  <si>
    <t>Shaiya</t>
  </si>
  <si>
    <t>Кофта-боди  Полотно: Кулирка</t>
  </si>
  <si>
    <t>уни/мальчик</t>
  </si>
  <si>
    <t>Коллекция "Африка" КомбинезонПолотно: интерлок</t>
  </si>
  <si>
    <t>с100Ши</t>
  </si>
  <si>
    <t>майка</t>
  </si>
  <si>
    <t>светло -коричневый</t>
  </si>
  <si>
    <t>р-р 110</t>
  </si>
  <si>
    <t>с141в</t>
  </si>
  <si>
    <t>Кофта-боди "Африка"</t>
  </si>
  <si>
    <t>280Ши</t>
  </si>
  <si>
    <t>Коллекция "Ажурная" Комбинезон  Полотно: Польский ажур</t>
  </si>
  <si>
    <t>Комбинезон  Полотно: футер</t>
  </si>
  <si>
    <t>уни</t>
  </si>
  <si>
    <t>Комбинезон  спорт</t>
  </si>
  <si>
    <t>Skykin</t>
  </si>
  <si>
    <t>C217ф</t>
  </si>
  <si>
    <t>девочке</t>
  </si>
  <si>
    <t>Конверт для сна</t>
  </si>
  <si>
    <t>с108и</t>
  </si>
  <si>
    <t>дев</t>
  </si>
  <si>
    <t>Штанишки на памперс</t>
  </si>
  <si>
    <t>с341к</t>
  </si>
  <si>
    <t>68 и 74</t>
  </si>
  <si>
    <t>Sonne-lutik</t>
  </si>
  <si>
    <t>Майка-боди</t>
  </si>
  <si>
    <t>С271и</t>
  </si>
  <si>
    <t>с цветочками для девочки</t>
  </si>
  <si>
    <t>SV79</t>
  </si>
  <si>
    <t>Ползунки С326и Полотно: Интерлок</t>
  </si>
  <si>
    <t>синий и зеленый</t>
  </si>
  <si>
    <t>Комплект  Полотно: кулирка</t>
  </si>
  <si>
    <t>с265к+314к</t>
  </si>
  <si>
    <t>Tani</t>
  </si>
  <si>
    <t>девочка, жел. розовый</t>
  </si>
  <si>
    <t>Бриджи</t>
  </si>
  <si>
    <t>с319к</t>
  </si>
  <si>
    <t>VIP69</t>
  </si>
  <si>
    <t>Комбинезон Полотно: футер трёхнитка</t>
  </si>
  <si>
    <t>с140/1ф3 спорт</t>
  </si>
  <si>
    <t>голубой,желтый/(мальчик)</t>
  </si>
  <si>
    <t>WiFi</t>
  </si>
  <si>
    <t>красная в бел.гор.</t>
  </si>
  <si>
    <t>Активити</t>
  </si>
  <si>
    <t>майка борцовка</t>
  </si>
  <si>
    <t>с274к</t>
  </si>
  <si>
    <t>арина01</t>
  </si>
  <si>
    <t>Распашонка с211и Полотно: Интерлок цена 110руб</t>
  </si>
  <si>
    <t>с211и</t>
  </si>
  <si>
    <t>Комбинезон с1131и Полотно: интерлок</t>
  </si>
  <si>
    <t>с1131и</t>
  </si>
  <si>
    <t>Конверт для сна с108и Полотно: Польский интерлок из коллекции "Игрушки"</t>
  </si>
  <si>
    <t>Кофточка с240и Полотно: интерлок цена 131руб</t>
  </si>
  <si>
    <t>беж. машинки</t>
  </si>
  <si>
    <t>син., беж.</t>
  </si>
  <si>
    <t>Ползунки с303к Полотно: Польская кулирка</t>
  </si>
  <si>
    <t>Василиса...</t>
  </si>
  <si>
    <t>Комбинезон С102/1и Полотно: Интерлок (пр-во Польша)</t>
  </si>
  <si>
    <t>125и</t>
  </si>
  <si>
    <t>Комбинезон С120ф Полотно: футер (пр-во Польша)</t>
  </si>
  <si>
    <t>С120ф</t>
  </si>
  <si>
    <t>Винни-Тинни</t>
  </si>
  <si>
    <t>Шапка-шлем</t>
  </si>
  <si>
    <t>42-44</t>
  </si>
  <si>
    <t>брюки пристрой</t>
  </si>
  <si>
    <t>326и</t>
  </si>
  <si>
    <t>улитка или розовые в цветок</t>
  </si>
  <si>
    <t>Коллекция "Нежная" Ползунки</t>
  </si>
  <si>
    <t>с302к</t>
  </si>
  <si>
    <t>Платье</t>
  </si>
  <si>
    <t>с703к</t>
  </si>
  <si>
    <t>с вишенками</t>
  </si>
  <si>
    <t>гуля79</t>
  </si>
  <si>
    <t>100ф3</t>
  </si>
  <si>
    <t>Дашулик</t>
  </si>
  <si>
    <t>жёлтый</t>
  </si>
  <si>
    <t>с1217р</t>
  </si>
  <si>
    <t>девочка (зеленый, желтый)</t>
  </si>
  <si>
    <t>Евгеша-79</t>
  </si>
  <si>
    <t>Комплект с надписью доченька</t>
  </si>
  <si>
    <t>с1242в+322в</t>
  </si>
  <si>
    <t>Комплект</t>
  </si>
  <si>
    <t>С238+318к</t>
  </si>
  <si>
    <t>Полукомбинезон</t>
  </si>
  <si>
    <t>с137к</t>
  </si>
  <si>
    <t>ЕвЛука</t>
  </si>
  <si>
    <t>Джемпер</t>
  </si>
  <si>
    <t>с1206р</t>
  </si>
  <si>
    <t>синий с зеленым, синий с желтым</t>
  </si>
  <si>
    <t>с145к</t>
  </si>
  <si>
    <t>ЖЕНЯ224</t>
  </si>
  <si>
    <t>Пижама С606ф футер</t>
  </si>
  <si>
    <t>С606ф</t>
  </si>
  <si>
    <t>МАЛЬЧИК</t>
  </si>
  <si>
    <t>ЗлаяЗая</t>
  </si>
  <si>
    <t>Комбинезон с140/1ф3</t>
  </si>
  <si>
    <t>Ирада</t>
  </si>
  <si>
    <t>Пижама С602и Полотно: Интерлок</t>
  </si>
  <si>
    <t>кука-макука</t>
  </si>
  <si>
    <t>Комбинезон с142и Полотно: Интерлок цена 253руб</t>
  </si>
  <si>
    <t>красный в белый горох</t>
  </si>
  <si>
    <t>Кофточка с240и Полотно: интерлок цена 131руб</t>
  </si>
  <si>
    <t>Жилет с1212ф</t>
  </si>
  <si>
    <t>Комбинезон с рюшей с127ф Полотно: футер</t>
  </si>
  <si>
    <t>Брюки - саруэль с339и Полотно: интерлок</t>
  </si>
  <si>
    <t>Комплект с1242в+322в Полотно: велюр</t>
  </si>
  <si>
    <t>розовый с надписью доченька</t>
  </si>
  <si>
    <t>Коллекция "Ажурная" Кофточка с243а Полотно: Польский ажур</t>
  </si>
  <si>
    <t>белая</t>
  </si>
  <si>
    <t>Ларинка</t>
  </si>
  <si>
    <t>Коллекция "Ажурная" Комбинезон с147а Полотно: Польский ажур цена 264руб</t>
  </si>
  <si>
    <t>с147а</t>
  </si>
  <si>
    <t>розовый или сиреневый</t>
  </si>
  <si>
    <t>Комбинезон С120ф Полотно: футер (пр-во Польша) Размеры: 56-80 цена 242руб</t>
  </si>
  <si>
    <t>с божими коровками (девочке)</t>
  </si>
  <si>
    <t>Лучик2009</t>
  </si>
  <si>
    <t>с333и</t>
  </si>
  <si>
    <t>желтые или зеленые</t>
  </si>
  <si>
    <t>мама3</t>
  </si>
  <si>
    <t>Кепи</t>
  </si>
  <si>
    <t>507и</t>
  </si>
  <si>
    <t>Мария1984</t>
  </si>
  <si>
    <t>с231к</t>
  </si>
  <si>
    <t>не черный)</t>
  </si>
  <si>
    <t>Комбезон</t>
  </si>
  <si>
    <t>с100Ша</t>
  </si>
  <si>
    <t>Комбез с рюшей</t>
  </si>
  <si>
    <t>502к</t>
  </si>
  <si>
    <t>ПАлёнА</t>
  </si>
  <si>
    <t>Комбинезон с124н Полотно: Польский начёс цена 320р</t>
  </si>
  <si>
    <t>с124н</t>
  </si>
  <si>
    <t>бирюзовый</t>
  </si>
  <si>
    <t>Комбинезон с1124/1в Полотно: велюр цена 297руб</t>
  </si>
  <si>
    <t>с1124/1в</t>
  </si>
  <si>
    <t>голубой с белой , красной, синей полоской или маль</t>
  </si>
  <si>
    <t>Птичка Катя</t>
  </si>
  <si>
    <t>Джемпер с206р ALBED Полотно: Польская рибана с начёсом</t>
  </si>
  <si>
    <t>с206р ALBED</t>
  </si>
  <si>
    <t>на девочку (желтая)</t>
  </si>
  <si>
    <t>Джемпер с1206р Полотно: рибана с лайкрой</t>
  </si>
  <si>
    <t>на мальчика (голубой, синий)</t>
  </si>
  <si>
    <t>Кофточка с222к Полотно: кулирка</t>
  </si>
  <si>
    <t>на мальчика (белая с рисунком)</t>
  </si>
  <si>
    <t>Водолазка с206р Полотно: Рибана с эластаном</t>
  </si>
  <si>
    <t>с206р</t>
  </si>
  <si>
    <t>на девочку (розовый в цветочек)</t>
  </si>
  <si>
    <t>Брючки с311к Полотно: Кулирка</t>
  </si>
  <si>
    <t>Салаточка</t>
  </si>
  <si>
    <t>Кофта С200к Полотно: Кулирка</t>
  </si>
  <si>
    <t>С200к</t>
  </si>
  <si>
    <t>Майка с274к Полотно: кулирка цена 92руб</t>
  </si>
  <si>
    <t>синяя, белая</t>
  </si>
  <si>
    <t>Майка-боди С271и Полотно: Интерлок (пр-во Польша)</t>
  </si>
  <si>
    <t>Кофта-боди с226к Полотно: Польская кулирка цена 121руб</t>
  </si>
  <si>
    <t>с226к</t>
  </si>
  <si>
    <t>Кофта-боди с1217р Полотно: рибана с лайкрой, зеленый</t>
  </si>
  <si>
    <t>голубой,синий, бирюзовый</t>
  </si>
  <si>
    <t>Комбинезон 100ф3 цена 321руб</t>
  </si>
  <si>
    <t>на мальчика (серо - голубой)</t>
  </si>
  <si>
    <t>сонец</t>
  </si>
  <si>
    <t>Кепка С507и Интерлок+кулирка</t>
  </si>
  <si>
    <t>С507и</t>
  </si>
  <si>
    <t>мальчик или уни</t>
  </si>
  <si>
    <t>синяя полоска с желтым (уни или мальчик)</t>
  </si>
  <si>
    <t>бирюза (уни или мальчик)</t>
  </si>
  <si>
    <t>Счастливый Эльф</t>
  </si>
  <si>
    <t>Комбинезон  Полотно: интерлок</t>
  </si>
  <si>
    <t>серый с зеленым</t>
  </si>
  <si>
    <t>Ползунки  Полотно: кулирка Новинка</t>
  </si>
  <si>
    <t>синие сердечки</t>
  </si>
  <si>
    <t>Шорты  Полотно: Кулирка</t>
  </si>
  <si>
    <t>С327к</t>
  </si>
  <si>
    <t>Полукомбинезон  Полотно: интерлок</t>
  </si>
  <si>
    <t>с138и</t>
  </si>
  <si>
    <t>оранж, желтый или зеленый</t>
  </si>
  <si>
    <t>Комбинезон  Полотно: футер трёхнитка</t>
  </si>
  <si>
    <t>с134/1ф3</t>
  </si>
  <si>
    <t>желтый или синий</t>
  </si>
  <si>
    <t>Кофта-боди  Полотно: Польская кулирка</t>
  </si>
  <si>
    <t>бирюзовый ромб</t>
  </si>
  <si>
    <t>Кофта-боди  Полотно: рибана с лайкрой</t>
  </si>
  <si>
    <t>бирюза/зеленый/желтый или серый</t>
  </si>
  <si>
    <t>Ползунки Полотно: Польская кулирка</t>
  </si>
  <si>
    <t>с305/1к</t>
  </si>
  <si>
    <t>велики или следы</t>
  </si>
  <si>
    <t>Ползунки  Полотно: Польская кулирка</t>
  </si>
  <si>
    <t>ТакПросто</t>
  </si>
  <si>
    <t>Зоопарк</t>
  </si>
  <si>
    <t>Шуля2000</t>
  </si>
  <si>
    <t>Комбинезон  Полотно: Интерлок</t>
  </si>
  <si>
    <t>Юлечка красотулечка</t>
  </si>
  <si>
    <t>Юлёк 0541</t>
  </si>
  <si>
    <t>С100к</t>
  </si>
  <si>
    <t>с машинками, на мальчика</t>
  </si>
  <si>
    <t>Коллекция "Белоснежная" Распашонка</t>
  </si>
  <si>
    <t>с1211Ши</t>
  </si>
  <si>
    <t>Коллекция "Африка" Полукомбинезон</t>
  </si>
  <si>
    <t>с116Ши</t>
  </si>
  <si>
    <t>с1148в</t>
  </si>
  <si>
    <t>салатовый с серым или на мальчика</t>
  </si>
  <si>
    <t>Комбинезон спорт</t>
  </si>
  <si>
    <t>Коллекция "Горошки" Комбинезон</t>
  </si>
  <si>
    <t>с1100Ши</t>
  </si>
  <si>
    <t>синий или голубой</t>
  </si>
  <si>
    <t>Юлия_Ч</t>
  </si>
  <si>
    <t>Распашонка "Нежная"</t>
  </si>
  <si>
    <t>215Шк</t>
  </si>
  <si>
    <t>Ползунки с304к Полотно: кулирка</t>
  </si>
  <si>
    <t>Распашонка с211ф</t>
  </si>
  <si>
    <t>Комбинезон с100н Полотно: начёс</t>
  </si>
  <si>
    <t>Ползунки С304ф Полотно: Футер</t>
  </si>
  <si>
    <t>С304ф</t>
  </si>
  <si>
    <t>Комбинезон "Нежная"</t>
  </si>
  <si>
    <t>119к</t>
  </si>
  <si>
    <t>Распашонка С211к</t>
  </si>
  <si>
    <t>С211к</t>
  </si>
  <si>
    <t>шапка</t>
  </si>
  <si>
    <t>светлая</t>
  </si>
  <si>
    <t xml:space="preserve">Всего </t>
  </si>
  <si>
    <t xml:space="preserve">Оплата </t>
  </si>
  <si>
    <t>Долг/переплата</t>
  </si>
  <si>
    <t>98р-р пришел</t>
  </si>
  <si>
    <t>оранж</t>
  </si>
  <si>
    <t>есть на девочку</t>
  </si>
  <si>
    <t>нет</t>
  </si>
  <si>
    <t>есть</t>
  </si>
  <si>
    <t xml:space="preserve">Комбинезон </t>
  </si>
  <si>
    <t>1148/1в</t>
  </si>
  <si>
    <t>Саруэль</t>
  </si>
  <si>
    <t>339и</t>
  </si>
  <si>
    <t xml:space="preserve">Чепчик </t>
  </si>
  <si>
    <t>500и</t>
  </si>
  <si>
    <t>1501/1и</t>
  </si>
  <si>
    <t>Шапка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</si>
</sst>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4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F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9" tint="-0.24997000396251678"/>
      <name val="Arial"/>
      <family val="2"/>
    </font>
    <font>
      <b/>
      <sz val="10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 applyFill="0" applyProtection="0">
      <alignment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43" fillId="0" borderId="0" xfId="0" applyFont="1" applyFill="1" applyAlignment="1" applyProtection="1">
      <alignment horizontal="center"/>
      <protection/>
    </xf>
    <xf numFmtId="0" fontId="43" fillId="0" borderId="0" xfId="0" applyFont="1" applyFill="1" applyAlignment="1" applyProtection="1">
      <alignment horizontal="center" wrapText="1"/>
      <protection/>
    </xf>
    <xf numFmtId="0" fontId="0" fillId="0" borderId="0" xfId="52" applyFill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" fontId="43" fillId="0" borderId="0" xfId="0" applyNumberFormat="1" applyFont="1" applyFill="1" applyAlignment="1" applyProtection="1">
      <alignment horizontal="center"/>
      <protection/>
    </xf>
    <xf numFmtId="1" fontId="44" fillId="0" borderId="0" xfId="0" applyNumberFormat="1" applyFont="1" applyFill="1" applyAlignment="1" applyProtection="1">
      <alignment/>
      <protection/>
    </xf>
    <xf numFmtId="1" fontId="45" fillId="0" borderId="0" xfId="0" applyNumberFormat="1" applyFont="1" applyFill="1" applyAlignment="1" applyProtection="1">
      <alignment/>
      <protection/>
    </xf>
    <xf numFmtId="1" fontId="46" fillId="0" borderId="0" xfId="0" applyNumberFormat="1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1" fontId="47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8"/>
  <sheetViews>
    <sheetView tabSelected="1" zoomScalePageLayoutView="0" workbookViewId="0" topLeftCell="A274">
      <selection activeCell="L287" sqref="L287"/>
    </sheetView>
  </sheetViews>
  <sheetFormatPr defaultColWidth="9.140625" defaultRowHeight="12.75"/>
  <cols>
    <col min="1" max="1" width="17.8515625" style="0" customWidth="1"/>
    <col min="2" max="2" width="19.57421875" style="0" customWidth="1"/>
    <col min="3" max="3" width="13.57421875" style="0" customWidth="1"/>
    <col min="4" max="4" width="14.8515625" style="0" customWidth="1"/>
    <col min="5" max="5" width="11.421875" style="0" customWidth="1"/>
    <col min="6" max="6" width="7.00390625" style="0" customWidth="1"/>
    <col min="7" max="7" width="12.00390625" style="0" customWidth="1"/>
    <col min="8" max="8" width="5.00390625" style="0" customWidth="1"/>
    <col min="9" max="9" width="6.00390625" style="0" customWidth="1"/>
    <col min="10" max="10" width="11.00390625" style="0" customWidth="1"/>
    <col min="11" max="11" width="7.421875" style="6" customWidth="1"/>
    <col min="14" max="14" width="10.7109375" style="0" customWidth="1"/>
    <col min="15" max="16" width="15.00390625" style="0" customWidth="1"/>
    <col min="17" max="17" width="10.421875" style="0" customWidth="1"/>
  </cols>
  <sheetData>
    <row r="1" spans="1:17" s="1" customFormat="1" ht="25.5">
      <c r="A1" s="16" t="s">
        <v>0</v>
      </c>
      <c r="B1" s="1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 t="s">
        <v>8</v>
      </c>
      <c r="K1" s="7" t="s">
        <v>9</v>
      </c>
      <c r="L1" s="2" t="s">
        <v>525</v>
      </c>
      <c r="M1" s="2" t="s">
        <v>526</v>
      </c>
      <c r="N1" s="3" t="s">
        <v>527</v>
      </c>
      <c r="O1" s="2" t="s">
        <v>10</v>
      </c>
      <c r="P1" s="2"/>
      <c r="Q1" s="2"/>
    </row>
    <row r="2" spans="1:20" ht="12.75">
      <c r="A2" t="s">
        <v>11</v>
      </c>
      <c r="B2" t="s">
        <v>12</v>
      </c>
      <c r="C2" t="s">
        <v>13</v>
      </c>
      <c r="D2" t="s">
        <v>14</v>
      </c>
      <c r="E2">
        <v>80</v>
      </c>
      <c r="F2">
        <v>1</v>
      </c>
      <c r="G2">
        <v>154</v>
      </c>
      <c r="H2">
        <v>15</v>
      </c>
      <c r="I2">
        <f>G2*F2</f>
        <v>154</v>
      </c>
      <c r="J2">
        <v>178</v>
      </c>
      <c r="K2" s="6">
        <f>I2*N$345</f>
        <v>2.8317713968650295</v>
      </c>
      <c r="L2" s="6">
        <f>J2+K2</f>
        <v>180.83177139686504</v>
      </c>
      <c r="R2" s="4"/>
      <c r="S2" s="4"/>
      <c r="T2" s="4"/>
    </row>
    <row r="3" spans="1:12" ht="12.75">
      <c r="A3" t="s">
        <v>11</v>
      </c>
      <c r="B3" t="s">
        <v>16</v>
      </c>
      <c r="C3" t="s">
        <v>17</v>
      </c>
      <c r="D3" t="s">
        <v>14</v>
      </c>
      <c r="E3">
        <v>80</v>
      </c>
      <c r="F3">
        <v>1</v>
      </c>
      <c r="G3">
        <v>255</v>
      </c>
      <c r="H3">
        <v>15</v>
      </c>
      <c r="I3">
        <f aca="true" t="shared" si="0" ref="I3:I67">G3*F3</f>
        <v>255</v>
      </c>
      <c r="J3">
        <v>294</v>
      </c>
      <c r="K3" s="6">
        <f>I3*N$345</f>
        <v>4.6889721181856014</v>
      </c>
      <c r="L3" s="6">
        <f aca="true" t="shared" si="1" ref="L3:L67">J3+K3</f>
        <v>298.6889721181856</v>
      </c>
    </row>
    <row r="4" spans="1:12" ht="12.75">
      <c r="A4" t="s">
        <v>11</v>
      </c>
      <c r="B4" t="s">
        <v>18</v>
      </c>
      <c r="C4" t="s">
        <v>19</v>
      </c>
      <c r="D4" t="s">
        <v>14</v>
      </c>
      <c r="E4">
        <v>80</v>
      </c>
      <c r="F4">
        <v>1</v>
      </c>
      <c r="G4">
        <v>231</v>
      </c>
      <c r="H4">
        <v>15</v>
      </c>
      <c r="I4">
        <f t="shared" si="0"/>
        <v>231</v>
      </c>
      <c r="J4">
        <v>266</v>
      </c>
      <c r="K4" s="6">
        <f>I4*N$345</f>
        <v>4.247657095297544</v>
      </c>
      <c r="L4" s="6">
        <f t="shared" si="1"/>
        <v>270.24765709529754</v>
      </c>
    </row>
    <row r="5" spans="9:14" ht="12.75">
      <c r="I5">
        <f t="shared" si="0"/>
        <v>0</v>
      </c>
      <c r="K5" s="6">
        <f>I5*N$345</f>
        <v>0</v>
      </c>
      <c r="L5" s="9">
        <f>SUM(L2:L4)</f>
        <v>749.7684006103482</v>
      </c>
      <c r="M5">
        <v>738</v>
      </c>
      <c r="N5" s="6">
        <f>M5-L5</f>
        <v>-11.76840061034818</v>
      </c>
    </row>
    <row r="6" spans="1:12" ht="12.75">
      <c r="A6" t="s">
        <v>20</v>
      </c>
      <c r="B6" t="s">
        <v>21</v>
      </c>
      <c r="C6" t="s">
        <v>22</v>
      </c>
      <c r="D6" t="s">
        <v>23</v>
      </c>
      <c r="E6" t="s">
        <v>24</v>
      </c>
      <c r="F6">
        <v>1</v>
      </c>
      <c r="G6">
        <v>70</v>
      </c>
      <c r="H6">
        <v>0</v>
      </c>
      <c r="I6">
        <f t="shared" si="0"/>
        <v>70</v>
      </c>
      <c r="J6">
        <v>70</v>
      </c>
      <c r="L6" s="6">
        <f t="shared" si="1"/>
        <v>70</v>
      </c>
    </row>
    <row r="7" spans="9:12" ht="12.75">
      <c r="I7">
        <f t="shared" si="0"/>
        <v>0</v>
      </c>
      <c r="K7" s="6">
        <f>I7*N$345</f>
        <v>0</v>
      </c>
      <c r="L7" s="9">
        <f>L6</f>
        <v>70</v>
      </c>
    </row>
    <row r="8" spans="1:12" ht="12.75">
      <c r="A8" t="s">
        <v>26</v>
      </c>
      <c r="B8" t="s">
        <v>27</v>
      </c>
      <c r="C8" t="s">
        <v>28</v>
      </c>
      <c r="D8" t="s">
        <v>14</v>
      </c>
      <c r="E8">
        <v>92</v>
      </c>
      <c r="F8">
        <v>1</v>
      </c>
      <c r="G8">
        <v>121</v>
      </c>
      <c r="H8">
        <v>15</v>
      </c>
      <c r="I8">
        <f t="shared" si="0"/>
        <v>121</v>
      </c>
      <c r="J8">
        <v>140</v>
      </c>
      <c r="K8" s="6">
        <f>I8*N$345</f>
        <v>2.224963240393952</v>
      </c>
      <c r="L8" s="6">
        <f t="shared" si="1"/>
        <v>142.22496324039395</v>
      </c>
    </row>
    <row r="9" spans="1:12" ht="12.75">
      <c r="A9" t="s">
        <v>26</v>
      </c>
      <c r="B9" t="s">
        <v>27</v>
      </c>
      <c r="C9" t="s">
        <v>28</v>
      </c>
      <c r="D9" t="s">
        <v>29</v>
      </c>
      <c r="E9">
        <v>92</v>
      </c>
      <c r="F9">
        <v>1</v>
      </c>
      <c r="G9">
        <v>121</v>
      </c>
      <c r="H9">
        <v>15</v>
      </c>
      <c r="I9">
        <f t="shared" si="0"/>
        <v>121</v>
      </c>
      <c r="J9">
        <v>140</v>
      </c>
      <c r="K9" s="6">
        <f>I9*N$345</f>
        <v>2.224963240393952</v>
      </c>
      <c r="L9" s="6">
        <f t="shared" si="1"/>
        <v>142.22496324039395</v>
      </c>
    </row>
    <row r="10" spans="9:14" ht="12.75">
      <c r="I10">
        <f t="shared" si="0"/>
        <v>0</v>
      </c>
      <c r="K10" s="6">
        <f>I10*N$345</f>
        <v>0</v>
      </c>
      <c r="L10" s="9">
        <f>SUM(L8:L9)</f>
        <v>284.4499264807879</v>
      </c>
      <c r="M10">
        <v>280</v>
      </c>
      <c r="N10" s="6">
        <f>M10-L10</f>
        <v>-4.449926480787894</v>
      </c>
    </row>
    <row r="11" spans="1:12" ht="12.75">
      <c r="A11" t="s">
        <v>30</v>
      </c>
      <c r="B11" t="s">
        <v>18</v>
      </c>
      <c r="C11" t="s">
        <v>31</v>
      </c>
      <c r="D11" t="s">
        <v>29</v>
      </c>
      <c r="E11">
        <v>74</v>
      </c>
      <c r="F11">
        <v>1</v>
      </c>
      <c r="G11">
        <v>320</v>
      </c>
      <c r="H11">
        <v>15</v>
      </c>
      <c r="I11">
        <f t="shared" si="0"/>
        <v>320</v>
      </c>
      <c r="J11">
        <v>368</v>
      </c>
      <c r="K11" s="6">
        <f>I11*N$345</f>
        <v>5.884200305174088</v>
      </c>
      <c r="L11" s="6">
        <f t="shared" si="1"/>
        <v>373.8842003051741</v>
      </c>
    </row>
    <row r="12" spans="12:14" ht="12.75">
      <c r="L12" s="9">
        <f>SUM(L11)</f>
        <v>373.8842003051741</v>
      </c>
      <c r="M12">
        <v>368</v>
      </c>
      <c r="N12" s="6">
        <f>M12-L12</f>
        <v>-5.88420030517409</v>
      </c>
    </row>
    <row r="13" spans="1:12" ht="12.75">
      <c r="A13" t="s">
        <v>32</v>
      </c>
      <c r="B13" t="s">
        <v>33</v>
      </c>
      <c r="C13" t="s">
        <v>34</v>
      </c>
      <c r="D13" t="s">
        <v>35</v>
      </c>
      <c r="E13">
        <v>92</v>
      </c>
      <c r="F13">
        <v>1</v>
      </c>
      <c r="G13">
        <v>137</v>
      </c>
      <c r="H13">
        <v>15</v>
      </c>
      <c r="I13">
        <f t="shared" si="0"/>
        <v>137</v>
      </c>
      <c r="J13">
        <v>158</v>
      </c>
      <c r="K13" s="6">
        <f aca="true" t="shared" si="2" ref="K13:K18">I13*N$345</f>
        <v>2.5191732556526563</v>
      </c>
      <c r="L13" s="6">
        <f t="shared" si="1"/>
        <v>160.51917325565265</v>
      </c>
    </row>
    <row r="14" spans="1:12" ht="12.75">
      <c r="A14" t="s">
        <v>32</v>
      </c>
      <c r="B14" t="s">
        <v>36</v>
      </c>
      <c r="C14" t="s">
        <v>37</v>
      </c>
      <c r="D14" t="s">
        <v>38</v>
      </c>
      <c r="E14">
        <v>86</v>
      </c>
      <c r="F14">
        <v>1</v>
      </c>
      <c r="G14">
        <v>154</v>
      </c>
      <c r="H14">
        <v>15</v>
      </c>
      <c r="I14">
        <f t="shared" si="0"/>
        <v>154</v>
      </c>
      <c r="J14">
        <v>178</v>
      </c>
      <c r="K14" s="6">
        <f t="shared" si="2"/>
        <v>2.8317713968650295</v>
      </c>
      <c r="L14" s="6">
        <f t="shared" si="1"/>
        <v>180.83177139686504</v>
      </c>
    </row>
    <row r="15" spans="1:15" ht="12.75">
      <c r="A15" t="s">
        <v>32</v>
      </c>
      <c r="B15" t="s">
        <v>33</v>
      </c>
      <c r="C15" t="s">
        <v>39</v>
      </c>
      <c r="D15" t="s">
        <v>35</v>
      </c>
      <c r="E15">
        <v>92</v>
      </c>
      <c r="F15">
        <v>1</v>
      </c>
      <c r="G15">
        <v>137</v>
      </c>
      <c r="H15">
        <v>15</v>
      </c>
      <c r="I15">
        <f t="shared" si="0"/>
        <v>137</v>
      </c>
      <c r="J15">
        <v>158</v>
      </c>
      <c r="K15" s="6">
        <f t="shared" si="2"/>
        <v>2.5191732556526563</v>
      </c>
      <c r="L15" s="6">
        <f t="shared" si="1"/>
        <v>160.51917325565265</v>
      </c>
      <c r="O15" t="s">
        <v>528</v>
      </c>
    </row>
    <row r="16" spans="1:12" ht="12.75">
      <c r="A16" t="s">
        <v>32</v>
      </c>
      <c r="B16" t="s">
        <v>40</v>
      </c>
      <c r="C16" t="s">
        <v>13</v>
      </c>
      <c r="D16" t="s">
        <v>35</v>
      </c>
      <c r="E16">
        <v>92</v>
      </c>
      <c r="F16">
        <v>1</v>
      </c>
      <c r="G16">
        <v>154</v>
      </c>
      <c r="H16">
        <v>15</v>
      </c>
      <c r="I16">
        <f t="shared" si="0"/>
        <v>154</v>
      </c>
      <c r="J16">
        <v>178</v>
      </c>
      <c r="K16" s="6">
        <f t="shared" si="2"/>
        <v>2.8317713968650295</v>
      </c>
      <c r="L16" s="6">
        <f t="shared" si="1"/>
        <v>180.83177139686504</v>
      </c>
    </row>
    <row r="17" spans="9:14" ht="12.75">
      <c r="I17">
        <f t="shared" si="0"/>
        <v>0</v>
      </c>
      <c r="K17" s="6">
        <f t="shared" si="2"/>
        <v>0</v>
      </c>
      <c r="L17" s="9">
        <f>SUM(L13:L16)</f>
        <v>682.7018893050354</v>
      </c>
      <c r="M17">
        <v>672</v>
      </c>
      <c r="N17" s="6">
        <f>M17-L17</f>
        <v>-10.701889305035365</v>
      </c>
    </row>
    <row r="18" spans="1:12" ht="12.75">
      <c r="A18" t="s">
        <v>41</v>
      </c>
      <c r="B18" t="s">
        <v>42</v>
      </c>
      <c r="C18" t="s">
        <v>43</v>
      </c>
      <c r="D18" t="s">
        <v>44</v>
      </c>
      <c r="E18">
        <v>68</v>
      </c>
      <c r="F18">
        <v>1</v>
      </c>
      <c r="G18">
        <v>297</v>
      </c>
      <c r="H18">
        <v>15</v>
      </c>
      <c r="I18">
        <f t="shared" si="0"/>
        <v>297</v>
      </c>
      <c r="J18">
        <v>342</v>
      </c>
      <c r="K18" s="6">
        <f t="shared" si="2"/>
        <v>5.4612734082397</v>
      </c>
      <c r="L18" s="6">
        <f t="shared" si="1"/>
        <v>347.4612734082397</v>
      </c>
    </row>
    <row r="19" spans="1:12" ht="12.75">
      <c r="A19" t="s">
        <v>41</v>
      </c>
      <c r="B19" t="s">
        <v>45</v>
      </c>
      <c r="C19" t="s">
        <v>46</v>
      </c>
      <c r="D19" t="s">
        <v>47</v>
      </c>
      <c r="E19">
        <v>62</v>
      </c>
      <c r="F19">
        <v>1</v>
      </c>
      <c r="G19">
        <v>190</v>
      </c>
      <c r="H19">
        <v>0</v>
      </c>
      <c r="I19">
        <f t="shared" si="0"/>
        <v>190</v>
      </c>
      <c r="J19">
        <v>190</v>
      </c>
      <c r="L19" s="6">
        <f t="shared" si="1"/>
        <v>190</v>
      </c>
    </row>
    <row r="20" spans="1:12" ht="12.75">
      <c r="A20" t="s">
        <v>41</v>
      </c>
      <c r="B20" t="s">
        <v>48</v>
      </c>
      <c r="C20" t="s">
        <v>49</v>
      </c>
      <c r="D20" t="s">
        <v>50</v>
      </c>
      <c r="E20">
        <v>104</v>
      </c>
      <c r="F20">
        <v>1</v>
      </c>
      <c r="G20">
        <v>217</v>
      </c>
      <c r="H20">
        <v>15</v>
      </c>
      <c r="I20">
        <f t="shared" si="0"/>
        <v>217</v>
      </c>
      <c r="J20">
        <v>250</v>
      </c>
      <c r="K20" s="6">
        <f aca="true" t="shared" si="3" ref="K20:K52">I20*N$345</f>
        <v>3.9902233319461784</v>
      </c>
      <c r="L20" s="6">
        <f t="shared" si="1"/>
        <v>253.99022333194617</v>
      </c>
    </row>
    <row r="21" spans="1:12" ht="12.75">
      <c r="A21" t="s">
        <v>41</v>
      </c>
      <c r="B21" t="s">
        <v>51</v>
      </c>
      <c r="C21" t="s">
        <v>52</v>
      </c>
      <c r="D21" t="s">
        <v>53</v>
      </c>
      <c r="E21">
        <v>56</v>
      </c>
      <c r="F21">
        <v>1</v>
      </c>
      <c r="G21">
        <v>242</v>
      </c>
      <c r="H21">
        <v>15</v>
      </c>
      <c r="I21">
        <f t="shared" si="0"/>
        <v>242</v>
      </c>
      <c r="J21">
        <v>279</v>
      </c>
      <c r="K21" s="6">
        <f t="shared" si="3"/>
        <v>4.449926480787904</v>
      </c>
      <c r="L21" s="6">
        <f t="shared" si="1"/>
        <v>283.4499264807879</v>
      </c>
    </row>
    <row r="22" spans="1:12" ht="12.75">
      <c r="A22" t="s">
        <v>41</v>
      </c>
      <c r="B22" s="12" t="s">
        <v>533</v>
      </c>
      <c r="C22" s="12" t="s">
        <v>534</v>
      </c>
      <c r="D22" s="12" t="s">
        <v>53</v>
      </c>
      <c r="E22">
        <v>68</v>
      </c>
      <c r="F22">
        <v>1</v>
      </c>
      <c r="L22" s="6">
        <v>467</v>
      </c>
    </row>
    <row r="23" spans="9:14" ht="12.75">
      <c r="I23">
        <f t="shared" si="0"/>
        <v>0</v>
      </c>
      <c r="K23" s="6">
        <f t="shared" si="3"/>
        <v>0</v>
      </c>
      <c r="L23" s="9">
        <f>SUM(L18:L21)</f>
        <v>1074.9014232209738</v>
      </c>
      <c r="M23">
        <v>1061</v>
      </c>
      <c r="N23" s="6">
        <f>M23-L23</f>
        <v>-13.901423220973811</v>
      </c>
    </row>
    <row r="24" spans="1:12" ht="12.75">
      <c r="A24" t="s">
        <v>54</v>
      </c>
      <c r="B24" t="s">
        <v>55</v>
      </c>
      <c r="C24" t="s">
        <v>56</v>
      </c>
      <c r="D24" t="s">
        <v>53</v>
      </c>
      <c r="E24">
        <v>74</v>
      </c>
      <c r="F24">
        <v>1</v>
      </c>
      <c r="G24">
        <v>264</v>
      </c>
      <c r="H24">
        <v>15</v>
      </c>
      <c r="I24">
        <f t="shared" si="0"/>
        <v>264</v>
      </c>
      <c r="J24">
        <v>304</v>
      </c>
      <c r="K24" s="6">
        <f t="shared" si="3"/>
        <v>4.854465251768622</v>
      </c>
      <c r="L24" s="6">
        <f t="shared" si="1"/>
        <v>308.8544652517686</v>
      </c>
    </row>
    <row r="25" spans="1:12" ht="12.75">
      <c r="A25" t="s">
        <v>54</v>
      </c>
      <c r="B25" t="s">
        <v>57</v>
      </c>
      <c r="C25" t="s">
        <v>58</v>
      </c>
      <c r="D25" t="s">
        <v>59</v>
      </c>
      <c r="E25">
        <v>74</v>
      </c>
      <c r="F25">
        <v>1</v>
      </c>
      <c r="G25">
        <v>176</v>
      </c>
      <c r="H25">
        <v>15</v>
      </c>
      <c r="I25">
        <f t="shared" si="0"/>
        <v>176</v>
      </c>
      <c r="J25">
        <v>203</v>
      </c>
      <c r="K25" s="6">
        <f t="shared" si="3"/>
        <v>3.2363101678457484</v>
      </c>
      <c r="L25" s="6">
        <f t="shared" si="1"/>
        <v>206.23631016784574</v>
      </c>
    </row>
    <row r="26" spans="1:12" ht="12.75">
      <c r="A26" t="s">
        <v>54</v>
      </c>
      <c r="B26" t="s">
        <v>60</v>
      </c>
      <c r="C26" t="s">
        <v>61</v>
      </c>
      <c r="D26" t="s">
        <v>53</v>
      </c>
      <c r="E26">
        <v>74</v>
      </c>
      <c r="F26">
        <v>1</v>
      </c>
      <c r="G26">
        <v>319</v>
      </c>
      <c r="H26">
        <v>15</v>
      </c>
      <c r="I26">
        <f t="shared" si="0"/>
        <v>319</v>
      </c>
      <c r="J26">
        <v>367</v>
      </c>
      <c r="K26" s="6">
        <f t="shared" si="3"/>
        <v>5.865812179220419</v>
      </c>
      <c r="L26" s="6">
        <f t="shared" si="1"/>
        <v>372.8658121792204</v>
      </c>
    </row>
    <row r="27" spans="1:12" ht="12.75">
      <c r="A27" t="s">
        <v>54</v>
      </c>
      <c r="B27" t="s">
        <v>62</v>
      </c>
      <c r="C27" t="s">
        <v>63</v>
      </c>
      <c r="D27" t="s">
        <v>53</v>
      </c>
      <c r="E27">
        <v>74</v>
      </c>
      <c r="F27">
        <v>1</v>
      </c>
      <c r="G27">
        <v>335</v>
      </c>
      <c r="H27">
        <v>15</v>
      </c>
      <c r="I27">
        <f t="shared" si="0"/>
        <v>335</v>
      </c>
      <c r="J27">
        <v>386</v>
      </c>
      <c r="K27" s="6">
        <f t="shared" si="3"/>
        <v>6.160022194479123</v>
      </c>
      <c r="L27" s="6">
        <f t="shared" si="1"/>
        <v>392.1600221944791</v>
      </c>
    </row>
    <row r="28" spans="9:14" ht="12.75">
      <c r="I28">
        <f t="shared" si="0"/>
        <v>0</v>
      </c>
      <c r="K28" s="6">
        <f t="shared" si="3"/>
        <v>0</v>
      </c>
      <c r="L28" s="9">
        <f>SUM(L24:L27)</f>
        <v>1280.116609793314</v>
      </c>
      <c r="M28">
        <v>1260</v>
      </c>
      <c r="N28" s="6">
        <f>M28-L28</f>
        <v>-20.116609793313955</v>
      </c>
    </row>
    <row r="29" spans="1:12" ht="12.75">
      <c r="A29" t="s">
        <v>64</v>
      </c>
      <c r="B29" t="s">
        <v>65</v>
      </c>
      <c r="C29" t="s">
        <v>66</v>
      </c>
      <c r="D29" t="s">
        <v>67</v>
      </c>
      <c r="E29">
        <v>80</v>
      </c>
      <c r="F29">
        <v>1</v>
      </c>
      <c r="G29">
        <v>242</v>
      </c>
      <c r="H29">
        <v>15</v>
      </c>
      <c r="I29">
        <f t="shared" si="0"/>
        <v>242</v>
      </c>
      <c r="J29">
        <v>279</v>
      </c>
      <c r="K29" s="6">
        <f t="shared" si="3"/>
        <v>4.449926480787904</v>
      </c>
      <c r="L29" s="6">
        <f t="shared" si="1"/>
        <v>283.4499264807879</v>
      </c>
    </row>
    <row r="30" spans="1:12" ht="12.75">
      <c r="A30" t="s">
        <v>64</v>
      </c>
      <c r="B30" t="s">
        <v>33</v>
      </c>
      <c r="C30" t="s">
        <v>68</v>
      </c>
      <c r="D30" t="s">
        <v>69</v>
      </c>
      <c r="E30">
        <v>80</v>
      </c>
      <c r="F30">
        <v>1</v>
      </c>
      <c r="G30">
        <v>131</v>
      </c>
      <c r="H30">
        <v>15</v>
      </c>
      <c r="I30">
        <f t="shared" si="0"/>
        <v>131</v>
      </c>
      <c r="J30">
        <v>151</v>
      </c>
      <c r="K30" s="6">
        <f t="shared" si="3"/>
        <v>2.408844499930642</v>
      </c>
      <c r="L30" s="6">
        <f t="shared" si="1"/>
        <v>153.40884449993064</v>
      </c>
    </row>
    <row r="31" spans="1:12" ht="12.75">
      <c r="A31" t="s">
        <v>64</v>
      </c>
      <c r="B31" t="s">
        <v>70</v>
      </c>
      <c r="C31" t="s">
        <v>71</v>
      </c>
      <c r="D31" t="s">
        <v>72</v>
      </c>
      <c r="E31">
        <v>86</v>
      </c>
      <c r="F31">
        <v>1</v>
      </c>
      <c r="G31">
        <v>264</v>
      </c>
      <c r="H31">
        <v>15</v>
      </c>
      <c r="I31">
        <f t="shared" si="0"/>
        <v>264</v>
      </c>
      <c r="J31">
        <v>304</v>
      </c>
      <c r="K31" s="6">
        <f t="shared" si="3"/>
        <v>4.854465251768622</v>
      </c>
      <c r="L31" s="6">
        <f t="shared" si="1"/>
        <v>308.8544652517686</v>
      </c>
    </row>
    <row r="32" spans="1:12" ht="12.75">
      <c r="A32" t="s">
        <v>64</v>
      </c>
      <c r="B32" t="s">
        <v>27</v>
      </c>
      <c r="C32" t="s">
        <v>73</v>
      </c>
      <c r="D32" t="s">
        <v>69</v>
      </c>
      <c r="E32">
        <v>80</v>
      </c>
      <c r="F32">
        <v>1</v>
      </c>
      <c r="G32">
        <v>161</v>
      </c>
      <c r="H32">
        <v>15</v>
      </c>
      <c r="I32">
        <f t="shared" si="0"/>
        <v>161</v>
      </c>
      <c r="J32">
        <v>186</v>
      </c>
      <c r="K32" s="6">
        <f t="shared" si="3"/>
        <v>2.960488278540713</v>
      </c>
      <c r="L32" s="6">
        <f t="shared" si="1"/>
        <v>188.9604882785407</v>
      </c>
    </row>
    <row r="33" spans="1:12" ht="12.75">
      <c r="A33" t="s">
        <v>64</v>
      </c>
      <c r="B33" t="s">
        <v>74</v>
      </c>
      <c r="C33" t="s">
        <v>75</v>
      </c>
      <c r="D33" t="s">
        <v>69</v>
      </c>
      <c r="E33">
        <v>86</v>
      </c>
      <c r="F33">
        <v>1</v>
      </c>
      <c r="G33">
        <v>264</v>
      </c>
      <c r="H33">
        <v>15</v>
      </c>
      <c r="I33">
        <f t="shared" si="0"/>
        <v>264</v>
      </c>
      <c r="J33">
        <v>304</v>
      </c>
      <c r="K33" s="6">
        <f t="shared" si="3"/>
        <v>4.854465251768622</v>
      </c>
      <c r="L33" s="6">
        <f t="shared" si="1"/>
        <v>308.8544652517686</v>
      </c>
    </row>
    <row r="34" spans="1:12" ht="12.75">
      <c r="A34" t="s">
        <v>64</v>
      </c>
      <c r="B34" t="s">
        <v>27</v>
      </c>
      <c r="C34" t="s">
        <v>76</v>
      </c>
      <c r="D34" t="s">
        <v>69</v>
      </c>
      <c r="E34">
        <v>80</v>
      </c>
      <c r="F34">
        <v>1</v>
      </c>
      <c r="G34">
        <v>158</v>
      </c>
      <c r="H34">
        <v>15</v>
      </c>
      <c r="I34">
        <f t="shared" si="0"/>
        <v>158</v>
      </c>
      <c r="J34">
        <v>182</v>
      </c>
      <c r="K34" s="6">
        <f t="shared" si="3"/>
        <v>2.9053239006797056</v>
      </c>
      <c r="L34" s="6">
        <f t="shared" si="1"/>
        <v>184.90532390067972</v>
      </c>
    </row>
    <row r="35" spans="1:12" ht="12.75">
      <c r="A35" t="s">
        <v>64</v>
      </c>
      <c r="B35" t="s">
        <v>27</v>
      </c>
      <c r="C35" t="s">
        <v>77</v>
      </c>
      <c r="D35" t="s">
        <v>78</v>
      </c>
      <c r="E35">
        <v>80</v>
      </c>
      <c r="F35">
        <v>1</v>
      </c>
      <c r="G35">
        <v>171</v>
      </c>
      <c r="H35">
        <v>15</v>
      </c>
      <c r="I35">
        <f t="shared" si="0"/>
        <v>171</v>
      </c>
      <c r="J35">
        <v>197</v>
      </c>
      <c r="K35" s="6">
        <f t="shared" si="3"/>
        <v>3.1443695380774033</v>
      </c>
      <c r="L35" s="6">
        <f t="shared" si="1"/>
        <v>200.1443695380774</v>
      </c>
    </row>
    <row r="36" spans="1:12" ht="12.75">
      <c r="A36" t="s">
        <v>64</v>
      </c>
      <c r="B36" t="s">
        <v>33</v>
      </c>
      <c r="C36" t="s">
        <v>79</v>
      </c>
      <c r="D36" t="s">
        <v>69</v>
      </c>
      <c r="E36">
        <v>80</v>
      </c>
      <c r="F36">
        <v>1</v>
      </c>
      <c r="G36">
        <v>131</v>
      </c>
      <c r="H36">
        <v>15</v>
      </c>
      <c r="I36">
        <f t="shared" si="0"/>
        <v>131</v>
      </c>
      <c r="J36">
        <v>151</v>
      </c>
      <c r="K36" s="6">
        <f t="shared" si="3"/>
        <v>2.408844499930642</v>
      </c>
      <c r="L36" s="6">
        <f t="shared" si="1"/>
        <v>153.40884449993064</v>
      </c>
    </row>
    <row r="37" spans="1:15" ht="12.75">
      <c r="A37" t="s">
        <v>64</v>
      </c>
      <c r="B37" t="s">
        <v>70</v>
      </c>
      <c r="C37" t="s">
        <v>80</v>
      </c>
      <c r="D37" t="s">
        <v>81</v>
      </c>
      <c r="E37">
        <v>80</v>
      </c>
      <c r="F37">
        <v>1</v>
      </c>
      <c r="G37">
        <v>253</v>
      </c>
      <c r="H37">
        <v>15</v>
      </c>
      <c r="I37">
        <f t="shared" si="0"/>
        <v>253</v>
      </c>
      <c r="J37">
        <v>291</v>
      </c>
      <c r="K37" s="6">
        <f t="shared" si="3"/>
        <v>4.652195866278263</v>
      </c>
      <c r="L37" s="6">
        <f t="shared" si="1"/>
        <v>295.65219586627825</v>
      </c>
      <c r="O37" t="s">
        <v>529</v>
      </c>
    </row>
    <row r="38" spans="1:12" ht="12.75">
      <c r="A38" t="s">
        <v>64</v>
      </c>
      <c r="B38" t="s">
        <v>82</v>
      </c>
      <c r="C38" t="s">
        <v>13</v>
      </c>
      <c r="D38" t="s">
        <v>83</v>
      </c>
      <c r="E38">
        <v>86</v>
      </c>
      <c r="F38">
        <v>1</v>
      </c>
      <c r="G38">
        <v>154</v>
      </c>
      <c r="H38">
        <v>15</v>
      </c>
      <c r="I38">
        <f t="shared" si="0"/>
        <v>154</v>
      </c>
      <c r="J38">
        <v>178</v>
      </c>
      <c r="K38" s="6">
        <f t="shared" si="3"/>
        <v>2.8317713968650295</v>
      </c>
      <c r="L38" s="6">
        <f t="shared" si="1"/>
        <v>180.83177139686504</v>
      </c>
    </row>
    <row r="39" spans="1:12" ht="12.75">
      <c r="A39" t="s">
        <v>64</v>
      </c>
      <c r="B39" t="s">
        <v>74</v>
      </c>
      <c r="C39" t="s">
        <v>19</v>
      </c>
      <c r="D39" t="s">
        <v>84</v>
      </c>
      <c r="E39">
        <v>80</v>
      </c>
      <c r="F39">
        <v>1</v>
      </c>
      <c r="G39">
        <v>231</v>
      </c>
      <c r="H39">
        <v>15</v>
      </c>
      <c r="I39">
        <f t="shared" si="0"/>
        <v>231</v>
      </c>
      <c r="J39">
        <v>266</v>
      </c>
      <c r="K39" s="6">
        <f t="shared" si="3"/>
        <v>4.247657095297544</v>
      </c>
      <c r="L39" s="6">
        <f t="shared" si="1"/>
        <v>270.24765709529754</v>
      </c>
    </row>
    <row r="40" spans="1:12" ht="12.75">
      <c r="A40" t="s">
        <v>64</v>
      </c>
      <c r="B40" t="s">
        <v>27</v>
      </c>
      <c r="C40" t="s">
        <v>85</v>
      </c>
      <c r="D40" t="s">
        <v>86</v>
      </c>
      <c r="E40">
        <v>80</v>
      </c>
      <c r="F40">
        <v>1</v>
      </c>
      <c r="G40">
        <v>171</v>
      </c>
      <c r="H40">
        <v>15</v>
      </c>
      <c r="I40">
        <f t="shared" si="0"/>
        <v>171</v>
      </c>
      <c r="J40">
        <v>197</v>
      </c>
      <c r="K40" s="6">
        <f t="shared" si="3"/>
        <v>3.1443695380774033</v>
      </c>
      <c r="L40" s="6">
        <f t="shared" si="1"/>
        <v>200.1443695380774</v>
      </c>
    </row>
    <row r="41" spans="1:12" ht="12.75">
      <c r="A41" t="s">
        <v>64</v>
      </c>
      <c r="B41" t="s">
        <v>87</v>
      </c>
      <c r="C41" t="s">
        <v>31</v>
      </c>
      <c r="D41" t="s">
        <v>69</v>
      </c>
      <c r="E41">
        <v>80</v>
      </c>
      <c r="F41">
        <v>1</v>
      </c>
      <c r="G41">
        <v>320</v>
      </c>
      <c r="H41">
        <v>15</v>
      </c>
      <c r="I41">
        <f t="shared" si="0"/>
        <v>320</v>
      </c>
      <c r="J41">
        <v>368</v>
      </c>
      <c r="K41" s="6">
        <f t="shared" si="3"/>
        <v>5.884200305174088</v>
      </c>
      <c r="L41" s="6">
        <f t="shared" si="1"/>
        <v>373.8842003051741</v>
      </c>
    </row>
    <row r="42" spans="1:12" ht="12.75">
      <c r="A42" t="s">
        <v>64</v>
      </c>
      <c r="B42" t="s">
        <v>27</v>
      </c>
      <c r="C42" t="s">
        <v>88</v>
      </c>
      <c r="D42" t="s">
        <v>72</v>
      </c>
      <c r="E42">
        <v>80</v>
      </c>
      <c r="F42">
        <v>1</v>
      </c>
      <c r="G42">
        <v>178</v>
      </c>
      <c r="H42">
        <v>15</v>
      </c>
      <c r="I42">
        <f t="shared" si="0"/>
        <v>178</v>
      </c>
      <c r="J42">
        <v>205</v>
      </c>
      <c r="K42" s="6">
        <f t="shared" si="3"/>
        <v>3.2730864197530862</v>
      </c>
      <c r="L42" s="6">
        <f t="shared" si="1"/>
        <v>208.2730864197531</v>
      </c>
    </row>
    <row r="43" spans="9:14" ht="12.75">
      <c r="I43">
        <f t="shared" si="0"/>
        <v>0</v>
      </c>
      <c r="K43" s="6">
        <f t="shared" si="3"/>
        <v>0</v>
      </c>
      <c r="L43" s="9">
        <f>SUM(L29:L42)</f>
        <v>3311.0200083229292</v>
      </c>
      <c r="M43">
        <v>3259</v>
      </c>
      <c r="N43" s="6">
        <f>M43-L43</f>
        <v>-52.02000832292924</v>
      </c>
    </row>
    <row r="44" spans="1:12" ht="12.75">
      <c r="A44" t="s">
        <v>89</v>
      </c>
      <c r="B44" t="s">
        <v>90</v>
      </c>
      <c r="C44" t="s">
        <v>91</v>
      </c>
      <c r="D44" t="s">
        <v>92</v>
      </c>
      <c r="E44">
        <v>104</v>
      </c>
      <c r="F44">
        <v>1</v>
      </c>
      <c r="G44">
        <v>255</v>
      </c>
      <c r="H44">
        <v>15</v>
      </c>
      <c r="I44">
        <f t="shared" si="0"/>
        <v>255</v>
      </c>
      <c r="J44">
        <v>294</v>
      </c>
      <c r="K44" s="6">
        <f t="shared" si="3"/>
        <v>4.6889721181856014</v>
      </c>
      <c r="L44" s="6">
        <f t="shared" si="1"/>
        <v>298.6889721181856</v>
      </c>
    </row>
    <row r="45" spans="1:12" ht="12.75">
      <c r="A45" t="s">
        <v>89</v>
      </c>
      <c r="B45" t="s">
        <v>93</v>
      </c>
      <c r="C45" t="s">
        <v>94</v>
      </c>
      <c r="D45" t="s">
        <v>92</v>
      </c>
      <c r="E45">
        <v>104</v>
      </c>
      <c r="F45">
        <v>1</v>
      </c>
      <c r="G45">
        <v>255</v>
      </c>
      <c r="H45">
        <v>15</v>
      </c>
      <c r="I45">
        <f t="shared" si="0"/>
        <v>255</v>
      </c>
      <c r="J45">
        <v>294</v>
      </c>
      <c r="K45" s="6">
        <f t="shared" si="3"/>
        <v>4.6889721181856014</v>
      </c>
      <c r="L45" s="6">
        <f t="shared" si="1"/>
        <v>298.6889721181856</v>
      </c>
    </row>
    <row r="46" spans="1:12" ht="12.75">
      <c r="A46" t="s">
        <v>89</v>
      </c>
      <c r="B46" t="s">
        <v>95</v>
      </c>
      <c r="C46" t="s">
        <v>17</v>
      </c>
      <c r="D46" t="s">
        <v>92</v>
      </c>
      <c r="E46">
        <v>104</v>
      </c>
      <c r="F46">
        <v>1</v>
      </c>
      <c r="G46">
        <v>255</v>
      </c>
      <c r="H46">
        <v>15</v>
      </c>
      <c r="I46">
        <f t="shared" si="0"/>
        <v>255</v>
      </c>
      <c r="J46">
        <v>294</v>
      </c>
      <c r="K46" s="6">
        <f t="shared" si="3"/>
        <v>4.6889721181856014</v>
      </c>
      <c r="L46" s="6">
        <f t="shared" si="1"/>
        <v>298.6889721181856</v>
      </c>
    </row>
    <row r="47" spans="1:12" ht="12.75">
      <c r="A47" t="s">
        <v>89</v>
      </c>
      <c r="B47" t="s">
        <v>93</v>
      </c>
      <c r="C47" t="s">
        <v>94</v>
      </c>
      <c r="D47" t="s">
        <v>92</v>
      </c>
      <c r="E47">
        <v>98</v>
      </c>
      <c r="F47">
        <v>1</v>
      </c>
      <c r="G47">
        <v>255</v>
      </c>
      <c r="H47">
        <v>15</v>
      </c>
      <c r="I47">
        <f t="shared" si="0"/>
        <v>255</v>
      </c>
      <c r="J47">
        <v>294</v>
      </c>
      <c r="K47" s="6">
        <f t="shared" si="3"/>
        <v>4.6889721181856014</v>
      </c>
      <c r="L47" s="6">
        <f t="shared" si="1"/>
        <v>298.6889721181856</v>
      </c>
    </row>
    <row r="48" spans="1:12" ht="12.75">
      <c r="A48" t="s">
        <v>89</v>
      </c>
      <c r="B48" t="s">
        <v>96</v>
      </c>
      <c r="C48" t="s">
        <v>97</v>
      </c>
      <c r="D48" t="s">
        <v>98</v>
      </c>
      <c r="E48">
        <v>104</v>
      </c>
      <c r="F48">
        <v>1</v>
      </c>
      <c r="G48">
        <v>236</v>
      </c>
      <c r="H48">
        <v>15</v>
      </c>
      <c r="I48">
        <f t="shared" si="0"/>
        <v>236</v>
      </c>
      <c r="J48">
        <v>272</v>
      </c>
      <c r="K48" s="6">
        <f t="shared" si="3"/>
        <v>4.3395977250658895</v>
      </c>
      <c r="L48" s="6">
        <f t="shared" si="1"/>
        <v>276.3395977250659</v>
      </c>
    </row>
    <row r="49" spans="9:14" ht="12.75">
      <c r="I49">
        <f t="shared" si="0"/>
        <v>0</v>
      </c>
      <c r="K49" s="6">
        <f t="shared" si="3"/>
        <v>0</v>
      </c>
      <c r="L49" s="9">
        <f>SUM(L44:L48)</f>
        <v>1471.0954861978082</v>
      </c>
      <c r="M49">
        <v>1500</v>
      </c>
      <c r="N49" s="6">
        <f>M49-L49</f>
        <v>28.904513802191786</v>
      </c>
    </row>
    <row r="50" spans="1:12" ht="12.75">
      <c r="A50" t="s">
        <v>99</v>
      </c>
      <c r="B50" t="s">
        <v>100</v>
      </c>
      <c r="C50" t="s">
        <v>101</v>
      </c>
      <c r="D50" t="s">
        <v>102</v>
      </c>
      <c r="E50">
        <v>80</v>
      </c>
      <c r="F50">
        <v>1</v>
      </c>
      <c r="G50">
        <v>140</v>
      </c>
      <c r="H50">
        <v>15</v>
      </c>
      <c r="I50">
        <f t="shared" si="0"/>
        <v>140</v>
      </c>
      <c r="J50">
        <v>161</v>
      </c>
      <c r="K50" s="6">
        <f t="shared" si="3"/>
        <v>2.574337633513663</v>
      </c>
      <c r="L50" s="6">
        <f t="shared" si="1"/>
        <v>163.57433763351366</v>
      </c>
    </row>
    <row r="51" spans="9:14" ht="12.75">
      <c r="I51">
        <f t="shared" si="0"/>
        <v>0</v>
      </c>
      <c r="K51" s="6">
        <f t="shared" si="3"/>
        <v>0</v>
      </c>
      <c r="L51" s="9">
        <f>SUM(L50)</f>
        <v>163.57433763351366</v>
      </c>
      <c r="M51">
        <v>161</v>
      </c>
      <c r="N51" s="6">
        <f>M51-L51</f>
        <v>-2.5743376335136645</v>
      </c>
    </row>
    <row r="52" spans="1:12" ht="12.75">
      <c r="A52" t="s">
        <v>103</v>
      </c>
      <c r="B52" t="s">
        <v>104</v>
      </c>
      <c r="C52" t="s">
        <v>105</v>
      </c>
      <c r="D52" t="s">
        <v>106</v>
      </c>
      <c r="E52">
        <v>80</v>
      </c>
      <c r="F52">
        <v>1</v>
      </c>
      <c r="G52">
        <v>190</v>
      </c>
      <c r="H52">
        <v>15</v>
      </c>
      <c r="I52">
        <f t="shared" si="0"/>
        <v>190</v>
      </c>
      <c r="J52">
        <v>219</v>
      </c>
      <c r="K52" s="6">
        <f t="shared" si="3"/>
        <v>3.4937439311971143</v>
      </c>
      <c r="L52" s="6">
        <f t="shared" si="1"/>
        <v>222.49374393119712</v>
      </c>
    </row>
    <row r="53" spans="1:12" ht="12.75">
      <c r="A53" t="s">
        <v>103</v>
      </c>
      <c r="B53" t="s">
        <v>107</v>
      </c>
      <c r="C53" t="s">
        <v>108</v>
      </c>
      <c r="D53" t="s">
        <v>109</v>
      </c>
      <c r="E53">
        <v>86</v>
      </c>
      <c r="F53">
        <v>1</v>
      </c>
      <c r="G53">
        <v>335</v>
      </c>
      <c r="H53">
        <v>15</v>
      </c>
      <c r="I53">
        <f t="shared" si="0"/>
        <v>335</v>
      </c>
      <c r="J53">
        <v>386</v>
      </c>
      <c r="K53" s="6">
        <f aca="true" t="shared" si="4" ref="K53:K84">I53*N$345</f>
        <v>6.160022194479123</v>
      </c>
      <c r="L53" s="6">
        <f t="shared" si="1"/>
        <v>392.1600221944791</v>
      </c>
    </row>
    <row r="54" spans="1:12" ht="12.75">
      <c r="A54" t="s">
        <v>103</v>
      </c>
      <c r="B54" t="s">
        <v>110</v>
      </c>
      <c r="C54" t="s">
        <v>46</v>
      </c>
      <c r="D54" t="s">
        <v>111</v>
      </c>
      <c r="E54">
        <v>68</v>
      </c>
      <c r="F54">
        <v>1</v>
      </c>
      <c r="G54">
        <v>190</v>
      </c>
      <c r="H54">
        <v>0</v>
      </c>
      <c r="I54">
        <f t="shared" si="0"/>
        <v>190</v>
      </c>
      <c r="J54">
        <v>190</v>
      </c>
      <c r="K54" s="6">
        <f t="shared" si="4"/>
        <v>3.4937439311971143</v>
      </c>
      <c r="L54" s="6">
        <f t="shared" si="1"/>
        <v>193.49374393119712</v>
      </c>
    </row>
    <row r="55" spans="9:14" ht="12.75">
      <c r="I55">
        <f t="shared" si="0"/>
        <v>0</v>
      </c>
      <c r="K55" s="6">
        <f t="shared" si="4"/>
        <v>0</v>
      </c>
      <c r="L55" s="9">
        <f>SUM(L52:L54)</f>
        <v>808.1475100568732</v>
      </c>
      <c r="M55">
        <v>795</v>
      </c>
      <c r="N55" s="6">
        <f>M55-L55</f>
        <v>-13.147510056873216</v>
      </c>
    </row>
    <row r="56" spans="1:12" ht="12.75">
      <c r="A56" t="s">
        <v>112</v>
      </c>
      <c r="B56" t="s">
        <v>113</v>
      </c>
      <c r="C56" t="s">
        <v>114</v>
      </c>
      <c r="D56" t="s">
        <v>115</v>
      </c>
      <c r="E56" t="s">
        <v>116</v>
      </c>
      <c r="F56">
        <v>2</v>
      </c>
      <c r="G56">
        <v>152</v>
      </c>
      <c r="H56">
        <v>15</v>
      </c>
      <c r="I56">
        <f t="shared" si="0"/>
        <v>304</v>
      </c>
      <c r="J56">
        <v>350</v>
      </c>
      <c r="K56" s="6">
        <f t="shared" si="4"/>
        <v>5.5899902899153835</v>
      </c>
      <c r="L56" s="6">
        <f t="shared" si="1"/>
        <v>355.58999028991536</v>
      </c>
    </row>
    <row r="57" spans="1:12" ht="12.75">
      <c r="A57" t="s">
        <v>112</v>
      </c>
      <c r="B57" t="s">
        <v>117</v>
      </c>
      <c r="C57" t="s">
        <v>118</v>
      </c>
      <c r="D57" t="s">
        <v>14</v>
      </c>
      <c r="E57">
        <v>80</v>
      </c>
      <c r="F57">
        <v>1</v>
      </c>
      <c r="G57">
        <v>126</v>
      </c>
      <c r="H57">
        <v>15</v>
      </c>
      <c r="I57">
        <f t="shared" si="0"/>
        <v>126</v>
      </c>
      <c r="J57">
        <v>145</v>
      </c>
      <c r="K57" s="6">
        <f t="shared" si="4"/>
        <v>2.316903870162297</v>
      </c>
      <c r="L57" s="6">
        <f t="shared" si="1"/>
        <v>147.3169038701623</v>
      </c>
    </row>
    <row r="58" spans="1:12" ht="12.75">
      <c r="A58" t="s">
        <v>112</v>
      </c>
      <c r="B58" t="s">
        <v>33</v>
      </c>
      <c r="C58" t="s">
        <v>119</v>
      </c>
      <c r="D58" t="s">
        <v>14</v>
      </c>
      <c r="E58">
        <v>86</v>
      </c>
      <c r="F58">
        <v>1</v>
      </c>
      <c r="G58">
        <v>143</v>
      </c>
      <c r="H58">
        <v>15</v>
      </c>
      <c r="I58">
        <f t="shared" si="0"/>
        <v>143</v>
      </c>
      <c r="J58">
        <v>165</v>
      </c>
      <c r="K58" s="6">
        <f t="shared" si="4"/>
        <v>2.6295020113746705</v>
      </c>
      <c r="L58" s="6">
        <f t="shared" si="1"/>
        <v>167.62950201137468</v>
      </c>
    </row>
    <row r="59" spans="1:12" ht="12.75">
      <c r="A59" t="s">
        <v>112</v>
      </c>
      <c r="B59" t="s">
        <v>33</v>
      </c>
      <c r="C59" t="s">
        <v>34</v>
      </c>
      <c r="D59" t="s">
        <v>14</v>
      </c>
      <c r="E59">
        <v>80</v>
      </c>
      <c r="F59">
        <v>1</v>
      </c>
      <c r="G59">
        <v>137</v>
      </c>
      <c r="H59">
        <v>15</v>
      </c>
      <c r="I59">
        <f t="shared" si="0"/>
        <v>137</v>
      </c>
      <c r="J59">
        <v>158</v>
      </c>
      <c r="K59" s="6">
        <f t="shared" si="4"/>
        <v>2.5191732556526563</v>
      </c>
      <c r="L59" s="6">
        <f t="shared" si="1"/>
        <v>160.51917325565265</v>
      </c>
    </row>
    <row r="60" spans="1:12" ht="12.75">
      <c r="A60" t="s">
        <v>112</v>
      </c>
      <c r="B60" t="s">
        <v>27</v>
      </c>
      <c r="C60" t="s">
        <v>120</v>
      </c>
      <c r="D60" t="s">
        <v>121</v>
      </c>
      <c r="E60">
        <v>80</v>
      </c>
      <c r="F60">
        <v>2</v>
      </c>
      <c r="G60">
        <v>121</v>
      </c>
      <c r="H60">
        <v>15</v>
      </c>
      <c r="I60">
        <f t="shared" si="0"/>
        <v>242</v>
      </c>
      <c r="J60">
        <v>279</v>
      </c>
      <c r="K60" s="6">
        <f t="shared" si="4"/>
        <v>4.449926480787904</v>
      </c>
      <c r="L60" s="6">
        <f t="shared" si="1"/>
        <v>283.4499264807879</v>
      </c>
    </row>
    <row r="61" spans="1:12" ht="12.75">
      <c r="A61" t="s">
        <v>112</v>
      </c>
      <c r="B61" t="s">
        <v>16</v>
      </c>
      <c r="C61" t="s">
        <v>94</v>
      </c>
      <c r="D61" t="s">
        <v>69</v>
      </c>
      <c r="E61">
        <v>86</v>
      </c>
      <c r="F61">
        <v>1</v>
      </c>
      <c r="G61">
        <v>255</v>
      </c>
      <c r="H61">
        <v>15</v>
      </c>
      <c r="I61">
        <f t="shared" si="0"/>
        <v>255</v>
      </c>
      <c r="J61">
        <v>294</v>
      </c>
      <c r="K61" s="6">
        <f t="shared" si="4"/>
        <v>4.6889721181856014</v>
      </c>
      <c r="L61" s="6">
        <f t="shared" si="1"/>
        <v>298.6889721181856</v>
      </c>
    </row>
    <row r="62" spans="1:12" ht="12.75">
      <c r="A62" t="s">
        <v>112</v>
      </c>
      <c r="B62" t="s">
        <v>33</v>
      </c>
      <c r="C62" t="s">
        <v>122</v>
      </c>
      <c r="D62" t="s">
        <v>123</v>
      </c>
      <c r="E62">
        <v>80</v>
      </c>
      <c r="F62">
        <v>1</v>
      </c>
      <c r="G62">
        <v>210</v>
      </c>
      <c r="H62">
        <v>15</v>
      </c>
      <c r="I62">
        <f t="shared" si="0"/>
        <v>210</v>
      </c>
      <c r="J62">
        <v>242</v>
      </c>
      <c r="K62" s="6">
        <f t="shared" si="4"/>
        <v>3.861506450270495</v>
      </c>
      <c r="L62" s="6">
        <f t="shared" si="1"/>
        <v>245.8615064502705</v>
      </c>
    </row>
    <row r="63" spans="9:14" ht="12.75">
      <c r="I63">
        <f t="shared" si="0"/>
        <v>0</v>
      </c>
      <c r="K63" s="6">
        <f t="shared" si="4"/>
        <v>0</v>
      </c>
      <c r="L63" s="9">
        <f>SUM(L56:L62)</f>
        <v>1659.055974476349</v>
      </c>
      <c r="M63">
        <v>1640</v>
      </c>
      <c r="N63" s="6">
        <f>M63-L63</f>
        <v>-19.055974476349093</v>
      </c>
    </row>
    <row r="64" spans="1:12" ht="12.75">
      <c r="A64" t="s">
        <v>124</v>
      </c>
      <c r="B64" t="s">
        <v>125</v>
      </c>
      <c r="C64" t="s">
        <v>126</v>
      </c>
      <c r="D64" t="s">
        <v>69</v>
      </c>
      <c r="E64">
        <v>68</v>
      </c>
      <c r="F64">
        <v>1</v>
      </c>
      <c r="G64">
        <v>870</v>
      </c>
      <c r="H64">
        <v>15</v>
      </c>
      <c r="I64">
        <f t="shared" si="0"/>
        <v>870</v>
      </c>
      <c r="J64">
        <v>1001</v>
      </c>
      <c r="K64" s="6">
        <f t="shared" si="4"/>
        <v>15.997669579692051</v>
      </c>
      <c r="L64" s="6">
        <f t="shared" si="1"/>
        <v>1016.997669579692</v>
      </c>
    </row>
    <row r="65" spans="9:14" ht="12.75">
      <c r="I65">
        <f t="shared" si="0"/>
        <v>0</v>
      </c>
      <c r="K65" s="6">
        <f t="shared" si="4"/>
        <v>0</v>
      </c>
      <c r="L65" s="9">
        <f>SUM(L64)</f>
        <v>1016.997669579692</v>
      </c>
      <c r="M65">
        <v>1001</v>
      </c>
      <c r="N65" s="6">
        <f>M65-L65</f>
        <v>-15.997669579692001</v>
      </c>
    </row>
    <row r="66" spans="1:12" ht="12.75">
      <c r="A66" t="s">
        <v>127</v>
      </c>
      <c r="B66" t="s">
        <v>128</v>
      </c>
      <c r="C66" t="s">
        <v>129</v>
      </c>
      <c r="D66" t="s">
        <v>130</v>
      </c>
      <c r="E66">
        <v>86</v>
      </c>
      <c r="F66">
        <v>1</v>
      </c>
      <c r="G66">
        <v>95</v>
      </c>
      <c r="H66">
        <v>15</v>
      </c>
      <c r="I66">
        <f t="shared" si="0"/>
        <v>95</v>
      </c>
      <c r="J66">
        <v>110</v>
      </c>
      <c r="K66" s="6">
        <f t="shared" si="4"/>
        <v>1.7468719655985572</v>
      </c>
      <c r="L66" s="6">
        <f t="shared" si="1"/>
        <v>111.74687196559856</v>
      </c>
    </row>
    <row r="67" spans="1:12" ht="12.75">
      <c r="A67" t="s">
        <v>127</v>
      </c>
      <c r="B67" t="s">
        <v>18</v>
      </c>
      <c r="C67" t="s">
        <v>131</v>
      </c>
      <c r="D67" t="s">
        <v>132</v>
      </c>
      <c r="E67">
        <v>92</v>
      </c>
      <c r="F67">
        <v>1</v>
      </c>
      <c r="G67">
        <v>253</v>
      </c>
      <c r="H67">
        <v>15</v>
      </c>
      <c r="I67">
        <f t="shared" si="0"/>
        <v>253</v>
      </c>
      <c r="J67">
        <v>291</v>
      </c>
      <c r="K67" s="6">
        <f t="shared" si="4"/>
        <v>4.652195866278263</v>
      </c>
      <c r="L67" s="6">
        <f t="shared" si="1"/>
        <v>295.65219586627825</v>
      </c>
    </row>
    <row r="68" spans="1:12" ht="12.75">
      <c r="A68" t="s">
        <v>127</v>
      </c>
      <c r="B68" t="s">
        <v>128</v>
      </c>
      <c r="C68" t="s">
        <v>129</v>
      </c>
      <c r="D68" t="s">
        <v>130</v>
      </c>
      <c r="E68">
        <v>92</v>
      </c>
      <c r="F68">
        <v>1</v>
      </c>
      <c r="G68">
        <v>95</v>
      </c>
      <c r="H68">
        <v>15</v>
      </c>
      <c r="I68">
        <f aca="true" t="shared" si="5" ref="I68:I131">G68*F68</f>
        <v>95</v>
      </c>
      <c r="J68">
        <v>110</v>
      </c>
      <c r="K68" s="6">
        <f t="shared" si="4"/>
        <v>1.7468719655985572</v>
      </c>
      <c r="L68" s="6">
        <f aca="true" t="shared" si="6" ref="L68:L131">J68+K68</f>
        <v>111.74687196559856</v>
      </c>
    </row>
    <row r="69" spans="1:12" ht="12.75">
      <c r="A69" t="s">
        <v>127</v>
      </c>
      <c r="B69" t="s">
        <v>27</v>
      </c>
      <c r="C69" t="s">
        <v>28</v>
      </c>
      <c r="D69" t="s">
        <v>53</v>
      </c>
      <c r="E69">
        <v>86</v>
      </c>
      <c r="F69">
        <v>2</v>
      </c>
      <c r="G69">
        <v>121</v>
      </c>
      <c r="H69">
        <v>15</v>
      </c>
      <c r="I69">
        <f t="shared" si="5"/>
        <v>242</v>
      </c>
      <c r="J69">
        <v>279</v>
      </c>
      <c r="K69" s="6">
        <f t="shared" si="4"/>
        <v>4.449926480787904</v>
      </c>
      <c r="L69" s="6">
        <f t="shared" si="6"/>
        <v>283.4499264807879</v>
      </c>
    </row>
    <row r="70" spans="1:12" ht="12.75">
      <c r="A70" t="s">
        <v>127</v>
      </c>
      <c r="B70" t="s">
        <v>18</v>
      </c>
      <c r="C70" t="s">
        <v>71</v>
      </c>
      <c r="D70" t="s">
        <v>132</v>
      </c>
      <c r="E70">
        <v>92</v>
      </c>
      <c r="F70">
        <v>1</v>
      </c>
      <c r="G70">
        <v>264</v>
      </c>
      <c r="H70">
        <v>15</v>
      </c>
      <c r="I70">
        <f t="shared" si="5"/>
        <v>264</v>
      </c>
      <c r="J70">
        <v>304</v>
      </c>
      <c r="K70" s="6">
        <f t="shared" si="4"/>
        <v>4.854465251768622</v>
      </c>
      <c r="L70" s="6">
        <f t="shared" si="6"/>
        <v>308.8544652517686</v>
      </c>
    </row>
    <row r="71" spans="9:14" ht="12.75">
      <c r="I71">
        <f t="shared" si="5"/>
        <v>0</v>
      </c>
      <c r="K71" s="6">
        <f t="shared" si="4"/>
        <v>0</v>
      </c>
      <c r="L71" s="9">
        <f>SUM(L66:L70)</f>
        <v>1111.4503315300317</v>
      </c>
      <c r="M71">
        <v>1094</v>
      </c>
      <c r="N71" s="6">
        <f>M71-L71</f>
        <v>-17.45033153003169</v>
      </c>
    </row>
    <row r="72" spans="1:12" ht="12.75">
      <c r="A72" t="s">
        <v>133</v>
      </c>
      <c r="B72" t="s">
        <v>134</v>
      </c>
      <c r="C72" t="s">
        <v>135</v>
      </c>
      <c r="D72" t="s">
        <v>136</v>
      </c>
      <c r="E72">
        <v>80</v>
      </c>
      <c r="F72">
        <v>1</v>
      </c>
      <c r="G72">
        <v>105</v>
      </c>
      <c r="H72">
        <v>15</v>
      </c>
      <c r="I72">
        <f t="shared" si="5"/>
        <v>105</v>
      </c>
      <c r="J72">
        <v>121</v>
      </c>
      <c r="K72" s="6">
        <f t="shared" si="4"/>
        <v>1.9307532251352475</v>
      </c>
      <c r="L72" s="6">
        <f t="shared" si="6"/>
        <v>122.93075322513525</v>
      </c>
    </row>
    <row r="73" spans="1:12" ht="12.75">
      <c r="A73" t="s">
        <v>133</v>
      </c>
      <c r="B73" t="s">
        <v>137</v>
      </c>
      <c r="C73" t="s">
        <v>138</v>
      </c>
      <c r="D73" t="s">
        <v>139</v>
      </c>
      <c r="E73">
        <v>80</v>
      </c>
      <c r="F73">
        <v>1</v>
      </c>
      <c r="G73">
        <v>92</v>
      </c>
      <c r="H73">
        <v>15</v>
      </c>
      <c r="I73">
        <f t="shared" si="5"/>
        <v>92</v>
      </c>
      <c r="J73">
        <v>106</v>
      </c>
      <c r="K73" s="6">
        <f t="shared" si="4"/>
        <v>1.6917075877375503</v>
      </c>
      <c r="L73" s="6">
        <f t="shared" si="6"/>
        <v>107.69170758773755</v>
      </c>
    </row>
    <row r="74" spans="9:14" ht="12.75">
      <c r="I74">
        <f t="shared" si="5"/>
        <v>0</v>
      </c>
      <c r="K74" s="6">
        <f t="shared" si="4"/>
        <v>0</v>
      </c>
      <c r="L74" s="9">
        <f>SUM(L72:L73)</f>
        <v>230.62246081287282</v>
      </c>
      <c r="M74">
        <v>227</v>
      </c>
      <c r="N74" s="6">
        <f>M74-L74</f>
        <v>-3.6224608128728164</v>
      </c>
    </row>
    <row r="75" spans="1:12" ht="12.75">
      <c r="A75" t="s">
        <v>140</v>
      </c>
      <c r="B75" t="s">
        <v>141</v>
      </c>
      <c r="C75" t="s">
        <v>142</v>
      </c>
      <c r="D75" t="s">
        <v>69</v>
      </c>
      <c r="E75">
        <v>92</v>
      </c>
      <c r="F75">
        <v>1</v>
      </c>
      <c r="G75">
        <v>264</v>
      </c>
      <c r="H75">
        <v>15</v>
      </c>
      <c r="I75">
        <f t="shared" si="5"/>
        <v>264</v>
      </c>
      <c r="J75">
        <v>304</v>
      </c>
      <c r="K75" s="6">
        <f t="shared" si="4"/>
        <v>4.854465251768622</v>
      </c>
      <c r="L75" s="6">
        <f t="shared" si="6"/>
        <v>308.8544652517686</v>
      </c>
    </row>
    <row r="76" spans="1:12" ht="12.75">
      <c r="A76" t="s">
        <v>140</v>
      </c>
      <c r="B76" t="s">
        <v>143</v>
      </c>
      <c r="C76" t="s">
        <v>144</v>
      </c>
      <c r="D76" t="s">
        <v>145</v>
      </c>
      <c r="E76">
        <v>68</v>
      </c>
      <c r="F76">
        <v>1</v>
      </c>
      <c r="G76">
        <v>242</v>
      </c>
      <c r="H76">
        <v>15</v>
      </c>
      <c r="I76">
        <f t="shared" si="5"/>
        <v>242</v>
      </c>
      <c r="J76">
        <v>279</v>
      </c>
      <c r="K76" s="6">
        <f t="shared" si="4"/>
        <v>4.449926480787904</v>
      </c>
      <c r="L76" s="6">
        <f t="shared" si="6"/>
        <v>283.4499264807879</v>
      </c>
    </row>
    <row r="77" spans="1:12" ht="12.75">
      <c r="A77" t="s">
        <v>140</v>
      </c>
      <c r="B77" t="s">
        <v>141</v>
      </c>
      <c r="C77" t="s">
        <v>142</v>
      </c>
      <c r="D77" t="s">
        <v>69</v>
      </c>
      <c r="E77">
        <v>92</v>
      </c>
      <c r="F77">
        <v>1</v>
      </c>
      <c r="G77">
        <v>264</v>
      </c>
      <c r="H77">
        <v>15</v>
      </c>
      <c r="I77">
        <f t="shared" si="5"/>
        <v>264</v>
      </c>
      <c r="J77">
        <v>304</v>
      </c>
      <c r="K77" s="6">
        <f t="shared" si="4"/>
        <v>4.854465251768622</v>
      </c>
      <c r="L77" s="6">
        <f t="shared" si="6"/>
        <v>308.8544652517686</v>
      </c>
    </row>
    <row r="78" spans="1:12" ht="12.75">
      <c r="A78" t="s">
        <v>140</v>
      </c>
      <c r="B78" t="s">
        <v>146</v>
      </c>
      <c r="C78" t="s">
        <v>147</v>
      </c>
      <c r="D78" t="s">
        <v>148</v>
      </c>
      <c r="E78">
        <v>62</v>
      </c>
      <c r="F78">
        <v>1</v>
      </c>
      <c r="G78">
        <v>250</v>
      </c>
      <c r="H78">
        <v>15</v>
      </c>
      <c r="I78">
        <f t="shared" si="5"/>
        <v>250</v>
      </c>
      <c r="J78">
        <v>288</v>
      </c>
      <c r="K78" s="6">
        <f t="shared" si="4"/>
        <v>4.597031488417256</v>
      </c>
      <c r="L78" s="6">
        <f t="shared" si="6"/>
        <v>292.59703148841726</v>
      </c>
    </row>
    <row r="79" spans="1:12" ht="12.75">
      <c r="A79" t="s">
        <v>140</v>
      </c>
      <c r="B79" t="s">
        <v>149</v>
      </c>
      <c r="C79" t="s">
        <v>131</v>
      </c>
      <c r="D79" t="s">
        <v>150</v>
      </c>
      <c r="E79">
        <v>92</v>
      </c>
      <c r="F79">
        <v>2</v>
      </c>
      <c r="G79">
        <v>253</v>
      </c>
      <c r="H79">
        <v>15</v>
      </c>
      <c r="I79">
        <f t="shared" si="5"/>
        <v>506</v>
      </c>
      <c r="J79">
        <v>582</v>
      </c>
      <c r="K79" s="6">
        <f t="shared" si="4"/>
        <v>9.304391732556526</v>
      </c>
      <c r="L79" s="6">
        <f t="shared" si="6"/>
        <v>591.3043917325565</v>
      </c>
    </row>
    <row r="80" spans="9:14" ht="12.75">
      <c r="I80">
        <f t="shared" si="5"/>
        <v>0</v>
      </c>
      <c r="K80" s="6">
        <f t="shared" si="4"/>
        <v>0</v>
      </c>
      <c r="L80" s="9">
        <f>SUM(L75:L79)</f>
        <v>1785.0602802052988</v>
      </c>
      <c r="M80">
        <v>1757</v>
      </c>
      <c r="N80" s="6">
        <f>M80-L80</f>
        <v>-28.060280205298795</v>
      </c>
    </row>
    <row r="81" spans="1:12" ht="12.75">
      <c r="A81" t="s">
        <v>151</v>
      </c>
      <c r="B81" t="s">
        <v>33</v>
      </c>
      <c r="C81" t="s">
        <v>152</v>
      </c>
      <c r="D81" t="s">
        <v>153</v>
      </c>
      <c r="E81">
        <v>86</v>
      </c>
      <c r="F81">
        <v>1</v>
      </c>
      <c r="G81">
        <v>137</v>
      </c>
      <c r="H81">
        <v>15</v>
      </c>
      <c r="I81">
        <f t="shared" si="5"/>
        <v>137</v>
      </c>
      <c r="J81">
        <v>158</v>
      </c>
      <c r="K81" s="6">
        <f t="shared" si="4"/>
        <v>2.5191732556526563</v>
      </c>
      <c r="L81" s="6">
        <f t="shared" si="6"/>
        <v>160.51917325565265</v>
      </c>
    </row>
    <row r="82" spans="1:12" ht="12.75">
      <c r="A82" t="s">
        <v>151</v>
      </c>
      <c r="B82" t="s">
        <v>154</v>
      </c>
      <c r="C82" t="s">
        <v>155</v>
      </c>
      <c r="D82" t="s">
        <v>156</v>
      </c>
      <c r="E82">
        <v>92</v>
      </c>
      <c r="F82">
        <v>1</v>
      </c>
      <c r="G82">
        <v>220</v>
      </c>
      <c r="H82">
        <v>15</v>
      </c>
      <c r="I82">
        <f t="shared" si="5"/>
        <v>220</v>
      </c>
      <c r="J82">
        <v>253</v>
      </c>
      <c r="K82" s="6">
        <f t="shared" si="4"/>
        <v>4.045387709807185</v>
      </c>
      <c r="L82" s="6">
        <f t="shared" si="6"/>
        <v>257.0453877098072</v>
      </c>
    </row>
    <row r="83" spans="1:12" ht="12.75">
      <c r="A83" t="s">
        <v>151</v>
      </c>
      <c r="B83" t="s">
        <v>157</v>
      </c>
      <c r="C83" t="s">
        <v>158</v>
      </c>
      <c r="D83" t="s">
        <v>159</v>
      </c>
      <c r="E83">
        <v>86</v>
      </c>
      <c r="F83">
        <v>1</v>
      </c>
      <c r="G83">
        <v>255</v>
      </c>
      <c r="H83">
        <v>15</v>
      </c>
      <c r="I83">
        <f t="shared" si="5"/>
        <v>255</v>
      </c>
      <c r="J83">
        <v>294</v>
      </c>
      <c r="K83" s="6">
        <f t="shared" si="4"/>
        <v>4.6889721181856014</v>
      </c>
      <c r="L83" s="6">
        <f t="shared" si="6"/>
        <v>298.6889721181856</v>
      </c>
    </row>
    <row r="84" spans="1:12" ht="12.75">
      <c r="A84" t="s">
        <v>151</v>
      </c>
      <c r="B84" t="s">
        <v>160</v>
      </c>
      <c r="C84" t="s">
        <v>161</v>
      </c>
      <c r="D84" t="s">
        <v>159</v>
      </c>
      <c r="E84">
        <v>86</v>
      </c>
      <c r="F84">
        <v>1</v>
      </c>
      <c r="G84">
        <v>170</v>
      </c>
      <c r="H84">
        <v>15</v>
      </c>
      <c r="I84">
        <f t="shared" si="5"/>
        <v>170</v>
      </c>
      <c r="J84">
        <v>196</v>
      </c>
      <c r="K84" s="6">
        <f t="shared" si="4"/>
        <v>3.125981412123734</v>
      </c>
      <c r="L84" s="6">
        <f t="shared" si="6"/>
        <v>199.12598141212374</v>
      </c>
    </row>
    <row r="85" spans="1:12" ht="12.75">
      <c r="A85" t="s">
        <v>151</v>
      </c>
      <c r="B85" t="s">
        <v>162</v>
      </c>
      <c r="C85" t="s">
        <v>163</v>
      </c>
      <c r="D85" t="s">
        <v>130</v>
      </c>
      <c r="E85">
        <v>92</v>
      </c>
      <c r="F85">
        <v>1</v>
      </c>
      <c r="G85">
        <v>121</v>
      </c>
      <c r="H85">
        <v>15</v>
      </c>
      <c r="I85">
        <f t="shared" si="5"/>
        <v>121</v>
      </c>
      <c r="J85">
        <v>140</v>
      </c>
      <c r="K85" s="6">
        <f aca="true" t="shared" si="7" ref="K85:K116">I85*N$345</f>
        <v>2.224963240393952</v>
      </c>
      <c r="L85" s="6">
        <f t="shared" si="6"/>
        <v>142.22496324039395</v>
      </c>
    </row>
    <row r="86" spans="1:12" ht="12.75">
      <c r="A86" t="s">
        <v>151</v>
      </c>
      <c r="B86" t="s">
        <v>164</v>
      </c>
      <c r="C86" t="s">
        <v>165</v>
      </c>
      <c r="D86" t="s">
        <v>166</v>
      </c>
      <c r="E86">
        <v>116</v>
      </c>
      <c r="F86">
        <v>1</v>
      </c>
      <c r="G86">
        <v>110</v>
      </c>
      <c r="H86">
        <v>15</v>
      </c>
      <c r="I86">
        <f t="shared" si="5"/>
        <v>110</v>
      </c>
      <c r="J86">
        <v>127</v>
      </c>
      <c r="K86" s="6">
        <f t="shared" si="7"/>
        <v>2.0226938549035927</v>
      </c>
      <c r="L86" s="6">
        <f t="shared" si="6"/>
        <v>129.0226938549036</v>
      </c>
    </row>
    <row r="87" spans="9:14" ht="12.75">
      <c r="I87">
        <f t="shared" si="5"/>
        <v>0</v>
      </c>
      <c r="K87" s="6">
        <f t="shared" si="7"/>
        <v>0</v>
      </c>
      <c r="L87" s="9">
        <f>SUM(L81:L86)</f>
        <v>1186.6271715910666</v>
      </c>
      <c r="M87">
        <v>1168</v>
      </c>
      <c r="N87" s="6">
        <f>M87-L87</f>
        <v>-18.6271715910666</v>
      </c>
    </row>
    <row r="88" spans="1:12" ht="12.75">
      <c r="A88" t="s">
        <v>167</v>
      </c>
      <c r="B88" t="s">
        <v>168</v>
      </c>
      <c r="C88" t="s">
        <v>169</v>
      </c>
      <c r="D88" t="s">
        <v>123</v>
      </c>
      <c r="E88">
        <v>74</v>
      </c>
      <c r="F88">
        <v>1</v>
      </c>
      <c r="G88">
        <v>350</v>
      </c>
      <c r="H88">
        <v>15</v>
      </c>
      <c r="I88">
        <f t="shared" si="5"/>
        <v>350</v>
      </c>
      <c r="J88">
        <v>403</v>
      </c>
      <c r="K88" s="6">
        <f t="shared" si="7"/>
        <v>6.435844083784159</v>
      </c>
      <c r="L88" s="6">
        <f t="shared" si="6"/>
        <v>409.43584408378416</v>
      </c>
    </row>
    <row r="89" spans="1:12" ht="12.75">
      <c r="A89" t="s">
        <v>167</v>
      </c>
      <c r="B89" t="s">
        <v>170</v>
      </c>
      <c r="C89" t="s">
        <v>171</v>
      </c>
      <c r="D89" t="s">
        <v>69</v>
      </c>
      <c r="E89">
        <v>74</v>
      </c>
      <c r="F89">
        <v>1</v>
      </c>
      <c r="G89">
        <v>147</v>
      </c>
      <c r="H89">
        <v>15</v>
      </c>
      <c r="I89">
        <f t="shared" si="5"/>
        <v>147</v>
      </c>
      <c r="J89">
        <v>170</v>
      </c>
      <c r="K89" s="6">
        <f t="shared" si="7"/>
        <v>2.7030545151893466</v>
      </c>
      <c r="L89" s="6">
        <f t="shared" si="6"/>
        <v>172.70305451518934</v>
      </c>
    </row>
    <row r="90" spans="1:12" ht="12.75">
      <c r="A90" t="s">
        <v>167</v>
      </c>
      <c r="B90" t="s">
        <v>62</v>
      </c>
      <c r="C90" t="s">
        <v>172</v>
      </c>
      <c r="D90" t="s">
        <v>69</v>
      </c>
      <c r="E90">
        <v>68</v>
      </c>
      <c r="F90">
        <v>1</v>
      </c>
      <c r="G90">
        <v>335</v>
      </c>
      <c r="H90">
        <v>15</v>
      </c>
      <c r="I90">
        <f t="shared" si="5"/>
        <v>335</v>
      </c>
      <c r="J90">
        <v>386</v>
      </c>
      <c r="K90" s="6">
        <f t="shared" si="7"/>
        <v>6.160022194479123</v>
      </c>
      <c r="L90" s="6">
        <f t="shared" si="6"/>
        <v>392.1600221944791</v>
      </c>
    </row>
    <row r="91" spans="9:14" ht="12.75">
      <c r="I91">
        <f t="shared" si="5"/>
        <v>0</v>
      </c>
      <c r="K91" s="6">
        <f t="shared" si="7"/>
        <v>0</v>
      </c>
      <c r="L91" s="9">
        <f>SUM(L88:L90)</f>
        <v>974.2989207934526</v>
      </c>
      <c r="M91">
        <v>959</v>
      </c>
      <c r="N91" s="6">
        <f>M91-L91</f>
        <v>-15.298920793452567</v>
      </c>
    </row>
    <row r="92" spans="1:12" ht="12.75">
      <c r="A92" t="s">
        <v>173</v>
      </c>
      <c r="B92" t="s">
        <v>18</v>
      </c>
      <c r="C92" t="s">
        <v>131</v>
      </c>
      <c r="D92" t="s">
        <v>174</v>
      </c>
      <c r="E92">
        <v>92</v>
      </c>
      <c r="F92">
        <v>2</v>
      </c>
      <c r="G92">
        <v>253</v>
      </c>
      <c r="H92">
        <v>15</v>
      </c>
      <c r="I92">
        <f t="shared" si="5"/>
        <v>506</v>
      </c>
      <c r="J92">
        <v>582</v>
      </c>
      <c r="K92" s="6">
        <f t="shared" si="7"/>
        <v>9.304391732556526</v>
      </c>
      <c r="L92" s="6">
        <f t="shared" si="6"/>
        <v>591.3043917325565</v>
      </c>
    </row>
    <row r="93" spans="1:12" ht="12.75">
      <c r="A93" t="s">
        <v>173</v>
      </c>
      <c r="B93" t="s">
        <v>12</v>
      </c>
      <c r="C93" t="s">
        <v>13</v>
      </c>
      <c r="D93" t="s">
        <v>175</v>
      </c>
      <c r="E93">
        <v>86</v>
      </c>
      <c r="F93">
        <v>1</v>
      </c>
      <c r="G93">
        <v>154</v>
      </c>
      <c r="H93">
        <v>15</v>
      </c>
      <c r="I93">
        <f t="shared" si="5"/>
        <v>154</v>
      </c>
      <c r="J93">
        <v>178</v>
      </c>
      <c r="K93" s="6">
        <f t="shared" si="7"/>
        <v>2.8317713968650295</v>
      </c>
      <c r="L93" s="6">
        <f t="shared" si="6"/>
        <v>180.83177139686504</v>
      </c>
    </row>
    <row r="94" spans="9:14" ht="12.75">
      <c r="I94">
        <f t="shared" si="5"/>
        <v>0</v>
      </c>
      <c r="K94" s="6">
        <f t="shared" si="7"/>
        <v>0</v>
      </c>
      <c r="L94" s="9">
        <f>SUM(L92:L93)</f>
        <v>772.1361631294216</v>
      </c>
      <c r="M94">
        <v>760</v>
      </c>
      <c r="N94" s="6">
        <f>M94-L94</f>
        <v>-12.136163129421561</v>
      </c>
    </row>
    <row r="95" spans="1:12" ht="12.75">
      <c r="A95" t="s">
        <v>176</v>
      </c>
      <c r="B95" t="s">
        <v>177</v>
      </c>
      <c r="C95" t="s">
        <v>178</v>
      </c>
      <c r="D95" t="s">
        <v>179</v>
      </c>
      <c r="E95">
        <v>74</v>
      </c>
      <c r="F95">
        <v>1</v>
      </c>
      <c r="G95">
        <v>127</v>
      </c>
      <c r="H95">
        <v>15</v>
      </c>
      <c r="I95">
        <f t="shared" si="5"/>
        <v>127</v>
      </c>
      <c r="J95">
        <v>147</v>
      </c>
      <c r="K95" s="6">
        <f t="shared" si="7"/>
        <v>2.335291996115966</v>
      </c>
      <c r="L95" s="6">
        <f t="shared" si="6"/>
        <v>149.33529199611596</v>
      </c>
    </row>
    <row r="96" spans="1:12" ht="12.75">
      <c r="A96" t="s">
        <v>176</v>
      </c>
      <c r="B96" t="s">
        <v>27</v>
      </c>
      <c r="C96" t="s">
        <v>77</v>
      </c>
      <c r="D96" t="s">
        <v>180</v>
      </c>
      <c r="E96">
        <v>80</v>
      </c>
      <c r="F96">
        <v>1</v>
      </c>
      <c r="G96">
        <v>171</v>
      </c>
      <c r="H96">
        <v>15</v>
      </c>
      <c r="I96">
        <f t="shared" si="5"/>
        <v>171</v>
      </c>
      <c r="J96">
        <v>197</v>
      </c>
      <c r="K96" s="6">
        <f t="shared" si="7"/>
        <v>3.1443695380774033</v>
      </c>
      <c r="L96" s="6">
        <f t="shared" si="6"/>
        <v>200.1443695380774</v>
      </c>
    </row>
    <row r="97" spans="9:14" ht="12.75">
      <c r="I97">
        <f t="shared" si="5"/>
        <v>0</v>
      </c>
      <c r="K97" s="6">
        <f t="shared" si="7"/>
        <v>0</v>
      </c>
      <c r="L97" s="9">
        <f>SUM(L95:L96)</f>
        <v>349.4796615341934</v>
      </c>
      <c r="M97">
        <v>344</v>
      </c>
      <c r="N97" s="6">
        <f>M97-L97</f>
        <v>-5.479661534193383</v>
      </c>
    </row>
    <row r="98" spans="1:12" ht="12.75">
      <c r="A98" t="s">
        <v>181</v>
      </c>
      <c r="B98" t="s">
        <v>182</v>
      </c>
      <c r="C98" t="s">
        <v>183</v>
      </c>
      <c r="D98" t="s">
        <v>184</v>
      </c>
      <c r="E98">
        <v>68</v>
      </c>
      <c r="F98">
        <v>1</v>
      </c>
      <c r="G98">
        <v>321</v>
      </c>
      <c r="H98">
        <v>15</v>
      </c>
      <c r="I98">
        <f t="shared" si="5"/>
        <v>321</v>
      </c>
      <c r="J98">
        <v>370</v>
      </c>
      <c r="K98" s="6">
        <f t="shared" si="7"/>
        <v>5.902588431127756</v>
      </c>
      <c r="L98" s="6">
        <f t="shared" si="6"/>
        <v>375.90258843112775</v>
      </c>
    </row>
    <row r="99" spans="1:12" ht="12.75">
      <c r="A99" t="s">
        <v>181</v>
      </c>
      <c r="B99" t="s">
        <v>182</v>
      </c>
      <c r="C99" t="s">
        <v>185</v>
      </c>
      <c r="D99" t="s">
        <v>69</v>
      </c>
      <c r="E99">
        <v>68</v>
      </c>
      <c r="F99">
        <v>1</v>
      </c>
      <c r="G99">
        <v>253</v>
      </c>
      <c r="H99">
        <v>15</v>
      </c>
      <c r="I99">
        <f t="shared" si="5"/>
        <v>253</v>
      </c>
      <c r="J99">
        <v>291</v>
      </c>
      <c r="K99" s="6">
        <f t="shared" si="7"/>
        <v>4.652195866278263</v>
      </c>
      <c r="L99" s="6">
        <f t="shared" si="6"/>
        <v>295.65219586627825</v>
      </c>
    </row>
    <row r="100" spans="9:14" ht="12.75">
      <c r="I100">
        <f t="shared" si="5"/>
        <v>0</v>
      </c>
      <c r="K100" s="6">
        <f t="shared" si="7"/>
        <v>0</v>
      </c>
      <c r="L100" s="9">
        <f>SUM(L98:L99)</f>
        <v>671.5547842974061</v>
      </c>
      <c r="M100">
        <v>661</v>
      </c>
      <c r="N100" s="6">
        <f>M100-L100</f>
        <v>-10.554784297406059</v>
      </c>
    </row>
    <row r="101" spans="1:12" ht="12.75">
      <c r="A101" t="s">
        <v>186</v>
      </c>
      <c r="B101" t="s">
        <v>187</v>
      </c>
      <c r="C101" t="s">
        <v>188</v>
      </c>
      <c r="D101" t="s">
        <v>189</v>
      </c>
      <c r="E101">
        <v>86</v>
      </c>
      <c r="F101">
        <v>1</v>
      </c>
      <c r="G101">
        <v>210</v>
      </c>
      <c r="H101">
        <v>15</v>
      </c>
      <c r="I101">
        <f t="shared" si="5"/>
        <v>210</v>
      </c>
      <c r="J101">
        <v>242</v>
      </c>
      <c r="K101" s="6">
        <f t="shared" si="7"/>
        <v>3.861506450270495</v>
      </c>
      <c r="L101" s="6">
        <f t="shared" si="6"/>
        <v>245.8615064502705</v>
      </c>
    </row>
    <row r="102" spans="9:14" ht="12.75">
      <c r="I102">
        <f t="shared" si="5"/>
        <v>0</v>
      </c>
      <c r="K102" s="6">
        <f t="shared" si="7"/>
        <v>0</v>
      </c>
      <c r="L102" s="9">
        <f>SUM(L101)</f>
        <v>245.8615064502705</v>
      </c>
      <c r="M102">
        <v>242</v>
      </c>
      <c r="N102" s="6">
        <f>M102-L102</f>
        <v>-3.8615064502704968</v>
      </c>
    </row>
    <row r="103" spans="1:12" ht="12.75">
      <c r="A103" t="s">
        <v>190</v>
      </c>
      <c r="B103" t="s">
        <v>191</v>
      </c>
      <c r="C103" t="s">
        <v>192</v>
      </c>
      <c r="D103" t="s">
        <v>193</v>
      </c>
      <c r="E103">
        <v>68</v>
      </c>
      <c r="F103">
        <v>1</v>
      </c>
      <c r="G103">
        <v>368</v>
      </c>
      <c r="H103">
        <v>15</v>
      </c>
      <c r="I103">
        <f t="shared" si="5"/>
        <v>368</v>
      </c>
      <c r="J103">
        <v>424</v>
      </c>
      <c r="K103" s="6">
        <f t="shared" si="7"/>
        <v>6.766830350950201</v>
      </c>
      <c r="L103" s="6">
        <f t="shared" si="6"/>
        <v>430.7668303509502</v>
      </c>
    </row>
    <row r="104" spans="1:12" ht="12.75">
      <c r="A104" t="s">
        <v>190</v>
      </c>
      <c r="B104" t="s">
        <v>194</v>
      </c>
      <c r="C104" t="s">
        <v>195</v>
      </c>
      <c r="D104" t="s">
        <v>53</v>
      </c>
      <c r="E104">
        <v>68</v>
      </c>
      <c r="F104">
        <v>1</v>
      </c>
      <c r="G104">
        <v>400</v>
      </c>
      <c r="H104">
        <v>15</v>
      </c>
      <c r="I104">
        <f t="shared" si="5"/>
        <v>400</v>
      </c>
      <c r="J104">
        <v>460</v>
      </c>
      <c r="K104" s="6">
        <f t="shared" si="7"/>
        <v>7.355250381467609</v>
      </c>
      <c r="L104" s="6">
        <f t="shared" si="6"/>
        <v>467.3552503814676</v>
      </c>
    </row>
    <row r="105" spans="9:14" ht="12.75">
      <c r="I105">
        <f t="shared" si="5"/>
        <v>0</v>
      </c>
      <c r="K105" s="6">
        <f t="shared" si="7"/>
        <v>0</v>
      </c>
      <c r="L105" s="9">
        <f>SUM(L103:L104)</f>
        <v>898.1220807324178</v>
      </c>
      <c r="M105">
        <v>884</v>
      </c>
      <c r="N105" s="6">
        <f>M105-L105</f>
        <v>-14.122080732417771</v>
      </c>
    </row>
    <row r="106" spans="1:12" ht="12.75">
      <c r="A106" t="s">
        <v>196</v>
      </c>
      <c r="B106" t="s">
        <v>18</v>
      </c>
      <c r="C106" t="s">
        <v>197</v>
      </c>
      <c r="D106" t="s">
        <v>53</v>
      </c>
      <c r="E106">
        <v>68</v>
      </c>
      <c r="F106">
        <v>1</v>
      </c>
      <c r="G106">
        <v>264</v>
      </c>
      <c r="H106">
        <v>15</v>
      </c>
      <c r="I106">
        <f t="shared" si="5"/>
        <v>264</v>
      </c>
      <c r="J106">
        <v>304</v>
      </c>
      <c r="K106" s="6">
        <f t="shared" si="7"/>
        <v>4.854465251768622</v>
      </c>
      <c r="L106" s="6">
        <f t="shared" si="6"/>
        <v>308.8544652517686</v>
      </c>
    </row>
    <row r="107" spans="9:14" ht="12.75">
      <c r="I107">
        <f t="shared" si="5"/>
        <v>0</v>
      </c>
      <c r="K107" s="6">
        <f t="shared" si="7"/>
        <v>0</v>
      </c>
      <c r="L107" s="9">
        <f>SUM(L106)</f>
        <v>308.8544652517686</v>
      </c>
      <c r="M107">
        <v>304</v>
      </c>
      <c r="N107" s="6">
        <f>M107-L107</f>
        <v>-4.854465251768602</v>
      </c>
    </row>
    <row r="108" spans="1:12" ht="12.75">
      <c r="A108" t="s">
        <v>198</v>
      </c>
      <c r="B108" t="s">
        <v>199</v>
      </c>
      <c r="C108" t="s">
        <v>200</v>
      </c>
      <c r="D108" t="s">
        <v>59</v>
      </c>
      <c r="E108" t="s">
        <v>201</v>
      </c>
      <c r="F108">
        <v>2</v>
      </c>
      <c r="G108">
        <v>131</v>
      </c>
      <c r="H108">
        <v>15</v>
      </c>
      <c r="I108">
        <f t="shared" si="5"/>
        <v>262</v>
      </c>
      <c r="J108">
        <v>302</v>
      </c>
      <c r="K108" s="6">
        <f t="shared" si="7"/>
        <v>4.817688999861284</v>
      </c>
      <c r="L108" s="6">
        <f t="shared" si="6"/>
        <v>306.8176889998613</v>
      </c>
    </row>
    <row r="109" spans="1:12" ht="12.75">
      <c r="A109" t="s">
        <v>198</v>
      </c>
      <c r="B109" t="s">
        <v>202</v>
      </c>
      <c r="C109" t="s">
        <v>203</v>
      </c>
      <c r="D109" t="s">
        <v>204</v>
      </c>
      <c r="E109">
        <v>74</v>
      </c>
      <c r="F109">
        <v>1</v>
      </c>
      <c r="G109">
        <v>253</v>
      </c>
      <c r="H109">
        <v>15</v>
      </c>
      <c r="I109">
        <f t="shared" si="5"/>
        <v>253</v>
      </c>
      <c r="J109">
        <v>291</v>
      </c>
      <c r="K109" s="6">
        <f t="shared" si="7"/>
        <v>4.652195866278263</v>
      </c>
      <c r="L109" s="6">
        <f t="shared" si="6"/>
        <v>295.65219586627825</v>
      </c>
    </row>
    <row r="110" spans="1:12" ht="12.75">
      <c r="A110" t="s">
        <v>198</v>
      </c>
      <c r="B110" t="s">
        <v>205</v>
      </c>
      <c r="C110" t="s">
        <v>206</v>
      </c>
      <c r="D110" t="s">
        <v>29</v>
      </c>
      <c r="E110">
        <v>74</v>
      </c>
      <c r="F110">
        <v>1</v>
      </c>
      <c r="G110">
        <v>358</v>
      </c>
      <c r="H110">
        <v>15</v>
      </c>
      <c r="I110">
        <f t="shared" si="5"/>
        <v>358</v>
      </c>
      <c r="J110">
        <v>412</v>
      </c>
      <c r="K110" s="6">
        <f t="shared" si="7"/>
        <v>6.582949091413511</v>
      </c>
      <c r="L110" s="6">
        <f t="shared" si="6"/>
        <v>418.5829490914135</v>
      </c>
    </row>
    <row r="111" spans="1:12" ht="12.75">
      <c r="A111" t="s">
        <v>198</v>
      </c>
      <c r="B111" t="s">
        <v>207</v>
      </c>
      <c r="C111" t="s">
        <v>208</v>
      </c>
      <c r="D111" t="s">
        <v>209</v>
      </c>
      <c r="E111">
        <v>68</v>
      </c>
      <c r="F111">
        <v>1</v>
      </c>
      <c r="G111">
        <v>126</v>
      </c>
      <c r="H111">
        <v>15</v>
      </c>
      <c r="I111">
        <f t="shared" si="5"/>
        <v>126</v>
      </c>
      <c r="J111">
        <v>145</v>
      </c>
      <c r="K111" s="6">
        <f t="shared" si="7"/>
        <v>2.316903870162297</v>
      </c>
      <c r="L111" s="6">
        <f t="shared" si="6"/>
        <v>147.3169038701623</v>
      </c>
    </row>
    <row r="112" spans="1:12" ht="12.75">
      <c r="A112" t="s">
        <v>198</v>
      </c>
      <c r="B112" t="s">
        <v>210</v>
      </c>
      <c r="C112" t="s">
        <v>211</v>
      </c>
      <c r="D112" t="s">
        <v>59</v>
      </c>
      <c r="E112">
        <v>62</v>
      </c>
      <c r="F112">
        <v>1</v>
      </c>
      <c r="G112">
        <v>240</v>
      </c>
      <c r="H112">
        <v>15</v>
      </c>
      <c r="I112">
        <f t="shared" si="5"/>
        <v>240</v>
      </c>
      <c r="J112">
        <v>276</v>
      </c>
      <c r="K112" s="6">
        <f t="shared" si="7"/>
        <v>4.413150228880566</v>
      </c>
      <c r="L112" s="6">
        <f t="shared" si="6"/>
        <v>280.41315022888057</v>
      </c>
    </row>
    <row r="113" spans="1:12" ht="12.75">
      <c r="A113" t="s">
        <v>198</v>
      </c>
      <c r="B113" t="s">
        <v>212</v>
      </c>
      <c r="C113" t="s">
        <v>213</v>
      </c>
      <c r="D113" t="s">
        <v>29</v>
      </c>
      <c r="E113">
        <v>68</v>
      </c>
      <c r="F113">
        <v>1</v>
      </c>
      <c r="G113">
        <v>231</v>
      </c>
      <c r="H113">
        <v>15</v>
      </c>
      <c r="I113">
        <f t="shared" si="5"/>
        <v>231</v>
      </c>
      <c r="J113">
        <v>266</v>
      </c>
      <c r="K113" s="6">
        <f t="shared" si="7"/>
        <v>4.247657095297544</v>
      </c>
      <c r="L113" s="6">
        <f t="shared" si="6"/>
        <v>270.24765709529754</v>
      </c>
    </row>
    <row r="114" spans="1:12" ht="12.75">
      <c r="A114" t="s">
        <v>198</v>
      </c>
      <c r="B114" t="s">
        <v>214</v>
      </c>
      <c r="C114" t="s">
        <v>215</v>
      </c>
      <c r="D114" t="s">
        <v>209</v>
      </c>
      <c r="E114">
        <v>68</v>
      </c>
      <c r="F114">
        <v>1</v>
      </c>
      <c r="G114">
        <v>286</v>
      </c>
      <c r="H114">
        <v>15</v>
      </c>
      <c r="I114">
        <f t="shared" si="5"/>
        <v>286</v>
      </c>
      <c r="J114">
        <v>329</v>
      </c>
      <c r="K114" s="6">
        <f t="shared" si="7"/>
        <v>5.259004022749341</v>
      </c>
      <c r="L114" s="6">
        <f t="shared" si="6"/>
        <v>334.25900402274937</v>
      </c>
    </row>
    <row r="115" spans="1:12" ht="12.75">
      <c r="A115" t="s">
        <v>198</v>
      </c>
      <c r="B115" t="s">
        <v>216</v>
      </c>
      <c r="C115" t="s">
        <v>217</v>
      </c>
      <c r="D115" t="s">
        <v>218</v>
      </c>
      <c r="E115">
        <v>68</v>
      </c>
      <c r="F115">
        <v>1</v>
      </c>
      <c r="G115">
        <v>231</v>
      </c>
      <c r="H115">
        <v>15</v>
      </c>
      <c r="I115">
        <f t="shared" si="5"/>
        <v>231</v>
      </c>
      <c r="J115">
        <v>266</v>
      </c>
      <c r="K115" s="6">
        <f t="shared" si="7"/>
        <v>4.247657095297544</v>
      </c>
      <c r="L115" s="6">
        <f t="shared" si="6"/>
        <v>270.24765709529754</v>
      </c>
    </row>
    <row r="116" spans="1:12" ht="12.75">
      <c r="A116" t="s">
        <v>198</v>
      </c>
      <c r="B116" t="s">
        <v>219</v>
      </c>
      <c r="C116" t="s">
        <v>220</v>
      </c>
      <c r="D116" t="s">
        <v>29</v>
      </c>
      <c r="E116">
        <v>74</v>
      </c>
      <c r="F116">
        <v>1</v>
      </c>
      <c r="G116">
        <v>121</v>
      </c>
      <c r="H116">
        <v>15</v>
      </c>
      <c r="I116">
        <f t="shared" si="5"/>
        <v>121</v>
      </c>
      <c r="J116">
        <v>140</v>
      </c>
      <c r="K116" s="6">
        <f t="shared" si="7"/>
        <v>2.224963240393952</v>
      </c>
      <c r="L116" s="6">
        <f t="shared" si="6"/>
        <v>142.22496324039395</v>
      </c>
    </row>
    <row r="117" spans="9:14" ht="12.75">
      <c r="I117">
        <f t="shared" si="5"/>
        <v>0</v>
      </c>
      <c r="K117" s="6">
        <f aca="true" t="shared" si="8" ref="K117:K148">I117*N$345</f>
        <v>0</v>
      </c>
      <c r="L117" s="9">
        <f>SUM(L108:L116)</f>
        <v>2465.7621695103344</v>
      </c>
      <c r="M117">
        <v>2427</v>
      </c>
      <c r="N117" s="6">
        <f>M117-L117</f>
        <v>-38.76216951033439</v>
      </c>
    </row>
    <row r="118" spans="1:12" ht="12.75">
      <c r="A118" t="s">
        <v>221</v>
      </c>
      <c r="B118" t="s">
        <v>222</v>
      </c>
      <c r="C118" t="s">
        <v>223</v>
      </c>
      <c r="D118" t="s">
        <v>224</v>
      </c>
      <c r="E118">
        <v>74</v>
      </c>
      <c r="F118">
        <v>1</v>
      </c>
      <c r="G118">
        <v>198</v>
      </c>
      <c r="H118">
        <v>15</v>
      </c>
      <c r="I118">
        <f t="shared" si="5"/>
        <v>198</v>
      </c>
      <c r="J118">
        <v>228</v>
      </c>
      <c r="K118" s="6">
        <f t="shared" si="8"/>
        <v>3.640848938826467</v>
      </c>
      <c r="L118" s="6">
        <f t="shared" si="6"/>
        <v>231.64084893882648</v>
      </c>
    </row>
    <row r="119" spans="1:12" ht="12.75">
      <c r="A119" t="s">
        <v>221</v>
      </c>
      <c r="B119" t="s">
        <v>222</v>
      </c>
      <c r="C119" t="s">
        <v>223</v>
      </c>
      <c r="D119" t="s">
        <v>225</v>
      </c>
      <c r="E119">
        <v>80</v>
      </c>
      <c r="F119">
        <v>1</v>
      </c>
      <c r="G119">
        <v>198</v>
      </c>
      <c r="H119">
        <v>15</v>
      </c>
      <c r="I119">
        <f t="shared" si="5"/>
        <v>198</v>
      </c>
      <c r="J119">
        <v>228</v>
      </c>
      <c r="K119" s="6">
        <f t="shared" si="8"/>
        <v>3.640848938826467</v>
      </c>
      <c r="L119" s="6">
        <f t="shared" si="6"/>
        <v>231.64084893882648</v>
      </c>
    </row>
    <row r="120" spans="9:14" ht="12.75">
      <c r="I120">
        <f t="shared" si="5"/>
        <v>0</v>
      </c>
      <c r="K120" s="6">
        <f t="shared" si="8"/>
        <v>0</v>
      </c>
      <c r="L120" s="9">
        <f>SUM(L118:L119)</f>
        <v>463.28169787765296</v>
      </c>
      <c r="M120">
        <v>500</v>
      </c>
      <c r="N120" s="6">
        <f>M120-L120</f>
        <v>36.71830212234704</v>
      </c>
    </row>
    <row r="121" spans="1:12" ht="12.75">
      <c r="A121" t="s">
        <v>226</v>
      </c>
      <c r="B121" t="s">
        <v>227</v>
      </c>
      <c r="C121" t="s">
        <v>228</v>
      </c>
      <c r="D121" t="s">
        <v>229</v>
      </c>
      <c r="E121">
        <v>92</v>
      </c>
      <c r="F121">
        <v>2</v>
      </c>
      <c r="G121">
        <v>154</v>
      </c>
      <c r="H121">
        <v>15</v>
      </c>
      <c r="I121">
        <f t="shared" si="5"/>
        <v>308</v>
      </c>
      <c r="J121">
        <v>355</v>
      </c>
      <c r="K121" s="6">
        <f t="shared" si="8"/>
        <v>5.663542793730059</v>
      </c>
      <c r="L121" s="6">
        <f t="shared" si="6"/>
        <v>360.6635427937301</v>
      </c>
    </row>
    <row r="122" spans="1:12" ht="12.75">
      <c r="A122" t="s">
        <v>226</v>
      </c>
      <c r="B122" t="s">
        <v>230</v>
      </c>
      <c r="C122" t="s">
        <v>122</v>
      </c>
      <c r="D122" t="s">
        <v>231</v>
      </c>
      <c r="E122">
        <v>92</v>
      </c>
      <c r="F122">
        <v>2</v>
      </c>
      <c r="G122">
        <v>210</v>
      </c>
      <c r="H122">
        <v>15</v>
      </c>
      <c r="I122">
        <f t="shared" si="5"/>
        <v>420</v>
      </c>
      <c r="J122">
        <v>483</v>
      </c>
      <c r="K122" s="6">
        <f t="shared" si="8"/>
        <v>7.72301290054099</v>
      </c>
      <c r="L122" s="6">
        <f t="shared" si="6"/>
        <v>490.723012900541</v>
      </c>
    </row>
    <row r="123" spans="1:12" ht="12.75">
      <c r="A123" t="s">
        <v>226</v>
      </c>
      <c r="B123" t="s">
        <v>227</v>
      </c>
      <c r="C123" t="s">
        <v>37</v>
      </c>
      <c r="D123" t="s">
        <v>175</v>
      </c>
      <c r="E123">
        <v>92</v>
      </c>
      <c r="F123">
        <v>2</v>
      </c>
      <c r="G123">
        <v>154</v>
      </c>
      <c r="H123">
        <v>15</v>
      </c>
      <c r="I123">
        <f t="shared" si="5"/>
        <v>308</v>
      </c>
      <c r="J123">
        <v>355</v>
      </c>
      <c r="K123" s="6">
        <f t="shared" si="8"/>
        <v>5.663542793730059</v>
      </c>
      <c r="L123" s="6">
        <f t="shared" si="6"/>
        <v>360.6635427937301</v>
      </c>
    </row>
    <row r="124" spans="1:12" ht="12.75">
      <c r="A124" t="s">
        <v>226</v>
      </c>
      <c r="B124" t="s">
        <v>227</v>
      </c>
      <c r="C124" t="s">
        <v>232</v>
      </c>
      <c r="D124" t="s">
        <v>233</v>
      </c>
      <c r="E124">
        <v>92</v>
      </c>
      <c r="F124">
        <v>2</v>
      </c>
      <c r="G124">
        <v>180</v>
      </c>
      <c r="H124">
        <v>15</v>
      </c>
      <c r="I124">
        <f t="shared" si="5"/>
        <v>360</v>
      </c>
      <c r="J124">
        <v>414</v>
      </c>
      <c r="K124" s="6">
        <f t="shared" si="8"/>
        <v>6.619725343320849</v>
      </c>
      <c r="L124" s="6">
        <f t="shared" si="6"/>
        <v>420.61972534332085</v>
      </c>
    </row>
    <row r="125" spans="1:12" ht="12.75">
      <c r="A125" t="s">
        <v>226</v>
      </c>
      <c r="B125" t="s">
        <v>230</v>
      </c>
      <c r="C125" t="s">
        <v>234</v>
      </c>
      <c r="D125" t="s">
        <v>231</v>
      </c>
      <c r="E125">
        <v>92</v>
      </c>
      <c r="F125">
        <v>2</v>
      </c>
      <c r="G125">
        <v>187</v>
      </c>
      <c r="H125">
        <v>15</v>
      </c>
      <c r="I125">
        <f t="shared" si="5"/>
        <v>374</v>
      </c>
      <c r="J125">
        <v>431</v>
      </c>
      <c r="K125" s="6">
        <f t="shared" si="8"/>
        <v>6.877159106672215</v>
      </c>
      <c r="L125" s="6">
        <f t="shared" si="6"/>
        <v>437.8771591066722</v>
      </c>
    </row>
    <row r="126" spans="1:12" ht="12.75">
      <c r="A126" t="s">
        <v>226</v>
      </c>
      <c r="B126" t="s">
        <v>235</v>
      </c>
      <c r="C126" t="s">
        <v>114</v>
      </c>
      <c r="D126" t="s">
        <v>236</v>
      </c>
      <c r="E126">
        <v>98</v>
      </c>
      <c r="F126">
        <v>2</v>
      </c>
      <c r="G126">
        <v>152</v>
      </c>
      <c r="H126">
        <v>15</v>
      </c>
      <c r="I126">
        <f t="shared" si="5"/>
        <v>304</v>
      </c>
      <c r="J126">
        <v>350</v>
      </c>
      <c r="K126" s="6">
        <f t="shared" si="8"/>
        <v>5.5899902899153835</v>
      </c>
      <c r="L126" s="6">
        <f t="shared" si="6"/>
        <v>355.58999028991536</v>
      </c>
    </row>
    <row r="127" spans="1:12" ht="12.75">
      <c r="A127" t="s">
        <v>226</v>
      </c>
      <c r="B127" t="s">
        <v>230</v>
      </c>
      <c r="C127" t="s">
        <v>237</v>
      </c>
      <c r="D127" t="s">
        <v>229</v>
      </c>
      <c r="E127">
        <v>98</v>
      </c>
      <c r="F127">
        <v>2</v>
      </c>
      <c r="G127">
        <v>253</v>
      </c>
      <c r="H127">
        <v>15</v>
      </c>
      <c r="I127">
        <f t="shared" si="5"/>
        <v>506</v>
      </c>
      <c r="J127">
        <v>582</v>
      </c>
      <c r="K127" s="6">
        <f t="shared" si="8"/>
        <v>9.304391732556526</v>
      </c>
      <c r="L127" s="6">
        <f t="shared" si="6"/>
        <v>591.3043917325565</v>
      </c>
    </row>
    <row r="128" spans="9:14" ht="12.75">
      <c r="I128">
        <f t="shared" si="5"/>
        <v>0</v>
      </c>
      <c r="K128" s="6">
        <f t="shared" si="8"/>
        <v>0</v>
      </c>
      <c r="L128" s="9">
        <f>SUM(L121:L127)</f>
        <v>3017.4413649604658</v>
      </c>
      <c r="M128">
        <v>2770</v>
      </c>
      <c r="N128" s="6">
        <f>M128-L128</f>
        <v>-247.44136496046576</v>
      </c>
    </row>
    <row r="129" spans="1:12" ht="12.75">
      <c r="A129" t="s">
        <v>238</v>
      </c>
      <c r="B129" t="s">
        <v>239</v>
      </c>
      <c r="C129" t="s">
        <v>240</v>
      </c>
      <c r="D129" t="s">
        <v>14</v>
      </c>
      <c r="E129">
        <v>74</v>
      </c>
      <c r="F129">
        <v>2</v>
      </c>
      <c r="G129">
        <v>121</v>
      </c>
      <c r="H129">
        <v>15</v>
      </c>
      <c r="I129">
        <f t="shared" si="5"/>
        <v>242</v>
      </c>
      <c r="J129">
        <v>279</v>
      </c>
      <c r="K129" s="6">
        <f t="shared" si="8"/>
        <v>4.449926480787904</v>
      </c>
      <c r="L129" s="6">
        <f t="shared" si="6"/>
        <v>283.4499264807879</v>
      </c>
    </row>
    <row r="130" spans="1:12" ht="12.75">
      <c r="A130" t="s">
        <v>238</v>
      </c>
      <c r="B130" t="s">
        <v>241</v>
      </c>
      <c r="C130" t="s">
        <v>120</v>
      </c>
      <c r="D130" t="s">
        <v>69</v>
      </c>
      <c r="E130">
        <v>80</v>
      </c>
      <c r="F130">
        <v>2</v>
      </c>
      <c r="G130">
        <v>121</v>
      </c>
      <c r="H130">
        <v>15</v>
      </c>
      <c r="I130">
        <f t="shared" si="5"/>
        <v>242</v>
      </c>
      <c r="J130">
        <v>279</v>
      </c>
      <c r="K130" s="6">
        <f t="shared" si="8"/>
        <v>4.449926480787904</v>
      </c>
      <c r="L130" s="6">
        <f t="shared" si="6"/>
        <v>283.4499264807879</v>
      </c>
    </row>
    <row r="131" spans="1:12" ht="12.75">
      <c r="A131" t="s">
        <v>238</v>
      </c>
      <c r="B131" t="s">
        <v>18</v>
      </c>
      <c r="C131" t="s">
        <v>108</v>
      </c>
      <c r="D131" t="s">
        <v>69</v>
      </c>
      <c r="E131">
        <v>86</v>
      </c>
      <c r="F131">
        <v>1</v>
      </c>
      <c r="G131">
        <v>335</v>
      </c>
      <c r="H131">
        <v>15</v>
      </c>
      <c r="I131">
        <f t="shared" si="5"/>
        <v>335</v>
      </c>
      <c r="J131">
        <v>386</v>
      </c>
      <c r="K131" s="6">
        <f t="shared" si="8"/>
        <v>6.160022194479123</v>
      </c>
      <c r="L131" s="6">
        <f t="shared" si="6"/>
        <v>392.1600221944791</v>
      </c>
    </row>
    <row r="132" spans="1:12" ht="12.75">
      <c r="A132" t="s">
        <v>238</v>
      </c>
      <c r="B132" t="s">
        <v>242</v>
      </c>
      <c r="C132" t="s">
        <v>243</v>
      </c>
      <c r="D132" t="s">
        <v>14</v>
      </c>
      <c r="E132">
        <v>68</v>
      </c>
      <c r="F132">
        <v>2</v>
      </c>
      <c r="G132">
        <v>100</v>
      </c>
      <c r="H132">
        <v>15</v>
      </c>
      <c r="I132">
        <f aca="true" t="shared" si="9" ref="I132:I195">G132*F132</f>
        <v>200</v>
      </c>
      <c r="J132">
        <v>230</v>
      </c>
      <c r="K132" s="6">
        <f t="shared" si="8"/>
        <v>3.6776251907338047</v>
      </c>
      <c r="L132" s="6">
        <f aca="true" t="shared" si="10" ref="L132:L194">J132+K132</f>
        <v>233.6776251907338</v>
      </c>
    </row>
    <row r="133" spans="1:12" ht="12.75">
      <c r="A133" t="s">
        <v>238</v>
      </c>
      <c r="B133" t="s">
        <v>244</v>
      </c>
      <c r="C133" t="s">
        <v>245</v>
      </c>
      <c r="D133" t="s">
        <v>69</v>
      </c>
      <c r="E133">
        <v>74</v>
      </c>
      <c r="F133">
        <v>2</v>
      </c>
      <c r="G133">
        <v>108</v>
      </c>
      <c r="H133">
        <v>15</v>
      </c>
      <c r="I133">
        <f t="shared" si="9"/>
        <v>216</v>
      </c>
      <c r="J133">
        <v>249</v>
      </c>
      <c r="K133" s="6">
        <f t="shared" si="8"/>
        <v>3.9718352059925093</v>
      </c>
      <c r="L133" s="6">
        <f t="shared" si="10"/>
        <v>252.9718352059925</v>
      </c>
    </row>
    <row r="134" spans="9:14" ht="12.75">
      <c r="I134">
        <f t="shared" si="9"/>
        <v>0</v>
      </c>
      <c r="K134" s="6">
        <f t="shared" si="8"/>
        <v>0</v>
      </c>
      <c r="L134" s="9">
        <f>SUM(L129:L133)</f>
        <v>1445.709335552781</v>
      </c>
      <c r="M134">
        <v>1423</v>
      </c>
      <c r="N134" s="6">
        <f>M134-L134</f>
        <v>-22.709335552781113</v>
      </c>
    </row>
    <row r="135" spans="1:12" ht="12.75">
      <c r="A135" t="s">
        <v>246</v>
      </c>
      <c r="B135" t="s">
        <v>247</v>
      </c>
      <c r="C135" t="s">
        <v>13</v>
      </c>
      <c r="D135" t="s">
        <v>69</v>
      </c>
      <c r="E135">
        <v>74</v>
      </c>
      <c r="F135">
        <v>2</v>
      </c>
      <c r="G135">
        <v>154</v>
      </c>
      <c r="H135">
        <v>15</v>
      </c>
      <c r="I135">
        <f t="shared" si="9"/>
        <v>308</v>
      </c>
      <c r="J135">
        <v>355</v>
      </c>
      <c r="K135" s="6">
        <f t="shared" si="8"/>
        <v>5.663542793730059</v>
      </c>
      <c r="L135" s="6">
        <f t="shared" si="10"/>
        <v>360.6635427937301</v>
      </c>
    </row>
    <row r="136" spans="1:12" ht="12.75">
      <c r="A136" t="s">
        <v>246</v>
      </c>
      <c r="B136" t="s">
        <v>248</v>
      </c>
      <c r="C136" t="s">
        <v>37</v>
      </c>
      <c r="D136" t="s">
        <v>249</v>
      </c>
      <c r="E136">
        <v>74</v>
      </c>
      <c r="F136">
        <v>2</v>
      </c>
      <c r="G136">
        <v>154</v>
      </c>
      <c r="H136">
        <v>15</v>
      </c>
      <c r="I136">
        <f t="shared" si="9"/>
        <v>308</v>
      </c>
      <c r="J136">
        <v>355</v>
      </c>
      <c r="K136" s="6">
        <f t="shared" si="8"/>
        <v>5.663542793730059</v>
      </c>
      <c r="L136" s="6">
        <f t="shared" si="10"/>
        <v>360.6635427937301</v>
      </c>
    </row>
    <row r="137" spans="1:12" ht="12.75">
      <c r="A137" t="s">
        <v>246</v>
      </c>
      <c r="B137" t="s">
        <v>250</v>
      </c>
      <c r="C137" t="s">
        <v>120</v>
      </c>
      <c r="D137" t="s">
        <v>69</v>
      </c>
      <c r="E137">
        <v>74</v>
      </c>
      <c r="F137">
        <v>2</v>
      </c>
      <c r="G137">
        <v>121</v>
      </c>
      <c r="H137">
        <v>15</v>
      </c>
      <c r="I137">
        <f t="shared" si="9"/>
        <v>242</v>
      </c>
      <c r="J137">
        <v>279</v>
      </c>
      <c r="K137" s="6">
        <f t="shared" si="8"/>
        <v>4.449926480787904</v>
      </c>
      <c r="L137" s="6">
        <f t="shared" si="10"/>
        <v>283.4499264807879</v>
      </c>
    </row>
    <row r="138" spans="9:14" ht="12.75">
      <c r="I138">
        <f t="shared" si="9"/>
        <v>0</v>
      </c>
      <c r="K138" s="6">
        <f t="shared" si="8"/>
        <v>0</v>
      </c>
      <c r="L138" s="9">
        <f>SUM(L135:L137)</f>
        <v>1004.777012068248</v>
      </c>
      <c r="M138">
        <v>989</v>
      </c>
      <c r="N138" s="6">
        <f>M138-L138</f>
        <v>-15.777012068248041</v>
      </c>
    </row>
    <row r="139" spans="1:12" ht="12.75">
      <c r="A139" t="s">
        <v>251</v>
      </c>
      <c r="B139" t="s">
        <v>252</v>
      </c>
      <c r="C139" t="s">
        <v>253</v>
      </c>
      <c r="D139" t="s">
        <v>254</v>
      </c>
      <c r="E139">
        <v>56</v>
      </c>
      <c r="F139">
        <v>1</v>
      </c>
      <c r="G139">
        <v>242</v>
      </c>
      <c r="H139">
        <v>15</v>
      </c>
      <c r="I139">
        <f t="shared" si="9"/>
        <v>242</v>
      </c>
      <c r="J139">
        <v>279</v>
      </c>
      <c r="K139" s="6">
        <f t="shared" si="8"/>
        <v>4.449926480787904</v>
      </c>
      <c r="L139" s="6">
        <f t="shared" si="10"/>
        <v>283.4499264807879</v>
      </c>
    </row>
    <row r="140" spans="1:12" ht="12.75">
      <c r="A140" t="s">
        <v>251</v>
      </c>
      <c r="B140" t="s">
        <v>255</v>
      </c>
      <c r="C140" t="s">
        <v>256</v>
      </c>
      <c r="D140" t="s">
        <v>257</v>
      </c>
      <c r="E140">
        <v>68</v>
      </c>
      <c r="F140">
        <v>1</v>
      </c>
      <c r="G140">
        <v>176</v>
      </c>
      <c r="H140">
        <v>15</v>
      </c>
      <c r="I140">
        <f t="shared" si="9"/>
        <v>176</v>
      </c>
      <c r="J140">
        <v>203</v>
      </c>
      <c r="K140" s="6">
        <f t="shared" si="8"/>
        <v>3.2363101678457484</v>
      </c>
      <c r="L140" s="6">
        <f t="shared" si="10"/>
        <v>206.23631016784574</v>
      </c>
    </row>
    <row r="141" spans="1:12" ht="12.75">
      <c r="A141" t="s">
        <v>251</v>
      </c>
      <c r="B141" t="s">
        <v>258</v>
      </c>
      <c r="C141" t="s">
        <v>259</v>
      </c>
      <c r="D141" t="s">
        <v>260</v>
      </c>
      <c r="E141">
        <v>62</v>
      </c>
      <c r="F141">
        <v>1</v>
      </c>
      <c r="G141">
        <v>240</v>
      </c>
      <c r="H141">
        <v>15</v>
      </c>
      <c r="I141">
        <f t="shared" si="9"/>
        <v>240</v>
      </c>
      <c r="J141">
        <v>276</v>
      </c>
      <c r="K141" s="6">
        <f t="shared" si="8"/>
        <v>4.413150228880566</v>
      </c>
      <c r="L141" s="6">
        <f t="shared" si="10"/>
        <v>280.41315022888057</v>
      </c>
    </row>
    <row r="142" spans="1:12" ht="12.75">
      <c r="A142" t="s">
        <v>251</v>
      </c>
      <c r="B142" t="s">
        <v>261</v>
      </c>
      <c r="C142" t="s">
        <v>262</v>
      </c>
      <c r="D142" t="s">
        <v>263</v>
      </c>
      <c r="E142">
        <v>62</v>
      </c>
      <c r="F142">
        <v>1</v>
      </c>
      <c r="G142">
        <v>175</v>
      </c>
      <c r="H142">
        <v>15</v>
      </c>
      <c r="I142">
        <f t="shared" si="9"/>
        <v>175</v>
      </c>
      <c r="J142">
        <v>202</v>
      </c>
      <c r="K142" s="6">
        <f t="shared" si="8"/>
        <v>3.2179220418920793</v>
      </c>
      <c r="L142" s="6">
        <f t="shared" si="10"/>
        <v>205.21792204189208</v>
      </c>
    </row>
    <row r="143" spans="1:12" ht="12.75">
      <c r="A143" t="s">
        <v>251</v>
      </c>
      <c r="B143" t="s">
        <v>264</v>
      </c>
      <c r="C143" t="s">
        <v>265</v>
      </c>
      <c r="D143" t="s">
        <v>266</v>
      </c>
      <c r="E143">
        <v>56</v>
      </c>
      <c r="F143">
        <v>1</v>
      </c>
      <c r="G143">
        <v>122</v>
      </c>
      <c r="H143">
        <v>15</v>
      </c>
      <c r="I143">
        <f t="shared" si="9"/>
        <v>122</v>
      </c>
      <c r="J143">
        <v>141</v>
      </c>
      <c r="K143" s="6">
        <f t="shared" si="8"/>
        <v>2.243351366347621</v>
      </c>
      <c r="L143" s="6">
        <f t="shared" si="10"/>
        <v>143.2433513663476</v>
      </c>
    </row>
    <row r="144" spans="1:12" ht="12.75">
      <c r="A144" t="s">
        <v>251</v>
      </c>
      <c r="B144" t="s">
        <v>267</v>
      </c>
      <c r="C144" t="s">
        <v>77</v>
      </c>
      <c r="D144" t="s">
        <v>29</v>
      </c>
      <c r="E144">
        <v>62</v>
      </c>
      <c r="F144">
        <v>1</v>
      </c>
      <c r="G144">
        <v>171</v>
      </c>
      <c r="H144">
        <v>15</v>
      </c>
      <c r="I144">
        <f t="shared" si="9"/>
        <v>171</v>
      </c>
      <c r="J144">
        <v>197</v>
      </c>
      <c r="K144" s="6">
        <f t="shared" si="8"/>
        <v>3.1443695380774033</v>
      </c>
      <c r="L144" s="6">
        <f t="shared" si="10"/>
        <v>200.1443695380774</v>
      </c>
    </row>
    <row r="145" spans="1:12" ht="12.75">
      <c r="A145" t="s">
        <v>251</v>
      </c>
      <c r="B145" t="s">
        <v>268</v>
      </c>
      <c r="C145" t="s">
        <v>269</v>
      </c>
      <c r="D145" t="s">
        <v>270</v>
      </c>
      <c r="E145">
        <v>68</v>
      </c>
      <c r="F145">
        <v>1</v>
      </c>
      <c r="G145">
        <v>253</v>
      </c>
      <c r="H145">
        <v>15</v>
      </c>
      <c r="I145">
        <f t="shared" si="9"/>
        <v>253</v>
      </c>
      <c r="J145">
        <v>291</v>
      </c>
      <c r="K145" s="6">
        <f t="shared" si="8"/>
        <v>4.652195866278263</v>
      </c>
      <c r="L145" s="6">
        <f t="shared" si="10"/>
        <v>295.65219586627825</v>
      </c>
    </row>
    <row r="146" spans="1:12" ht="12.75">
      <c r="A146" t="s">
        <v>251</v>
      </c>
      <c r="B146" t="s">
        <v>271</v>
      </c>
      <c r="C146" t="s">
        <v>272</v>
      </c>
      <c r="D146" t="s">
        <v>273</v>
      </c>
      <c r="E146">
        <v>68</v>
      </c>
      <c r="F146">
        <v>1</v>
      </c>
      <c r="G146">
        <v>174</v>
      </c>
      <c r="H146">
        <v>15</v>
      </c>
      <c r="I146">
        <f t="shared" si="9"/>
        <v>174</v>
      </c>
      <c r="J146">
        <v>201</v>
      </c>
      <c r="K146" s="6">
        <f t="shared" si="8"/>
        <v>3.19953391593841</v>
      </c>
      <c r="L146" s="6">
        <f t="shared" si="10"/>
        <v>204.19953391593842</v>
      </c>
    </row>
    <row r="147" spans="1:12" ht="12.75">
      <c r="A147" t="s">
        <v>251</v>
      </c>
      <c r="B147" t="s">
        <v>252</v>
      </c>
      <c r="C147" t="s">
        <v>52</v>
      </c>
      <c r="D147" t="s">
        <v>274</v>
      </c>
      <c r="E147">
        <v>56</v>
      </c>
      <c r="F147">
        <v>1</v>
      </c>
      <c r="G147">
        <v>242</v>
      </c>
      <c r="H147">
        <v>15</v>
      </c>
      <c r="I147">
        <f t="shared" si="9"/>
        <v>242</v>
      </c>
      <c r="J147">
        <v>279</v>
      </c>
      <c r="K147" s="6">
        <f t="shared" si="8"/>
        <v>4.449926480787904</v>
      </c>
      <c r="L147" s="6">
        <f t="shared" si="10"/>
        <v>283.4499264807879</v>
      </c>
    </row>
    <row r="148" spans="1:12" ht="12.75">
      <c r="A148" t="s">
        <v>251</v>
      </c>
      <c r="B148" t="s">
        <v>261</v>
      </c>
      <c r="C148" t="s">
        <v>262</v>
      </c>
      <c r="D148" t="s">
        <v>263</v>
      </c>
      <c r="E148">
        <v>56</v>
      </c>
      <c r="F148">
        <v>1</v>
      </c>
      <c r="G148">
        <v>175</v>
      </c>
      <c r="H148">
        <v>15</v>
      </c>
      <c r="I148">
        <f t="shared" si="9"/>
        <v>175</v>
      </c>
      <c r="J148">
        <v>202</v>
      </c>
      <c r="K148" s="6">
        <f t="shared" si="8"/>
        <v>3.2179220418920793</v>
      </c>
      <c r="L148" s="6">
        <f t="shared" si="10"/>
        <v>205.21792204189208</v>
      </c>
    </row>
    <row r="149" spans="1:12" ht="12.75">
      <c r="A149" t="s">
        <v>251</v>
      </c>
      <c r="B149" t="s">
        <v>275</v>
      </c>
      <c r="C149" t="s">
        <v>245</v>
      </c>
      <c r="D149" t="s">
        <v>276</v>
      </c>
      <c r="E149">
        <v>56</v>
      </c>
      <c r="F149">
        <v>1</v>
      </c>
      <c r="G149">
        <v>108</v>
      </c>
      <c r="H149">
        <v>15</v>
      </c>
      <c r="I149">
        <f t="shared" si="9"/>
        <v>108</v>
      </c>
      <c r="J149">
        <v>125</v>
      </c>
      <c r="K149" s="6">
        <f>I149*N$345</f>
        <v>1.9859176029962546</v>
      </c>
      <c r="L149" s="6">
        <f t="shared" si="10"/>
        <v>126.98591760299625</v>
      </c>
    </row>
    <row r="150" spans="1:12" ht="12.75">
      <c r="A150" t="s">
        <v>251</v>
      </c>
      <c r="B150" t="s">
        <v>264</v>
      </c>
      <c r="C150" t="s">
        <v>265</v>
      </c>
      <c r="D150" t="s">
        <v>266</v>
      </c>
      <c r="E150">
        <v>62</v>
      </c>
      <c r="F150">
        <v>1</v>
      </c>
      <c r="G150">
        <v>122</v>
      </c>
      <c r="H150">
        <v>15</v>
      </c>
      <c r="I150">
        <f t="shared" si="9"/>
        <v>122</v>
      </c>
      <c r="J150">
        <v>141</v>
      </c>
      <c r="K150" s="6">
        <f>I150*N$345</f>
        <v>2.243351366347621</v>
      </c>
      <c r="L150" s="6">
        <f t="shared" si="10"/>
        <v>143.2433513663476</v>
      </c>
    </row>
    <row r="151" spans="9:14" ht="12.75">
      <c r="I151">
        <f t="shared" si="9"/>
        <v>0</v>
      </c>
      <c r="K151" s="6">
        <f>I151*N$345</f>
        <v>0</v>
      </c>
      <c r="L151" s="9">
        <f>SUM(L139:L150)</f>
        <v>2577.4538770980716</v>
      </c>
      <c r="M151">
        <v>2537</v>
      </c>
      <c r="N151" s="6">
        <f>M151-L151</f>
        <v>-40.453877098071644</v>
      </c>
    </row>
    <row r="152" spans="1:12" ht="12.75">
      <c r="A152" t="s">
        <v>277</v>
      </c>
      <c r="B152" t="s">
        <v>117</v>
      </c>
      <c r="C152" t="s">
        <v>118</v>
      </c>
      <c r="D152" t="s">
        <v>278</v>
      </c>
      <c r="E152">
        <v>74</v>
      </c>
      <c r="F152">
        <v>1</v>
      </c>
      <c r="G152">
        <v>126</v>
      </c>
      <c r="H152">
        <v>15</v>
      </c>
      <c r="I152">
        <f t="shared" si="9"/>
        <v>126</v>
      </c>
      <c r="J152">
        <v>145</v>
      </c>
      <c r="K152" s="6">
        <f>I152*N$345</f>
        <v>2.316903870162297</v>
      </c>
      <c r="L152" s="6">
        <f t="shared" si="10"/>
        <v>147.3169038701623</v>
      </c>
    </row>
    <row r="153" spans="1:12" ht="12.75">
      <c r="A153" t="s">
        <v>277</v>
      </c>
      <c r="B153" t="s">
        <v>18</v>
      </c>
      <c r="C153" t="s">
        <v>279</v>
      </c>
      <c r="D153" t="s">
        <v>69</v>
      </c>
      <c r="E153">
        <v>74</v>
      </c>
      <c r="F153">
        <v>1</v>
      </c>
      <c r="G153">
        <v>220</v>
      </c>
      <c r="H153">
        <v>15</v>
      </c>
      <c r="I153">
        <f t="shared" si="9"/>
        <v>220</v>
      </c>
      <c r="J153">
        <v>253</v>
      </c>
      <c r="K153" s="6">
        <f>I153*N$345</f>
        <v>4.045387709807185</v>
      </c>
      <c r="L153" s="6">
        <f t="shared" si="10"/>
        <v>257.0453877098072</v>
      </c>
    </row>
    <row r="154" spans="1:12" ht="12.75">
      <c r="A154" t="s">
        <v>277</v>
      </c>
      <c r="B154" t="s">
        <v>27</v>
      </c>
      <c r="C154" t="s">
        <v>280</v>
      </c>
      <c r="D154" t="s">
        <v>69</v>
      </c>
      <c r="E154">
        <v>74</v>
      </c>
      <c r="F154">
        <v>2</v>
      </c>
      <c r="G154">
        <v>147</v>
      </c>
      <c r="H154">
        <v>15</v>
      </c>
      <c r="I154">
        <f t="shared" si="9"/>
        <v>294</v>
      </c>
      <c r="J154">
        <v>339</v>
      </c>
      <c r="K154" s="6">
        <f>I154*N$345</f>
        <v>5.406109030378693</v>
      </c>
      <c r="L154" s="6">
        <f t="shared" si="10"/>
        <v>344.4061090303787</v>
      </c>
    </row>
    <row r="155" spans="1:12" ht="12.75">
      <c r="A155" t="s">
        <v>277</v>
      </c>
      <c r="B155" t="s">
        <v>18</v>
      </c>
      <c r="C155" t="s">
        <v>192</v>
      </c>
      <c r="D155" t="s">
        <v>69</v>
      </c>
      <c r="E155">
        <v>74</v>
      </c>
      <c r="F155">
        <v>1</v>
      </c>
      <c r="G155">
        <v>368</v>
      </c>
      <c r="H155">
        <v>15</v>
      </c>
      <c r="I155">
        <f t="shared" si="9"/>
        <v>368</v>
      </c>
      <c r="J155">
        <v>424</v>
      </c>
      <c r="K155" s="6">
        <f>I155*N$345</f>
        <v>6.766830350950201</v>
      </c>
      <c r="L155" s="6">
        <f t="shared" si="10"/>
        <v>430.7668303509502</v>
      </c>
    </row>
    <row r="156" spans="9:14" ht="12.75">
      <c r="I156">
        <f t="shared" si="9"/>
        <v>0</v>
      </c>
      <c r="K156" s="6">
        <f>I156*N$345</f>
        <v>0</v>
      </c>
      <c r="L156" s="9">
        <f>SUM(L152:L155)</f>
        <v>1179.5352309612983</v>
      </c>
      <c r="M156">
        <v>1161</v>
      </c>
      <c r="N156" s="6">
        <f>M156-L156</f>
        <v>-18.53523096129834</v>
      </c>
    </row>
    <row r="157" spans="1:12" ht="12.75">
      <c r="A157" t="s">
        <v>281</v>
      </c>
      <c r="B157" t="s">
        <v>18</v>
      </c>
      <c r="C157" t="s">
        <v>192</v>
      </c>
      <c r="D157" t="s">
        <v>14</v>
      </c>
      <c r="E157">
        <v>74</v>
      </c>
      <c r="F157">
        <v>1</v>
      </c>
      <c r="G157">
        <v>368</v>
      </c>
      <c r="H157">
        <v>15</v>
      </c>
      <c r="I157">
        <f t="shared" si="9"/>
        <v>368</v>
      </c>
      <c r="J157">
        <v>424</v>
      </c>
      <c r="K157" s="6">
        <f>I157*N$345</f>
        <v>6.766830350950201</v>
      </c>
      <c r="L157" s="6">
        <f t="shared" si="10"/>
        <v>430.7668303509502</v>
      </c>
    </row>
    <row r="158" spans="9:14" ht="12.75">
      <c r="I158">
        <f t="shared" si="9"/>
        <v>0</v>
      </c>
      <c r="K158" s="6">
        <f>I158*N$345</f>
        <v>0</v>
      </c>
      <c r="L158" s="9">
        <f>SUM(L157)</f>
        <v>430.7668303509502</v>
      </c>
      <c r="M158">
        <v>424</v>
      </c>
      <c r="N158" s="6">
        <f>M158-L158</f>
        <v>-6.766830350950215</v>
      </c>
    </row>
    <row r="159" spans="1:12" ht="12.75">
      <c r="A159" t="s">
        <v>282</v>
      </c>
      <c r="B159" t="s">
        <v>283</v>
      </c>
      <c r="C159" t="s">
        <v>284</v>
      </c>
      <c r="D159" t="s">
        <v>285</v>
      </c>
      <c r="E159">
        <v>80</v>
      </c>
      <c r="F159">
        <v>2</v>
      </c>
      <c r="G159">
        <v>131</v>
      </c>
      <c r="H159">
        <v>15</v>
      </c>
      <c r="I159">
        <f t="shared" si="9"/>
        <v>262</v>
      </c>
      <c r="J159">
        <v>302</v>
      </c>
      <c r="K159" s="6">
        <f>I159*N$345</f>
        <v>4.817688999861284</v>
      </c>
      <c r="L159" s="6">
        <f t="shared" si="10"/>
        <v>306.8176889998613</v>
      </c>
    </row>
    <row r="160" spans="1:12" ht="12.75">
      <c r="A160" t="s">
        <v>282</v>
      </c>
      <c r="B160" t="s">
        <v>286</v>
      </c>
      <c r="C160" t="s">
        <v>19</v>
      </c>
      <c r="D160" t="s">
        <v>287</v>
      </c>
      <c r="E160">
        <v>80</v>
      </c>
      <c r="F160">
        <v>1</v>
      </c>
      <c r="G160">
        <v>231</v>
      </c>
      <c r="H160">
        <v>15</v>
      </c>
      <c r="I160">
        <f t="shared" si="9"/>
        <v>231</v>
      </c>
      <c r="J160">
        <v>266</v>
      </c>
      <c r="K160" s="6">
        <f>I160*N$345</f>
        <v>4.247657095297544</v>
      </c>
      <c r="L160" s="6">
        <f t="shared" si="10"/>
        <v>270.24765709529754</v>
      </c>
    </row>
    <row r="161" spans="1:12" ht="12.75">
      <c r="A161" t="s">
        <v>282</v>
      </c>
      <c r="B161" t="s">
        <v>288</v>
      </c>
      <c r="C161" t="s">
        <v>79</v>
      </c>
      <c r="D161" t="s">
        <v>285</v>
      </c>
      <c r="E161">
        <v>80</v>
      </c>
      <c r="F161">
        <v>2</v>
      </c>
      <c r="G161">
        <v>131</v>
      </c>
      <c r="H161">
        <v>15</v>
      </c>
      <c r="I161">
        <f t="shared" si="9"/>
        <v>262</v>
      </c>
      <c r="J161">
        <v>302</v>
      </c>
      <c r="K161" s="6">
        <f>I161*N$345</f>
        <v>4.817688999861284</v>
      </c>
      <c r="L161" s="6">
        <f t="shared" si="10"/>
        <v>306.8176889998613</v>
      </c>
    </row>
    <row r="162" spans="1:12" ht="12.75">
      <c r="A162" t="s">
        <v>282</v>
      </c>
      <c r="B162" t="s">
        <v>289</v>
      </c>
      <c r="C162" t="s">
        <v>290</v>
      </c>
      <c r="D162" t="s">
        <v>69</v>
      </c>
      <c r="E162">
        <v>80</v>
      </c>
      <c r="F162">
        <v>1</v>
      </c>
      <c r="G162">
        <v>231</v>
      </c>
      <c r="H162">
        <v>15</v>
      </c>
      <c r="I162">
        <f t="shared" si="9"/>
        <v>231</v>
      </c>
      <c r="J162">
        <v>266</v>
      </c>
      <c r="K162" s="6">
        <f>I162*N$345</f>
        <v>4.247657095297544</v>
      </c>
      <c r="L162" s="6">
        <f t="shared" si="10"/>
        <v>270.24765709529754</v>
      </c>
    </row>
    <row r="163" spans="9:14" ht="12.75">
      <c r="I163">
        <f t="shared" si="9"/>
        <v>0</v>
      </c>
      <c r="K163" s="6">
        <f>I163*N$345</f>
        <v>0</v>
      </c>
      <c r="L163" s="9">
        <f>SUM(L159:L162)</f>
        <v>1154.1306921903176</v>
      </c>
      <c r="M163">
        <v>1136</v>
      </c>
      <c r="N163" s="6">
        <f>M163-L163</f>
        <v>-18.13069219031763</v>
      </c>
    </row>
    <row r="164" spans="1:12" ht="12.75">
      <c r="A164" t="s">
        <v>291</v>
      </c>
      <c r="B164" t="s">
        <v>117</v>
      </c>
      <c r="C164" t="s">
        <v>118</v>
      </c>
      <c r="D164" t="s">
        <v>292</v>
      </c>
      <c r="E164">
        <v>86</v>
      </c>
      <c r="F164">
        <v>1</v>
      </c>
      <c r="G164">
        <v>126</v>
      </c>
      <c r="H164">
        <v>15</v>
      </c>
      <c r="I164">
        <f t="shared" si="9"/>
        <v>126</v>
      </c>
      <c r="J164">
        <v>145</v>
      </c>
      <c r="K164" s="6">
        <f>I164*N$345</f>
        <v>2.316903870162297</v>
      </c>
      <c r="L164" s="6">
        <f t="shared" si="10"/>
        <v>147.3169038701623</v>
      </c>
    </row>
    <row r="165" spans="1:12" ht="12.75">
      <c r="A165" t="s">
        <v>291</v>
      </c>
      <c r="B165" t="s">
        <v>293</v>
      </c>
      <c r="C165" t="s">
        <v>37</v>
      </c>
      <c r="D165" t="s">
        <v>292</v>
      </c>
      <c r="E165">
        <v>86</v>
      </c>
      <c r="F165">
        <v>1</v>
      </c>
      <c r="G165">
        <v>154</v>
      </c>
      <c r="H165">
        <v>15</v>
      </c>
      <c r="I165">
        <f t="shared" si="9"/>
        <v>154</v>
      </c>
      <c r="J165">
        <v>178</v>
      </c>
      <c r="K165" s="6">
        <f>I165*N$345</f>
        <v>2.8317713968650295</v>
      </c>
      <c r="L165" s="6">
        <f t="shared" si="10"/>
        <v>180.83177139686504</v>
      </c>
    </row>
    <row r="166" spans="1:12" ht="12.75">
      <c r="A166" t="s">
        <v>291</v>
      </c>
      <c r="B166" t="s">
        <v>18</v>
      </c>
      <c r="C166" t="s">
        <v>131</v>
      </c>
      <c r="D166" t="s">
        <v>292</v>
      </c>
      <c r="E166">
        <v>86</v>
      </c>
      <c r="F166">
        <v>1</v>
      </c>
      <c r="G166">
        <v>253</v>
      </c>
      <c r="H166">
        <v>15</v>
      </c>
      <c r="I166">
        <f t="shared" si="9"/>
        <v>253</v>
      </c>
      <c r="J166">
        <v>291</v>
      </c>
      <c r="K166" s="6">
        <f>I166*N$345</f>
        <v>4.652195866278263</v>
      </c>
      <c r="L166" s="6">
        <f t="shared" si="10"/>
        <v>295.65219586627825</v>
      </c>
    </row>
    <row r="167" spans="1:12" ht="12.75">
      <c r="A167" t="s">
        <v>291</v>
      </c>
      <c r="B167" t="s">
        <v>117</v>
      </c>
      <c r="C167" t="s">
        <v>294</v>
      </c>
      <c r="D167" t="s">
        <v>292</v>
      </c>
      <c r="E167">
        <v>86</v>
      </c>
      <c r="F167">
        <v>1</v>
      </c>
      <c r="G167">
        <v>137</v>
      </c>
      <c r="H167">
        <v>15</v>
      </c>
      <c r="I167">
        <f t="shared" si="9"/>
        <v>137</v>
      </c>
      <c r="J167">
        <v>158</v>
      </c>
      <c r="K167" s="6">
        <f>I167*N$345</f>
        <v>2.5191732556526563</v>
      </c>
      <c r="L167" s="6">
        <f t="shared" si="10"/>
        <v>160.51917325565265</v>
      </c>
    </row>
    <row r="168" spans="1:12" ht="12.75">
      <c r="A168" t="s">
        <v>291</v>
      </c>
      <c r="B168" t="s">
        <v>117</v>
      </c>
      <c r="C168" t="s">
        <v>295</v>
      </c>
      <c r="D168" t="s">
        <v>292</v>
      </c>
      <c r="E168">
        <v>86</v>
      </c>
      <c r="F168">
        <v>1</v>
      </c>
      <c r="G168">
        <v>116</v>
      </c>
      <c r="H168">
        <v>15</v>
      </c>
      <c r="I168">
        <f t="shared" si="9"/>
        <v>116</v>
      </c>
      <c r="J168">
        <v>134</v>
      </c>
      <c r="K168" s="6">
        <f>I168*N$345</f>
        <v>2.133022610625607</v>
      </c>
      <c r="L168" s="6">
        <f t="shared" si="10"/>
        <v>136.1330226106256</v>
      </c>
    </row>
    <row r="169" spans="1:12" ht="12.75">
      <c r="A169" t="s">
        <v>291</v>
      </c>
      <c r="B169" t="s">
        <v>12</v>
      </c>
      <c r="C169" t="s">
        <v>13</v>
      </c>
      <c r="D169" t="s">
        <v>292</v>
      </c>
      <c r="E169">
        <v>86</v>
      </c>
      <c r="F169">
        <v>1</v>
      </c>
      <c r="G169">
        <v>154</v>
      </c>
      <c r="H169">
        <v>15</v>
      </c>
      <c r="I169">
        <f t="shared" si="9"/>
        <v>154</v>
      </c>
      <c r="J169">
        <v>178</v>
      </c>
      <c r="K169" s="6">
        <f>I169*N$345</f>
        <v>2.8317713968650295</v>
      </c>
      <c r="L169" s="6">
        <f t="shared" si="10"/>
        <v>180.83177139686504</v>
      </c>
    </row>
    <row r="170" spans="1:12" ht="12.75">
      <c r="A170" t="s">
        <v>291</v>
      </c>
      <c r="B170" t="s">
        <v>18</v>
      </c>
      <c r="C170" t="s">
        <v>142</v>
      </c>
      <c r="D170" t="s">
        <v>292</v>
      </c>
      <c r="E170">
        <v>86</v>
      </c>
      <c r="F170">
        <v>1</v>
      </c>
      <c r="G170">
        <v>264</v>
      </c>
      <c r="H170">
        <v>15</v>
      </c>
      <c r="I170">
        <f t="shared" si="9"/>
        <v>264</v>
      </c>
      <c r="J170">
        <v>304</v>
      </c>
      <c r="K170" s="6">
        <f>I170*N$345</f>
        <v>4.854465251768622</v>
      </c>
      <c r="L170" s="6">
        <f t="shared" si="10"/>
        <v>308.8544652517686</v>
      </c>
    </row>
    <row r="171" spans="9:14" ht="12.75">
      <c r="I171">
        <f t="shared" si="9"/>
        <v>0</v>
      </c>
      <c r="K171" s="6">
        <f>I171*N$345</f>
        <v>0</v>
      </c>
      <c r="L171" s="9">
        <f>SUM(L164:L170)</f>
        <v>1410.1393036482173</v>
      </c>
      <c r="M171">
        <v>1388</v>
      </c>
      <c r="N171" s="6">
        <f>M171-L171</f>
        <v>-22.139303648217265</v>
      </c>
    </row>
    <row r="172" spans="1:12" ht="12.75">
      <c r="A172" t="s">
        <v>296</v>
      </c>
      <c r="B172" t="s">
        <v>297</v>
      </c>
      <c r="C172" t="s">
        <v>298</v>
      </c>
      <c r="D172" t="s">
        <v>29</v>
      </c>
      <c r="E172">
        <v>74</v>
      </c>
      <c r="F172">
        <v>1</v>
      </c>
      <c r="G172">
        <v>131</v>
      </c>
      <c r="H172">
        <v>15</v>
      </c>
      <c r="I172">
        <f t="shared" si="9"/>
        <v>131</v>
      </c>
      <c r="J172">
        <v>151</v>
      </c>
      <c r="K172" s="6">
        <f>I172*N$345</f>
        <v>2.408844499930642</v>
      </c>
      <c r="L172" s="6">
        <f t="shared" si="10"/>
        <v>153.40884449993064</v>
      </c>
    </row>
    <row r="173" spans="1:12" ht="12.75">
      <c r="A173" t="s">
        <v>296</v>
      </c>
      <c r="B173" t="s">
        <v>299</v>
      </c>
      <c r="C173" t="s">
        <v>300</v>
      </c>
      <c r="D173" t="s">
        <v>301</v>
      </c>
      <c r="E173">
        <v>74</v>
      </c>
      <c r="F173">
        <v>2</v>
      </c>
      <c r="G173">
        <v>110</v>
      </c>
      <c r="H173">
        <v>15</v>
      </c>
      <c r="I173">
        <f t="shared" si="9"/>
        <v>220</v>
      </c>
      <c r="J173">
        <v>253</v>
      </c>
      <c r="K173" s="6">
        <f>I173*N$345</f>
        <v>4.045387709807185</v>
      </c>
      <c r="L173" s="6">
        <f t="shared" si="10"/>
        <v>257.0453877098072</v>
      </c>
    </row>
    <row r="174" spans="1:12" ht="12.75">
      <c r="A174" t="s">
        <v>296</v>
      </c>
      <c r="B174" t="s">
        <v>302</v>
      </c>
      <c r="C174" t="s">
        <v>197</v>
      </c>
      <c r="D174" t="s">
        <v>29</v>
      </c>
      <c r="E174">
        <v>74</v>
      </c>
      <c r="F174">
        <v>1</v>
      </c>
      <c r="G174">
        <v>264</v>
      </c>
      <c r="H174">
        <v>15</v>
      </c>
      <c r="I174">
        <f t="shared" si="9"/>
        <v>264</v>
      </c>
      <c r="J174">
        <v>304</v>
      </c>
      <c r="K174" s="6">
        <f>I174*N$345</f>
        <v>4.854465251768622</v>
      </c>
      <c r="L174" s="6">
        <f t="shared" si="10"/>
        <v>308.8544652517686</v>
      </c>
    </row>
    <row r="175" spans="1:12" ht="12.75">
      <c r="A175" t="s">
        <v>296</v>
      </c>
      <c r="B175" t="s">
        <v>177</v>
      </c>
      <c r="C175" t="s">
        <v>178</v>
      </c>
      <c r="D175" t="s">
        <v>303</v>
      </c>
      <c r="E175">
        <v>74</v>
      </c>
      <c r="F175">
        <v>1</v>
      </c>
      <c r="G175">
        <v>127</v>
      </c>
      <c r="H175">
        <v>15</v>
      </c>
      <c r="I175">
        <f t="shared" si="9"/>
        <v>127</v>
      </c>
      <c r="J175">
        <v>147</v>
      </c>
      <c r="K175" s="6">
        <f>I175*N$345</f>
        <v>2.335291996115966</v>
      </c>
      <c r="L175" s="6">
        <f t="shared" si="10"/>
        <v>149.33529199611596</v>
      </c>
    </row>
    <row r="176" spans="1:15" ht="12.75">
      <c r="A176" s="13" t="s">
        <v>296</v>
      </c>
      <c r="B176" s="13" t="s">
        <v>304</v>
      </c>
      <c r="C176" s="13" t="s">
        <v>305</v>
      </c>
      <c r="D176" s="13" t="s">
        <v>306</v>
      </c>
      <c r="E176" s="13">
        <v>74</v>
      </c>
      <c r="F176" s="13">
        <v>1</v>
      </c>
      <c r="G176" s="13">
        <v>100</v>
      </c>
      <c r="H176" s="13">
        <v>15</v>
      </c>
      <c r="I176" s="13">
        <f t="shared" si="9"/>
        <v>100</v>
      </c>
      <c r="J176" s="13"/>
      <c r="K176" s="14"/>
      <c r="L176" s="14">
        <f t="shared" si="10"/>
        <v>0</v>
      </c>
      <c r="M176" s="13"/>
      <c r="N176" s="13"/>
      <c r="O176" s="13" t="s">
        <v>531</v>
      </c>
    </row>
    <row r="177" spans="1:12" ht="12.75">
      <c r="A177" t="s">
        <v>296</v>
      </c>
      <c r="B177" t="s">
        <v>12</v>
      </c>
      <c r="C177" t="s">
        <v>13</v>
      </c>
      <c r="D177" t="s">
        <v>29</v>
      </c>
      <c r="E177">
        <v>74</v>
      </c>
      <c r="F177">
        <v>1</v>
      </c>
      <c r="G177">
        <v>154</v>
      </c>
      <c r="H177">
        <v>15</v>
      </c>
      <c r="I177">
        <f t="shared" si="9"/>
        <v>154</v>
      </c>
      <c r="J177">
        <v>178</v>
      </c>
      <c r="K177" s="6">
        <f>I177*N$345</f>
        <v>2.8317713968650295</v>
      </c>
      <c r="L177" s="6">
        <f t="shared" si="10"/>
        <v>180.83177139686504</v>
      </c>
    </row>
    <row r="178" spans="9:14" ht="12.75">
      <c r="I178">
        <f t="shared" si="9"/>
        <v>0</v>
      </c>
      <c r="K178" s="6">
        <f>I178*N$345</f>
        <v>0</v>
      </c>
      <c r="L178" s="9">
        <f>SUM(L172:L177)</f>
        <v>1049.4757608544874</v>
      </c>
      <c r="M178">
        <v>1148</v>
      </c>
      <c r="N178" s="6">
        <f>M178-L178</f>
        <v>98.52423914551264</v>
      </c>
    </row>
    <row r="179" spans="1:12" ht="12.75">
      <c r="A179" t="s">
        <v>307</v>
      </c>
      <c r="B179" t="s">
        <v>308</v>
      </c>
      <c r="C179" t="s">
        <v>118</v>
      </c>
      <c r="D179" t="s">
        <v>309</v>
      </c>
      <c r="E179">
        <v>62</v>
      </c>
      <c r="F179">
        <v>1</v>
      </c>
      <c r="G179">
        <v>126</v>
      </c>
      <c r="H179">
        <v>15</v>
      </c>
      <c r="I179">
        <f t="shared" si="9"/>
        <v>126</v>
      </c>
      <c r="J179">
        <v>145</v>
      </c>
      <c r="K179" s="6">
        <f>I179*N$345</f>
        <v>2.316903870162297</v>
      </c>
      <c r="L179" s="6">
        <f t="shared" si="10"/>
        <v>147.3169038701623</v>
      </c>
    </row>
    <row r="180" spans="1:12" ht="12.75">
      <c r="A180" t="s">
        <v>307</v>
      </c>
      <c r="B180" t="s">
        <v>310</v>
      </c>
      <c r="C180" t="s">
        <v>311</v>
      </c>
      <c r="D180" t="s">
        <v>69</v>
      </c>
      <c r="E180">
        <v>62</v>
      </c>
      <c r="F180">
        <v>1</v>
      </c>
      <c r="G180">
        <v>240</v>
      </c>
      <c r="H180">
        <v>15</v>
      </c>
      <c r="I180">
        <f t="shared" si="9"/>
        <v>240</v>
      </c>
      <c r="J180">
        <v>276</v>
      </c>
      <c r="K180" s="6">
        <f>I180*N$345</f>
        <v>4.413150228880566</v>
      </c>
      <c r="L180" s="6">
        <f t="shared" si="10"/>
        <v>280.41315022888057</v>
      </c>
    </row>
    <row r="181" spans="1:12" ht="12.75">
      <c r="A181" t="s">
        <v>307</v>
      </c>
      <c r="B181" t="s">
        <v>312</v>
      </c>
      <c r="C181" t="s">
        <v>135</v>
      </c>
      <c r="D181" t="s">
        <v>313</v>
      </c>
      <c r="E181" t="s">
        <v>314</v>
      </c>
      <c r="F181">
        <v>1</v>
      </c>
      <c r="G181">
        <v>122</v>
      </c>
      <c r="H181">
        <v>0</v>
      </c>
      <c r="I181">
        <f t="shared" si="9"/>
        <v>122</v>
      </c>
      <c r="J181">
        <v>122</v>
      </c>
      <c r="L181" s="6">
        <f t="shared" si="10"/>
        <v>122</v>
      </c>
    </row>
    <row r="182" spans="1:12" ht="12.75">
      <c r="A182" t="s">
        <v>307</v>
      </c>
      <c r="B182" t="s">
        <v>18</v>
      </c>
      <c r="C182" t="s">
        <v>315</v>
      </c>
      <c r="D182" t="s">
        <v>102</v>
      </c>
      <c r="E182">
        <v>68</v>
      </c>
      <c r="F182">
        <v>1</v>
      </c>
      <c r="G182">
        <v>315</v>
      </c>
      <c r="H182">
        <v>15</v>
      </c>
      <c r="I182">
        <f t="shared" si="9"/>
        <v>315</v>
      </c>
      <c r="J182">
        <v>363</v>
      </c>
      <c r="K182" s="6">
        <f aca="true" t="shared" si="11" ref="K182:K217">I182*N$345</f>
        <v>5.7922596754057425</v>
      </c>
      <c r="L182" s="6">
        <f t="shared" si="10"/>
        <v>368.7922596754057</v>
      </c>
    </row>
    <row r="183" spans="1:12" ht="12.75">
      <c r="A183" t="s">
        <v>307</v>
      </c>
      <c r="B183" t="s">
        <v>316</v>
      </c>
      <c r="C183" t="s">
        <v>317</v>
      </c>
      <c r="D183" t="s">
        <v>69</v>
      </c>
      <c r="E183">
        <v>62</v>
      </c>
      <c r="F183">
        <v>1</v>
      </c>
      <c r="G183">
        <v>187</v>
      </c>
      <c r="H183">
        <v>15</v>
      </c>
      <c r="I183">
        <f t="shared" si="9"/>
        <v>187</v>
      </c>
      <c r="J183">
        <v>216</v>
      </c>
      <c r="K183" s="6">
        <f t="shared" si="11"/>
        <v>3.4385795533361074</v>
      </c>
      <c r="L183" s="6">
        <f t="shared" si="10"/>
        <v>219.4385795533361</v>
      </c>
    </row>
    <row r="184" spans="1:12" ht="12.75">
      <c r="A184" t="s">
        <v>307</v>
      </c>
      <c r="B184" t="s">
        <v>318</v>
      </c>
      <c r="C184" t="s">
        <v>259</v>
      </c>
      <c r="D184" t="s">
        <v>102</v>
      </c>
      <c r="E184">
        <v>62</v>
      </c>
      <c r="F184">
        <v>1</v>
      </c>
      <c r="G184">
        <v>240</v>
      </c>
      <c r="H184">
        <v>15</v>
      </c>
      <c r="I184">
        <f t="shared" si="9"/>
        <v>240</v>
      </c>
      <c r="J184">
        <v>276</v>
      </c>
      <c r="K184" s="6">
        <f t="shared" si="11"/>
        <v>4.413150228880566</v>
      </c>
      <c r="L184" s="6">
        <f t="shared" si="10"/>
        <v>280.41315022888057</v>
      </c>
    </row>
    <row r="185" spans="1:12" ht="12.75">
      <c r="A185" t="s">
        <v>307</v>
      </c>
      <c r="B185" t="s">
        <v>74</v>
      </c>
      <c r="C185" t="s">
        <v>19</v>
      </c>
      <c r="D185" t="s">
        <v>249</v>
      </c>
      <c r="E185">
        <v>62</v>
      </c>
      <c r="F185">
        <v>1</v>
      </c>
      <c r="G185">
        <v>231</v>
      </c>
      <c r="H185">
        <v>15</v>
      </c>
      <c r="I185">
        <f t="shared" si="9"/>
        <v>231</v>
      </c>
      <c r="J185">
        <v>266</v>
      </c>
      <c r="K185" s="6">
        <f t="shared" si="11"/>
        <v>4.247657095297544</v>
      </c>
      <c r="L185" s="6">
        <f t="shared" si="10"/>
        <v>270.24765709529754</v>
      </c>
    </row>
    <row r="186" spans="1:12" ht="12.75">
      <c r="A186" t="s">
        <v>307</v>
      </c>
      <c r="B186" t="s">
        <v>319</v>
      </c>
      <c r="C186" t="s">
        <v>19</v>
      </c>
      <c r="D186" t="s">
        <v>320</v>
      </c>
      <c r="E186">
        <v>68</v>
      </c>
      <c r="F186">
        <v>1</v>
      </c>
      <c r="G186">
        <v>231</v>
      </c>
      <c r="H186">
        <v>15</v>
      </c>
      <c r="I186">
        <f t="shared" si="9"/>
        <v>231</v>
      </c>
      <c r="J186">
        <v>266</v>
      </c>
      <c r="K186" s="6">
        <f t="shared" si="11"/>
        <v>4.247657095297544</v>
      </c>
      <c r="L186" s="6">
        <f t="shared" si="10"/>
        <v>270.24765709529754</v>
      </c>
    </row>
    <row r="187" spans="1:12" ht="12.75">
      <c r="A187" t="s">
        <v>307</v>
      </c>
      <c r="B187" t="s">
        <v>321</v>
      </c>
      <c r="C187" t="s">
        <v>169</v>
      </c>
      <c r="D187" t="s">
        <v>123</v>
      </c>
      <c r="E187">
        <v>86</v>
      </c>
      <c r="F187">
        <v>1</v>
      </c>
      <c r="G187">
        <v>350</v>
      </c>
      <c r="H187">
        <v>15</v>
      </c>
      <c r="I187">
        <f t="shared" si="9"/>
        <v>350</v>
      </c>
      <c r="J187">
        <v>403</v>
      </c>
      <c r="K187" s="6">
        <f t="shared" si="11"/>
        <v>6.435844083784159</v>
      </c>
      <c r="L187" s="6">
        <f t="shared" si="10"/>
        <v>409.43584408378416</v>
      </c>
    </row>
    <row r="188" spans="9:14" ht="12.75">
      <c r="I188">
        <f t="shared" si="9"/>
        <v>0</v>
      </c>
      <c r="K188" s="6">
        <f t="shared" si="11"/>
        <v>0</v>
      </c>
      <c r="L188" s="9">
        <f>SUM(L179:L187)</f>
        <v>2368.3052018310445</v>
      </c>
      <c r="M188">
        <v>2272</v>
      </c>
      <c r="N188" s="6">
        <f>M188-L188</f>
        <v>-96.30520183104454</v>
      </c>
    </row>
    <row r="189" spans="1:12" ht="12.75">
      <c r="A189" t="s">
        <v>322</v>
      </c>
      <c r="B189" t="s">
        <v>117</v>
      </c>
      <c r="C189" t="s">
        <v>323</v>
      </c>
      <c r="D189" t="s">
        <v>324</v>
      </c>
      <c r="E189">
        <v>62</v>
      </c>
      <c r="F189">
        <v>1</v>
      </c>
      <c r="G189">
        <v>140</v>
      </c>
      <c r="H189">
        <v>15</v>
      </c>
      <c r="I189">
        <f t="shared" si="9"/>
        <v>140</v>
      </c>
      <c r="J189">
        <v>161</v>
      </c>
      <c r="K189" s="6">
        <f t="shared" si="11"/>
        <v>2.574337633513663</v>
      </c>
      <c r="L189" s="6">
        <f t="shared" si="10"/>
        <v>163.57433763351366</v>
      </c>
    </row>
    <row r="190" spans="1:12" ht="12.75">
      <c r="A190" t="s">
        <v>322</v>
      </c>
      <c r="B190" t="s">
        <v>325</v>
      </c>
      <c r="C190" t="s">
        <v>326</v>
      </c>
      <c r="D190" t="s">
        <v>327</v>
      </c>
      <c r="E190">
        <v>56</v>
      </c>
      <c r="F190">
        <v>2</v>
      </c>
      <c r="G190">
        <v>220</v>
      </c>
      <c r="H190">
        <v>15</v>
      </c>
      <c r="I190">
        <f t="shared" si="9"/>
        <v>440</v>
      </c>
      <c r="J190">
        <v>506</v>
      </c>
      <c r="K190" s="6">
        <f t="shared" si="11"/>
        <v>8.09077541961437</v>
      </c>
      <c r="L190" s="6">
        <f t="shared" si="10"/>
        <v>514.0907754196144</v>
      </c>
    </row>
    <row r="191" spans="1:12" ht="12.75">
      <c r="A191" t="s">
        <v>322</v>
      </c>
      <c r="B191" t="s">
        <v>154</v>
      </c>
      <c r="C191" t="s">
        <v>155</v>
      </c>
      <c r="D191" t="s">
        <v>327</v>
      </c>
      <c r="E191">
        <v>80</v>
      </c>
      <c r="F191">
        <v>1</v>
      </c>
      <c r="G191">
        <v>220</v>
      </c>
      <c r="H191">
        <v>15</v>
      </c>
      <c r="I191">
        <f t="shared" si="9"/>
        <v>220</v>
      </c>
      <c r="J191">
        <v>253</v>
      </c>
      <c r="K191" s="6">
        <f t="shared" si="11"/>
        <v>4.045387709807185</v>
      </c>
      <c r="L191" s="6">
        <f t="shared" si="10"/>
        <v>257.0453877098072</v>
      </c>
    </row>
    <row r="192" spans="1:12" ht="12.75">
      <c r="A192" t="s">
        <v>322</v>
      </c>
      <c r="B192" t="s">
        <v>117</v>
      </c>
      <c r="C192" t="s">
        <v>272</v>
      </c>
      <c r="D192" t="s">
        <v>327</v>
      </c>
      <c r="E192">
        <v>62</v>
      </c>
      <c r="F192">
        <v>1</v>
      </c>
      <c r="G192">
        <v>174</v>
      </c>
      <c r="H192">
        <v>15</v>
      </c>
      <c r="I192">
        <f t="shared" si="9"/>
        <v>174</v>
      </c>
      <c r="J192">
        <v>201</v>
      </c>
      <c r="K192" s="6">
        <f t="shared" si="11"/>
        <v>3.19953391593841</v>
      </c>
      <c r="L192" s="6">
        <f t="shared" si="10"/>
        <v>204.19953391593842</v>
      </c>
    </row>
    <row r="193" spans="1:12" ht="12.75">
      <c r="A193" t="s">
        <v>322</v>
      </c>
      <c r="B193" t="s">
        <v>328</v>
      </c>
      <c r="C193" t="s">
        <v>329</v>
      </c>
      <c r="D193" t="s">
        <v>327</v>
      </c>
      <c r="E193">
        <v>68</v>
      </c>
      <c r="F193">
        <v>2</v>
      </c>
      <c r="G193">
        <v>110</v>
      </c>
      <c r="H193">
        <v>15</v>
      </c>
      <c r="I193">
        <f t="shared" si="9"/>
        <v>220</v>
      </c>
      <c r="J193">
        <v>253</v>
      </c>
      <c r="K193" s="6">
        <f t="shared" si="11"/>
        <v>4.045387709807185</v>
      </c>
      <c r="L193" s="6">
        <f t="shared" si="10"/>
        <v>257.0453877098072</v>
      </c>
    </row>
    <row r="194" spans="1:12" ht="12.75">
      <c r="A194" t="s">
        <v>322</v>
      </c>
      <c r="B194" t="s">
        <v>117</v>
      </c>
      <c r="C194" t="s">
        <v>223</v>
      </c>
      <c r="D194" t="s">
        <v>327</v>
      </c>
      <c r="E194" t="s">
        <v>330</v>
      </c>
      <c r="F194">
        <v>2</v>
      </c>
      <c r="G194">
        <v>198</v>
      </c>
      <c r="H194">
        <v>15</v>
      </c>
      <c r="I194">
        <f t="shared" si="9"/>
        <v>396</v>
      </c>
      <c r="J194">
        <v>456</v>
      </c>
      <c r="K194" s="6">
        <f t="shared" si="11"/>
        <v>7.281697877652934</v>
      </c>
      <c r="L194" s="6">
        <f t="shared" si="10"/>
        <v>463.28169787765296</v>
      </c>
    </row>
    <row r="195" spans="9:14" ht="12.75">
      <c r="I195">
        <f t="shared" si="9"/>
        <v>0</v>
      </c>
      <c r="K195" s="6">
        <f t="shared" si="11"/>
        <v>0</v>
      </c>
      <c r="L195" s="9">
        <f>SUM(L189:L194)</f>
        <v>1859.2371202663337</v>
      </c>
      <c r="M195">
        <v>1830</v>
      </c>
      <c r="N195" s="6">
        <f>M195-L195</f>
        <v>-29.237120266333704</v>
      </c>
    </row>
    <row r="196" spans="1:12" ht="12.75">
      <c r="A196" t="s">
        <v>331</v>
      </c>
      <c r="B196" t="s">
        <v>332</v>
      </c>
      <c r="C196" t="s">
        <v>333</v>
      </c>
      <c r="D196" t="s">
        <v>53</v>
      </c>
      <c r="E196">
        <v>92</v>
      </c>
      <c r="F196">
        <v>3</v>
      </c>
      <c r="G196">
        <v>116</v>
      </c>
      <c r="H196">
        <v>15</v>
      </c>
      <c r="I196">
        <f aca="true" t="shared" si="12" ref="I196:I263">G196*F196</f>
        <v>348</v>
      </c>
      <c r="J196">
        <v>401</v>
      </c>
      <c r="K196" s="6">
        <f t="shared" si="11"/>
        <v>6.39906783187682</v>
      </c>
      <c r="L196" s="6">
        <f aca="true" t="shared" si="13" ref="L196:L263">J196+K196</f>
        <v>407.39906783187683</v>
      </c>
    </row>
    <row r="197" spans="1:12" ht="12.75">
      <c r="A197" t="s">
        <v>331</v>
      </c>
      <c r="B197" t="s">
        <v>12</v>
      </c>
      <c r="C197" t="s">
        <v>13</v>
      </c>
      <c r="D197" t="s">
        <v>53</v>
      </c>
      <c r="E197">
        <v>92</v>
      </c>
      <c r="F197">
        <v>2</v>
      </c>
      <c r="G197">
        <v>154</v>
      </c>
      <c r="H197">
        <v>15</v>
      </c>
      <c r="I197">
        <f t="shared" si="12"/>
        <v>308</v>
      </c>
      <c r="J197">
        <v>355</v>
      </c>
      <c r="K197" s="6">
        <f t="shared" si="11"/>
        <v>5.663542793730059</v>
      </c>
      <c r="L197" s="6">
        <f t="shared" si="13"/>
        <v>360.6635427937301</v>
      </c>
    </row>
    <row r="198" spans="1:12" ht="12.75">
      <c r="A198" t="s">
        <v>331</v>
      </c>
      <c r="B198" t="s">
        <v>12</v>
      </c>
      <c r="C198" t="s">
        <v>13</v>
      </c>
      <c r="D198" t="s">
        <v>53</v>
      </c>
      <c r="E198">
        <v>80</v>
      </c>
      <c r="F198">
        <v>1</v>
      </c>
      <c r="G198">
        <v>154</v>
      </c>
      <c r="H198">
        <v>15</v>
      </c>
      <c r="I198">
        <f t="shared" si="12"/>
        <v>154</v>
      </c>
      <c r="J198">
        <v>178</v>
      </c>
      <c r="K198" s="6">
        <f t="shared" si="11"/>
        <v>2.8317713968650295</v>
      </c>
      <c r="L198" s="6">
        <f t="shared" si="13"/>
        <v>180.83177139686504</v>
      </c>
    </row>
    <row r="199" spans="1:12" ht="12.75">
      <c r="A199" t="s">
        <v>331</v>
      </c>
      <c r="B199" t="s">
        <v>12</v>
      </c>
      <c r="C199" t="s">
        <v>13</v>
      </c>
      <c r="D199" t="s">
        <v>53</v>
      </c>
      <c r="E199">
        <v>86</v>
      </c>
      <c r="F199">
        <v>1</v>
      </c>
      <c r="G199">
        <v>154</v>
      </c>
      <c r="H199">
        <v>15</v>
      </c>
      <c r="I199">
        <f t="shared" si="12"/>
        <v>154</v>
      </c>
      <c r="J199">
        <v>178</v>
      </c>
      <c r="K199" s="6">
        <f t="shared" si="11"/>
        <v>2.8317713968650295</v>
      </c>
      <c r="L199" s="6">
        <f t="shared" si="13"/>
        <v>180.83177139686504</v>
      </c>
    </row>
    <row r="200" spans="1:12" ht="12.75">
      <c r="A200" t="s">
        <v>331</v>
      </c>
      <c r="B200" t="s">
        <v>117</v>
      </c>
      <c r="C200" t="s">
        <v>294</v>
      </c>
      <c r="D200" t="s">
        <v>334</v>
      </c>
      <c r="E200">
        <v>92</v>
      </c>
      <c r="F200">
        <v>1</v>
      </c>
      <c r="G200">
        <v>137</v>
      </c>
      <c r="H200">
        <v>15</v>
      </c>
      <c r="I200">
        <f t="shared" si="12"/>
        <v>137</v>
      </c>
      <c r="J200">
        <v>158</v>
      </c>
      <c r="K200" s="6">
        <f t="shared" si="11"/>
        <v>2.5191732556526563</v>
      </c>
      <c r="L200" s="6">
        <f t="shared" si="13"/>
        <v>160.51917325565265</v>
      </c>
    </row>
    <row r="201" spans="9:14" ht="12.75">
      <c r="I201">
        <f t="shared" si="12"/>
        <v>0</v>
      </c>
      <c r="K201" s="6">
        <f t="shared" si="11"/>
        <v>0</v>
      </c>
      <c r="L201" s="9">
        <f>SUM(L196:L200)</f>
        <v>1290.2453266749897</v>
      </c>
      <c r="M201">
        <v>1270</v>
      </c>
      <c r="N201" s="6">
        <f>M201-L201</f>
        <v>-20.245326674989656</v>
      </c>
    </row>
    <row r="202" spans="1:12" ht="12.75">
      <c r="A202" t="s">
        <v>335</v>
      </c>
      <c r="B202" t="s">
        <v>336</v>
      </c>
      <c r="C202" t="s">
        <v>28</v>
      </c>
      <c r="D202" t="s">
        <v>337</v>
      </c>
      <c r="E202">
        <v>92</v>
      </c>
      <c r="F202">
        <v>1</v>
      </c>
      <c r="G202">
        <v>121</v>
      </c>
      <c r="H202">
        <v>15</v>
      </c>
      <c r="I202">
        <f t="shared" si="12"/>
        <v>121</v>
      </c>
      <c r="J202">
        <v>140</v>
      </c>
      <c r="K202" s="6">
        <f t="shared" si="11"/>
        <v>2.224963240393952</v>
      </c>
      <c r="L202" s="6">
        <f t="shared" si="13"/>
        <v>142.22496324039395</v>
      </c>
    </row>
    <row r="203" spans="1:12" ht="12.75">
      <c r="A203" t="s">
        <v>335</v>
      </c>
      <c r="B203" t="s">
        <v>338</v>
      </c>
      <c r="C203" t="s">
        <v>339</v>
      </c>
      <c r="D203" t="s">
        <v>15</v>
      </c>
      <c r="E203">
        <v>92</v>
      </c>
      <c r="F203">
        <v>1</v>
      </c>
      <c r="G203">
        <v>253</v>
      </c>
      <c r="H203">
        <v>15</v>
      </c>
      <c r="I203">
        <f t="shared" si="12"/>
        <v>253</v>
      </c>
      <c r="J203">
        <v>291</v>
      </c>
      <c r="K203" s="6">
        <f t="shared" si="11"/>
        <v>4.652195866278263</v>
      </c>
      <c r="L203" s="6">
        <f t="shared" si="13"/>
        <v>295.65219586627825</v>
      </c>
    </row>
    <row r="204" spans="1:12" ht="12.75">
      <c r="A204" t="s">
        <v>335</v>
      </c>
      <c r="B204" s="12" t="s">
        <v>537</v>
      </c>
      <c r="C204" s="12" t="s">
        <v>538</v>
      </c>
      <c r="L204" s="6">
        <v>53</v>
      </c>
    </row>
    <row r="205" spans="1:12" ht="12.75">
      <c r="A205" t="s">
        <v>335</v>
      </c>
      <c r="B205" s="12" t="s">
        <v>540</v>
      </c>
      <c r="C205" s="12" t="s">
        <v>539</v>
      </c>
      <c r="L205" s="6">
        <v>102</v>
      </c>
    </row>
    <row r="206" spans="9:14" ht="12.75">
      <c r="I206">
        <f t="shared" si="12"/>
        <v>0</v>
      </c>
      <c r="K206" s="6">
        <f t="shared" si="11"/>
        <v>0</v>
      </c>
      <c r="L206" s="9">
        <f>SUM(L202:L205)</f>
        <v>592.8771591066723</v>
      </c>
      <c r="M206">
        <v>431</v>
      </c>
      <c r="N206" s="6">
        <f>M206-L206</f>
        <v>-161.87715910667225</v>
      </c>
    </row>
    <row r="207" spans="1:12" ht="12.75">
      <c r="A207" t="s">
        <v>340</v>
      </c>
      <c r="B207" t="s">
        <v>33</v>
      </c>
      <c r="C207" t="s">
        <v>234</v>
      </c>
      <c r="D207" t="s">
        <v>341</v>
      </c>
      <c r="E207">
        <v>98</v>
      </c>
      <c r="F207">
        <v>1</v>
      </c>
      <c r="G207">
        <v>187</v>
      </c>
      <c r="H207">
        <v>15</v>
      </c>
      <c r="I207">
        <f t="shared" si="12"/>
        <v>187</v>
      </c>
      <c r="J207">
        <v>216</v>
      </c>
      <c r="K207" s="6">
        <f t="shared" si="11"/>
        <v>3.4385795533361074</v>
      </c>
      <c r="L207" s="6">
        <f t="shared" si="13"/>
        <v>219.4385795533361</v>
      </c>
    </row>
    <row r="208" spans="1:12" ht="12.75">
      <c r="A208" t="s">
        <v>340</v>
      </c>
      <c r="B208" t="s">
        <v>342</v>
      </c>
      <c r="C208" t="s">
        <v>343</v>
      </c>
      <c r="D208" t="s">
        <v>341</v>
      </c>
      <c r="E208">
        <v>98</v>
      </c>
      <c r="F208">
        <v>1</v>
      </c>
      <c r="G208">
        <v>110</v>
      </c>
      <c r="H208">
        <v>15</v>
      </c>
      <c r="I208">
        <f t="shared" si="12"/>
        <v>110</v>
      </c>
      <c r="J208">
        <v>127</v>
      </c>
      <c r="K208" s="6">
        <f t="shared" si="11"/>
        <v>2.0226938549035927</v>
      </c>
      <c r="L208" s="6">
        <f t="shared" si="13"/>
        <v>129.0226938549036</v>
      </c>
    </row>
    <row r="209" spans="9:14" ht="12.75">
      <c r="I209">
        <f t="shared" si="12"/>
        <v>0</v>
      </c>
      <c r="K209" s="6">
        <f t="shared" si="11"/>
        <v>0</v>
      </c>
      <c r="L209" s="9">
        <f>SUM(L207:L208)</f>
        <v>348.46127340823966</v>
      </c>
      <c r="M209">
        <v>343</v>
      </c>
      <c r="N209" s="6">
        <f>M209-L209</f>
        <v>-5.461273408239663</v>
      </c>
    </row>
    <row r="210" spans="1:12" ht="12.75">
      <c r="A210" t="s">
        <v>344</v>
      </c>
      <c r="B210" t="s">
        <v>345</v>
      </c>
      <c r="C210" t="s">
        <v>346</v>
      </c>
      <c r="D210" t="s">
        <v>347</v>
      </c>
      <c r="E210">
        <v>86</v>
      </c>
      <c r="F210">
        <v>1</v>
      </c>
      <c r="G210">
        <v>335</v>
      </c>
      <c r="H210">
        <v>15</v>
      </c>
      <c r="I210">
        <f t="shared" si="12"/>
        <v>335</v>
      </c>
      <c r="J210">
        <v>386</v>
      </c>
      <c r="K210" s="6">
        <f t="shared" si="11"/>
        <v>6.160022194479123</v>
      </c>
      <c r="L210" s="6">
        <f t="shared" si="13"/>
        <v>392.1600221944791</v>
      </c>
    </row>
    <row r="211" spans="1:12" ht="12.75">
      <c r="A211" t="s">
        <v>344</v>
      </c>
      <c r="B211" s="12" t="s">
        <v>535</v>
      </c>
      <c r="C211" s="12" t="s">
        <v>536</v>
      </c>
      <c r="E211">
        <v>86</v>
      </c>
      <c r="F211">
        <v>1</v>
      </c>
      <c r="L211" s="6">
        <v>181</v>
      </c>
    </row>
    <row r="212" spans="1:12" ht="12.75">
      <c r="A212" t="s">
        <v>344</v>
      </c>
      <c r="B212" s="12" t="s">
        <v>426</v>
      </c>
      <c r="E212">
        <v>46</v>
      </c>
      <c r="F212">
        <v>1</v>
      </c>
      <c r="L212" s="6">
        <v>24</v>
      </c>
    </row>
    <row r="213" spans="9:14" ht="12.75">
      <c r="I213">
        <f t="shared" si="12"/>
        <v>0</v>
      </c>
      <c r="K213" s="6">
        <f t="shared" si="11"/>
        <v>0</v>
      </c>
      <c r="L213" s="9">
        <f>SUM(L210:L212)</f>
        <v>597.1600221944791</v>
      </c>
      <c r="M213">
        <v>386</v>
      </c>
      <c r="N213" s="6">
        <f>M213-L213</f>
        <v>-211.1600221944791</v>
      </c>
    </row>
    <row r="214" spans="1:12" ht="12.75">
      <c r="A214" t="s">
        <v>348</v>
      </c>
      <c r="B214" t="s">
        <v>117</v>
      </c>
      <c r="C214" t="s">
        <v>223</v>
      </c>
      <c r="D214" t="s">
        <v>349</v>
      </c>
      <c r="E214">
        <v>74</v>
      </c>
      <c r="F214">
        <v>1</v>
      </c>
      <c r="G214">
        <v>198</v>
      </c>
      <c r="H214">
        <v>15</v>
      </c>
      <c r="I214">
        <f t="shared" si="12"/>
        <v>198</v>
      </c>
      <c r="J214">
        <v>228</v>
      </c>
      <c r="K214" s="6">
        <f t="shared" si="11"/>
        <v>3.640848938826467</v>
      </c>
      <c r="L214" s="6">
        <f t="shared" si="13"/>
        <v>231.64084893882648</v>
      </c>
    </row>
    <row r="215" spans="9:14" ht="12.75">
      <c r="I215">
        <f t="shared" si="12"/>
        <v>0</v>
      </c>
      <c r="K215" s="6">
        <f t="shared" si="11"/>
        <v>0</v>
      </c>
      <c r="L215" s="9">
        <f>SUM(L214)</f>
        <v>231.64084893882648</v>
      </c>
      <c r="M215">
        <v>228</v>
      </c>
      <c r="N215" s="6">
        <f>M215-L215</f>
        <v>-3.6408489388264798</v>
      </c>
    </row>
    <row r="216" spans="1:12" ht="12.75">
      <c r="A216" t="s">
        <v>350</v>
      </c>
      <c r="B216" t="s">
        <v>351</v>
      </c>
      <c r="C216" t="s">
        <v>352</v>
      </c>
      <c r="D216" t="s">
        <v>69</v>
      </c>
      <c r="E216">
        <v>104</v>
      </c>
      <c r="F216">
        <v>2</v>
      </c>
      <c r="G216">
        <v>92</v>
      </c>
      <c r="H216">
        <v>15</v>
      </c>
      <c r="I216">
        <f t="shared" si="12"/>
        <v>184</v>
      </c>
      <c r="J216">
        <v>212</v>
      </c>
      <c r="K216" s="6">
        <f t="shared" si="11"/>
        <v>3.3834151754751005</v>
      </c>
      <c r="L216" s="6">
        <f t="shared" si="13"/>
        <v>215.3834151754751</v>
      </c>
    </row>
    <row r="217" spans="1:12" ht="12.75">
      <c r="A217" t="s">
        <v>350</v>
      </c>
      <c r="B217" t="s">
        <v>351</v>
      </c>
      <c r="C217" t="s">
        <v>352</v>
      </c>
      <c r="D217" t="s">
        <v>69</v>
      </c>
      <c r="E217">
        <v>98</v>
      </c>
      <c r="F217">
        <v>2</v>
      </c>
      <c r="G217">
        <v>92</v>
      </c>
      <c r="H217">
        <v>15</v>
      </c>
      <c r="I217">
        <f t="shared" si="12"/>
        <v>184</v>
      </c>
      <c r="J217">
        <v>212</v>
      </c>
      <c r="K217" s="6">
        <f t="shared" si="11"/>
        <v>3.3834151754751005</v>
      </c>
      <c r="L217" s="6">
        <f t="shared" si="13"/>
        <v>215.3834151754751</v>
      </c>
    </row>
    <row r="218" spans="9:14" ht="12.75">
      <c r="I218">
        <f t="shared" si="12"/>
        <v>0</v>
      </c>
      <c r="K218" s="6">
        <f aca="true" t="shared" si="14" ref="K218:K249">I218*N$345</f>
        <v>0</v>
      </c>
      <c r="L218" s="9">
        <f>SUM(L216:L217)</f>
        <v>430.7668303509502</v>
      </c>
      <c r="M218">
        <v>424</v>
      </c>
      <c r="N218" s="6">
        <f>M218-L218</f>
        <v>-6.766830350950215</v>
      </c>
    </row>
    <row r="219" spans="1:12" ht="12.75">
      <c r="A219" t="s">
        <v>353</v>
      </c>
      <c r="B219" t="s">
        <v>354</v>
      </c>
      <c r="C219" t="s">
        <v>355</v>
      </c>
      <c r="D219" t="s">
        <v>14</v>
      </c>
      <c r="E219">
        <v>56</v>
      </c>
      <c r="F219">
        <v>1</v>
      </c>
      <c r="G219">
        <v>110</v>
      </c>
      <c r="H219">
        <v>15</v>
      </c>
      <c r="I219">
        <f t="shared" si="12"/>
        <v>110</v>
      </c>
      <c r="J219">
        <v>127</v>
      </c>
      <c r="K219" s="6">
        <f t="shared" si="14"/>
        <v>2.0226938549035927</v>
      </c>
      <c r="L219" s="6">
        <f t="shared" si="13"/>
        <v>129.0226938549036</v>
      </c>
    </row>
    <row r="220" spans="1:12" ht="12.75">
      <c r="A220" s="15" t="s">
        <v>353</v>
      </c>
      <c r="B220" s="15" t="s">
        <v>356</v>
      </c>
      <c r="C220" s="15" t="s">
        <v>357</v>
      </c>
      <c r="D220" s="15" t="s">
        <v>69</v>
      </c>
      <c r="E220" s="15">
        <v>62</v>
      </c>
      <c r="F220" s="15">
        <v>1</v>
      </c>
      <c r="G220">
        <v>255</v>
      </c>
      <c r="H220">
        <v>15</v>
      </c>
      <c r="I220">
        <f t="shared" si="12"/>
        <v>255</v>
      </c>
      <c r="J220">
        <v>294</v>
      </c>
      <c r="K220" s="6">
        <f t="shared" si="14"/>
        <v>4.6889721181856014</v>
      </c>
      <c r="L220" s="6">
        <f t="shared" si="13"/>
        <v>298.6889721181856</v>
      </c>
    </row>
    <row r="221" spans="1:12" ht="12.75">
      <c r="A221" t="s">
        <v>353</v>
      </c>
      <c r="B221" t="s">
        <v>358</v>
      </c>
      <c r="C221" t="s">
        <v>326</v>
      </c>
      <c r="D221" t="s">
        <v>249</v>
      </c>
      <c r="E221">
        <v>62</v>
      </c>
      <c r="F221">
        <v>1</v>
      </c>
      <c r="G221">
        <v>220</v>
      </c>
      <c r="H221">
        <v>15</v>
      </c>
      <c r="I221">
        <f t="shared" si="12"/>
        <v>220</v>
      </c>
      <c r="J221">
        <v>253</v>
      </c>
      <c r="K221" s="6">
        <f t="shared" si="14"/>
        <v>4.045387709807185</v>
      </c>
      <c r="L221" s="6">
        <f t="shared" si="13"/>
        <v>257.0453877098072</v>
      </c>
    </row>
    <row r="222" spans="1:12" ht="12.75">
      <c r="A222" t="s">
        <v>353</v>
      </c>
      <c r="B222" t="s">
        <v>359</v>
      </c>
      <c r="C222" t="s">
        <v>284</v>
      </c>
      <c r="D222" t="s">
        <v>360</v>
      </c>
      <c r="E222">
        <v>62</v>
      </c>
      <c r="F222">
        <v>1</v>
      </c>
      <c r="G222">
        <v>131</v>
      </c>
      <c r="H222">
        <v>15</v>
      </c>
      <c r="I222">
        <f t="shared" si="12"/>
        <v>131</v>
      </c>
      <c r="J222">
        <v>151</v>
      </c>
      <c r="K222" s="6">
        <f t="shared" si="14"/>
        <v>2.408844499930642</v>
      </c>
      <c r="L222" s="6">
        <f t="shared" si="13"/>
        <v>153.40884449993064</v>
      </c>
    </row>
    <row r="223" spans="1:12" ht="12.75">
      <c r="A223" t="s">
        <v>353</v>
      </c>
      <c r="B223" t="s">
        <v>286</v>
      </c>
      <c r="C223" t="s">
        <v>19</v>
      </c>
      <c r="D223" t="s">
        <v>361</v>
      </c>
      <c r="E223">
        <v>56</v>
      </c>
      <c r="F223">
        <v>1</v>
      </c>
      <c r="G223">
        <v>231</v>
      </c>
      <c r="H223">
        <v>15</v>
      </c>
      <c r="I223">
        <f t="shared" si="12"/>
        <v>231</v>
      </c>
      <c r="J223">
        <v>266</v>
      </c>
      <c r="K223" s="6">
        <f t="shared" si="14"/>
        <v>4.247657095297544</v>
      </c>
      <c r="L223" s="6">
        <f t="shared" si="13"/>
        <v>270.24765709529754</v>
      </c>
    </row>
    <row r="224" spans="1:12" ht="12.75">
      <c r="A224" t="s">
        <v>353</v>
      </c>
      <c r="B224" t="s">
        <v>362</v>
      </c>
      <c r="C224" t="s">
        <v>280</v>
      </c>
      <c r="D224" t="s">
        <v>14</v>
      </c>
      <c r="E224">
        <v>56</v>
      </c>
      <c r="F224">
        <v>1</v>
      </c>
      <c r="G224">
        <v>147</v>
      </c>
      <c r="H224">
        <v>15</v>
      </c>
      <c r="I224">
        <f t="shared" si="12"/>
        <v>147</v>
      </c>
      <c r="J224">
        <v>170</v>
      </c>
      <c r="K224" s="6">
        <f t="shared" si="14"/>
        <v>2.7030545151893466</v>
      </c>
      <c r="L224" s="6">
        <f t="shared" si="13"/>
        <v>172.70305451518934</v>
      </c>
    </row>
    <row r="225" spans="9:14" ht="12.75">
      <c r="I225">
        <f t="shared" si="12"/>
        <v>0</v>
      </c>
      <c r="K225" s="6">
        <f t="shared" si="14"/>
        <v>0</v>
      </c>
      <c r="L225" s="9">
        <f>SUM(L219:L224)</f>
        <v>1281.1166097933137</v>
      </c>
      <c r="M225">
        <v>1400</v>
      </c>
      <c r="N225" s="6">
        <f>M225-L225</f>
        <v>118.88339020668627</v>
      </c>
    </row>
    <row r="226" spans="1:12" ht="12.75">
      <c r="A226" t="s">
        <v>363</v>
      </c>
      <c r="B226" t="s">
        <v>356</v>
      </c>
      <c r="C226" t="s">
        <v>357</v>
      </c>
      <c r="D226" t="s">
        <v>69</v>
      </c>
      <c r="E226">
        <v>74</v>
      </c>
      <c r="F226">
        <v>1</v>
      </c>
      <c r="G226">
        <v>255</v>
      </c>
      <c r="H226">
        <v>15</v>
      </c>
      <c r="I226">
        <f t="shared" si="12"/>
        <v>255</v>
      </c>
      <c r="J226">
        <v>294</v>
      </c>
      <c r="K226" s="6">
        <f t="shared" si="14"/>
        <v>4.6889721181856014</v>
      </c>
      <c r="L226" s="6">
        <f t="shared" si="13"/>
        <v>298.6889721181856</v>
      </c>
    </row>
    <row r="227" spans="1:12" ht="12.75">
      <c r="A227" t="s">
        <v>363</v>
      </c>
      <c r="B227" t="s">
        <v>364</v>
      </c>
      <c r="C227" t="s">
        <v>365</v>
      </c>
      <c r="D227" t="s">
        <v>69</v>
      </c>
      <c r="E227">
        <v>74</v>
      </c>
      <c r="F227">
        <v>1</v>
      </c>
      <c r="G227">
        <v>249</v>
      </c>
      <c r="H227">
        <v>15</v>
      </c>
      <c r="I227">
        <f t="shared" si="12"/>
        <v>249</v>
      </c>
      <c r="J227">
        <v>287</v>
      </c>
      <c r="K227" s="6">
        <f t="shared" si="14"/>
        <v>4.578643362463587</v>
      </c>
      <c r="L227" s="6">
        <f t="shared" si="13"/>
        <v>291.5786433624636</v>
      </c>
    </row>
    <row r="228" spans="1:12" ht="12.75">
      <c r="A228" t="s">
        <v>363</v>
      </c>
      <c r="B228" t="s">
        <v>366</v>
      </c>
      <c r="C228" t="s">
        <v>367</v>
      </c>
      <c r="D228" t="s">
        <v>69</v>
      </c>
      <c r="E228">
        <v>80</v>
      </c>
      <c r="F228">
        <v>1</v>
      </c>
      <c r="G228">
        <v>242</v>
      </c>
      <c r="H228">
        <v>15</v>
      </c>
      <c r="I228">
        <f t="shared" si="12"/>
        <v>242</v>
      </c>
      <c r="J228">
        <v>279</v>
      </c>
      <c r="K228" s="6">
        <f t="shared" si="14"/>
        <v>4.449926480787904</v>
      </c>
      <c r="L228" s="6">
        <f t="shared" si="13"/>
        <v>283.4499264807879</v>
      </c>
    </row>
    <row r="229" spans="9:14" ht="12.75">
      <c r="I229">
        <f t="shared" si="12"/>
        <v>0</v>
      </c>
      <c r="K229" s="6">
        <f t="shared" si="14"/>
        <v>0</v>
      </c>
      <c r="L229" s="9">
        <f>SUM(L226:L228)</f>
        <v>873.7175419614371</v>
      </c>
      <c r="M229">
        <v>860</v>
      </c>
      <c r="N229" s="6">
        <f>M229-L229</f>
        <v>-13.717541961437064</v>
      </c>
    </row>
    <row r="230" spans="1:12" ht="12.75">
      <c r="A230" t="s">
        <v>368</v>
      </c>
      <c r="B230" t="s">
        <v>369</v>
      </c>
      <c r="C230" t="s">
        <v>22</v>
      </c>
      <c r="D230" t="s">
        <v>53</v>
      </c>
      <c r="E230" t="s">
        <v>370</v>
      </c>
      <c r="F230">
        <v>1</v>
      </c>
      <c r="G230">
        <v>60</v>
      </c>
      <c r="H230">
        <v>15</v>
      </c>
      <c r="I230">
        <f t="shared" si="12"/>
        <v>60</v>
      </c>
      <c r="J230">
        <v>69</v>
      </c>
      <c r="K230" s="6">
        <f t="shared" si="14"/>
        <v>1.1032875572201415</v>
      </c>
      <c r="L230" s="6">
        <f t="shared" si="13"/>
        <v>70.10328755722014</v>
      </c>
    </row>
    <row r="231" spans="1:12" ht="12.75">
      <c r="A231" t="s">
        <v>368</v>
      </c>
      <c r="B231" t="s">
        <v>371</v>
      </c>
      <c r="C231" t="s">
        <v>372</v>
      </c>
      <c r="D231" t="s">
        <v>53</v>
      </c>
      <c r="E231">
        <v>80</v>
      </c>
      <c r="F231">
        <v>1</v>
      </c>
      <c r="G231">
        <v>140</v>
      </c>
      <c r="H231">
        <v>0</v>
      </c>
      <c r="I231">
        <f t="shared" si="12"/>
        <v>140</v>
      </c>
      <c r="J231">
        <v>140</v>
      </c>
      <c r="K231" s="6">
        <f t="shared" si="14"/>
        <v>2.574337633513663</v>
      </c>
      <c r="L231" s="6">
        <f t="shared" si="13"/>
        <v>142.57433763351366</v>
      </c>
    </row>
    <row r="232" spans="1:12" ht="12.75">
      <c r="A232" t="s">
        <v>368</v>
      </c>
      <c r="B232" t="s">
        <v>27</v>
      </c>
      <c r="C232" t="s">
        <v>28</v>
      </c>
      <c r="D232" t="s">
        <v>53</v>
      </c>
      <c r="E232">
        <v>74</v>
      </c>
      <c r="F232">
        <v>1</v>
      </c>
      <c r="G232">
        <v>121</v>
      </c>
      <c r="H232">
        <v>15</v>
      </c>
      <c r="I232">
        <f t="shared" si="12"/>
        <v>121</v>
      </c>
      <c r="J232">
        <v>140</v>
      </c>
      <c r="K232" s="6">
        <f t="shared" si="14"/>
        <v>2.224963240393952</v>
      </c>
      <c r="L232" s="6">
        <f t="shared" si="13"/>
        <v>142.22496324039395</v>
      </c>
    </row>
    <row r="233" spans="1:12" ht="12.75">
      <c r="A233" t="s">
        <v>368</v>
      </c>
      <c r="B233" t="s">
        <v>27</v>
      </c>
      <c r="C233" t="s">
        <v>77</v>
      </c>
      <c r="D233" t="s">
        <v>373</v>
      </c>
      <c r="E233">
        <v>80</v>
      </c>
      <c r="F233">
        <v>1</v>
      </c>
      <c r="G233">
        <v>171</v>
      </c>
      <c r="H233">
        <v>15</v>
      </c>
      <c r="I233">
        <f t="shared" si="12"/>
        <v>171</v>
      </c>
      <c r="J233">
        <v>197</v>
      </c>
      <c r="K233" s="6">
        <f t="shared" si="14"/>
        <v>3.1443695380774033</v>
      </c>
      <c r="L233" s="6">
        <f t="shared" si="13"/>
        <v>200.1443695380774</v>
      </c>
    </row>
    <row r="234" spans="1:12" ht="12.75">
      <c r="A234" t="s">
        <v>368</v>
      </c>
      <c r="B234" t="s">
        <v>374</v>
      </c>
      <c r="C234" t="s">
        <v>375</v>
      </c>
      <c r="D234" t="s">
        <v>53</v>
      </c>
      <c r="E234">
        <v>74</v>
      </c>
      <c r="F234">
        <v>1</v>
      </c>
      <c r="G234">
        <v>168</v>
      </c>
      <c r="H234">
        <v>15</v>
      </c>
      <c r="I234">
        <f t="shared" si="12"/>
        <v>168</v>
      </c>
      <c r="J234">
        <v>194</v>
      </c>
      <c r="K234" s="6">
        <f t="shared" si="14"/>
        <v>3.089205160216396</v>
      </c>
      <c r="L234" s="6">
        <f t="shared" si="13"/>
        <v>197.0892051602164</v>
      </c>
    </row>
    <row r="235" spans="1:12" ht="12.75">
      <c r="A235" t="s">
        <v>368</v>
      </c>
      <c r="B235" t="s">
        <v>376</v>
      </c>
      <c r="C235" t="s">
        <v>377</v>
      </c>
      <c r="D235" t="s">
        <v>378</v>
      </c>
      <c r="E235">
        <v>80</v>
      </c>
      <c r="F235">
        <v>1</v>
      </c>
      <c r="G235">
        <v>210</v>
      </c>
      <c r="H235">
        <v>15</v>
      </c>
      <c r="I235">
        <f t="shared" si="12"/>
        <v>210</v>
      </c>
      <c r="J235">
        <v>242</v>
      </c>
      <c r="K235" s="6">
        <f t="shared" si="14"/>
        <v>3.861506450270495</v>
      </c>
      <c r="L235" s="6">
        <f t="shared" si="13"/>
        <v>245.8615064502705</v>
      </c>
    </row>
    <row r="236" spans="9:14" ht="12.75">
      <c r="I236">
        <f t="shared" si="12"/>
        <v>0</v>
      </c>
      <c r="K236" s="6">
        <f t="shared" si="14"/>
        <v>0</v>
      </c>
      <c r="L236" s="9">
        <f>SUM(L230:L235)</f>
        <v>997.997669579692</v>
      </c>
      <c r="M236">
        <v>982</v>
      </c>
      <c r="N236" s="6">
        <f>M236-L236</f>
        <v>-15.997669579692001</v>
      </c>
    </row>
    <row r="237" spans="1:12" ht="12.75">
      <c r="A237" t="s">
        <v>379</v>
      </c>
      <c r="B237" t="s">
        <v>293</v>
      </c>
      <c r="C237" t="s">
        <v>37</v>
      </c>
      <c r="D237" t="s">
        <v>69</v>
      </c>
      <c r="E237">
        <v>62</v>
      </c>
      <c r="F237">
        <v>1</v>
      </c>
      <c r="G237">
        <v>154</v>
      </c>
      <c r="H237">
        <v>15</v>
      </c>
      <c r="I237">
        <f t="shared" si="12"/>
        <v>154</v>
      </c>
      <c r="J237">
        <v>178</v>
      </c>
      <c r="K237" s="6">
        <f t="shared" si="14"/>
        <v>2.8317713968650295</v>
      </c>
      <c r="L237" s="6">
        <f t="shared" si="13"/>
        <v>180.83177139686504</v>
      </c>
    </row>
    <row r="238" spans="1:12" ht="12.75">
      <c r="A238" t="s">
        <v>379</v>
      </c>
      <c r="B238" t="s">
        <v>18</v>
      </c>
      <c r="C238" t="s">
        <v>380</v>
      </c>
      <c r="D238" t="s">
        <v>69</v>
      </c>
      <c r="E238">
        <v>62</v>
      </c>
      <c r="F238">
        <v>1</v>
      </c>
      <c r="G238">
        <v>321</v>
      </c>
      <c r="H238">
        <v>15</v>
      </c>
      <c r="I238">
        <f t="shared" si="12"/>
        <v>321</v>
      </c>
      <c r="J238">
        <v>370</v>
      </c>
      <c r="K238" s="6">
        <f t="shared" si="14"/>
        <v>5.902588431127756</v>
      </c>
      <c r="L238" s="6">
        <f t="shared" si="13"/>
        <v>375.90258843112775</v>
      </c>
    </row>
    <row r="239" spans="9:14" ht="12.75">
      <c r="I239">
        <f t="shared" si="12"/>
        <v>0</v>
      </c>
      <c r="K239" s="6">
        <f t="shared" si="14"/>
        <v>0</v>
      </c>
      <c r="L239" s="9">
        <f>SUM(L237:L238)</f>
        <v>556.7343598279928</v>
      </c>
      <c r="M239">
        <v>550</v>
      </c>
      <c r="N239" s="6">
        <f>M239-L239</f>
        <v>-6.734359827992762</v>
      </c>
    </row>
    <row r="240" spans="1:12" ht="12.75">
      <c r="A240" t="s">
        <v>381</v>
      </c>
      <c r="B240" t="s">
        <v>33</v>
      </c>
      <c r="C240" t="s">
        <v>152</v>
      </c>
      <c r="D240" t="s">
        <v>382</v>
      </c>
      <c r="E240">
        <v>86</v>
      </c>
      <c r="F240">
        <v>1</v>
      </c>
      <c r="G240">
        <v>137</v>
      </c>
      <c r="H240">
        <v>15</v>
      </c>
      <c r="I240">
        <f t="shared" si="12"/>
        <v>137</v>
      </c>
      <c r="J240">
        <v>158</v>
      </c>
      <c r="K240" s="6">
        <f t="shared" si="14"/>
        <v>2.5191732556526563</v>
      </c>
      <c r="L240" s="6">
        <f t="shared" si="13"/>
        <v>160.51917325565265</v>
      </c>
    </row>
    <row r="241" spans="1:12" ht="12.75">
      <c r="A241" t="s">
        <v>381</v>
      </c>
      <c r="B241" t="s">
        <v>117</v>
      </c>
      <c r="C241" t="s">
        <v>383</v>
      </c>
      <c r="D241" t="s">
        <v>384</v>
      </c>
      <c r="E241">
        <v>86</v>
      </c>
      <c r="F241">
        <v>1</v>
      </c>
      <c r="G241">
        <v>157</v>
      </c>
      <c r="H241">
        <v>15</v>
      </c>
      <c r="I241">
        <f t="shared" si="12"/>
        <v>157</v>
      </c>
      <c r="J241">
        <v>181</v>
      </c>
      <c r="K241" s="6">
        <f t="shared" si="14"/>
        <v>2.886935774726037</v>
      </c>
      <c r="L241" s="6">
        <f t="shared" si="13"/>
        <v>183.88693577472603</v>
      </c>
    </row>
    <row r="242" spans="1:12" ht="12.75">
      <c r="A242" t="s">
        <v>381</v>
      </c>
      <c r="B242" t="s">
        <v>18</v>
      </c>
      <c r="C242" t="s">
        <v>346</v>
      </c>
      <c r="D242" t="s">
        <v>53</v>
      </c>
      <c r="E242">
        <v>86</v>
      </c>
      <c r="F242">
        <v>1</v>
      </c>
      <c r="G242">
        <v>335</v>
      </c>
      <c r="H242">
        <v>15</v>
      </c>
      <c r="I242">
        <f t="shared" si="12"/>
        <v>335</v>
      </c>
      <c r="J242">
        <v>386</v>
      </c>
      <c r="K242" s="6">
        <f t="shared" si="14"/>
        <v>6.160022194479123</v>
      </c>
      <c r="L242" s="6">
        <f t="shared" si="13"/>
        <v>392.1600221944791</v>
      </c>
    </row>
    <row r="243" spans="9:14" ht="12.75">
      <c r="I243">
        <f t="shared" si="12"/>
        <v>0</v>
      </c>
      <c r="K243" s="6">
        <f t="shared" si="14"/>
        <v>0</v>
      </c>
      <c r="L243" s="9">
        <f>SUM(L240:L242)</f>
        <v>736.5661312248578</v>
      </c>
      <c r="M243">
        <v>725</v>
      </c>
      <c r="N243" s="6">
        <f>M243-L243</f>
        <v>-11.566131224857827</v>
      </c>
    </row>
    <row r="244" spans="1:12" ht="12.75">
      <c r="A244" t="s">
        <v>385</v>
      </c>
      <c r="B244" t="s">
        <v>386</v>
      </c>
      <c r="C244" t="s">
        <v>387</v>
      </c>
      <c r="D244" t="s">
        <v>29</v>
      </c>
      <c r="E244">
        <v>80</v>
      </c>
      <c r="F244">
        <v>1</v>
      </c>
      <c r="G244">
        <v>450</v>
      </c>
      <c r="H244">
        <v>15</v>
      </c>
      <c r="I244">
        <f t="shared" si="12"/>
        <v>450</v>
      </c>
      <c r="J244">
        <v>518</v>
      </c>
      <c r="K244" s="6">
        <f t="shared" si="14"/>
        <v>8.274656679151061</v>
      </c>
      <c r="L244" s="6">
        <f t="shared" si="13"/>
        <v>526.274656679151</v>
      </c>
    </row>
    <row r="245" spans="1:12" ht="12.75">
      <c r="A245" t="s">
        <v>385</v>
      </c>
      <c r="B245" t="s">
        <v>117</v>
      </c>
      <c r="C245" t="s">
        <v>223</v>
      </c>
      <c r="D245" t="s">
        <v>29</v>
      </c>
      <c r="E245">
        <v>74</v>
      </c>
      <c r="F245">
        <v>1</v>
      </c>
      <c r="G245">
        <v>198</v>
      </c>
      <c r="H245">
        <v>15</v>
      </c>
      <c r="I245">
        <f t="shared" si="12"/>
        <v>198</v>
      </c>
      <c r="J245">
        <v>228</v>
      </c>
      <c r="K245" s="6">
        <f t="shared" si="14"/>
        <v>3.640848938826467</v>
      </c>
      <c r="L245" s="6">
        <f t="shared" si="13"/>
        <v>231.64084893882648</v>
      </c>
    </row>
    <row r="246" spans="1:12" ht="12.75">
      <c r="A246" t="s">
        <v>385</v>
      </c>
      <c r="B246" t="s">
        <v>177</v>
      </c>
      <c r="C246" t="s">
        <v>178</v>
      </c>
      <c r="D246" t="s">
        <v>29</v>
      </c>
      <c r="E246">
        <v>74</v>
      </c>
      <c r="F246">
        <v>1</v>
      </c>
      <c r="G246">
        <v>127</v>
      </c>
      <c r="H246">
        <v>15</v>
      </c>
      <c r="I246">
        <f t="shared" si="12"/>
        <v>127</v>
      </c>
      <c r="J246">
        <v>147</v>
      </c>
      <c r="K246" s="6">
        <f t="shared" si="14"/>
        <v>2.335291996115966</v>
      </c>
      <c r="L246" s="6">
        <f t="shared" si="13"/>
        <v>149.33529199611596</v>
      </c>
    </row>
    <row r="247" spans="1:12" ht="12.75">
      <c r="A247" t="s">
        <v>385</v>
      </c>
      <c r="B247" t="s">
        <v>388</v>
      </c>
      <c r="C247" t="s">
        <v>389</v>
      </c>
      <c r="D247" t="s">
        <v>378</v>
      </c>
      <c r="E247">
        <v>68</v>
      </c>
      <c r="F247">
        <v>1</v>
      </c>
      <c r="G247">
        <v>231</v>
      </c>
      <c r="H247">
        <v>15</v>
      </c>
      <c r="I247">
        <f t="shared" si="12"/>
        <v>231</v>
      </c>
      <c r="J247">
        <v>266</v>
      </c>
      <c r="K247" s="6">
        <f t="shared" si="14"/>
        <v>4.247657095297544</v>
      </c>
      <c r="L247" s="6">
        <f t="shared" si="13"/>
        <v>270.24765709529754</v>
      </c>
    </row>
    <row r="248" spans="1:12" ht="12.75">
      <c r="A248" t="s">
        <v>385</v>
      </c>
      <c r="B248" t="s">
        <v>328</v>
      </c>
      <c r="C248" t="s">
        <v>329</v>
      </c>
      <c r="D248" t="s">
        <v>29</v>
      </c>
      <c r="E248">
        <v>68</v>
      </c>
      <c r="F248">
        <v>1</v>
      </c>
      <c r="G248">
        <v>110</v>
      </c>
      <c r="H248">
        <v>15</v>
      </c>
      <c r="I248">
        <f t="shared" si="12"/>
        <v>110</v>
      </c>
      <c r="J248">
        <v>127</v>
      </c>
      <c r="K248" s="6">
        <f t="shared" si="14"/>
        <v>2.0226938549035927</v>
      </c>
      <c r="L248" s="6">
        <f t="shared" si="13"/>
        <v>129.0226938549036</v>
      </c>
    </row>
    <row r="249" spans="1:12" ht="12.75">
      <c r="A249" t="s">
        <v>385</v>
      </c>
      <c r="B249" t="s">
        <v>390</v>
      </c>
      <c r="C249" t="s">
        <v>391</v>
      </c>
      <c r="D249" t="s">
        <v>29</v>
      </c>
      <c r="E249">
        <v>74</v>
      </c>
      <c r="F249">
        <v>1</v>
      </c>
      <c r="G249">
        <v>220</v>
      </c>
      <c r="H249">
        <v>15</v>
      </c>
      <c r="I249">
        <f t="shared" si="12"/>
        <v>220</v>
      </c>
      <c r="J249">
        <v>253</v>
      </c>
      <c r="K249" s="6">
        <f t="shared" si="14"/>
        <v>4.045387709807185</v>
      </c>
      <c r="L249" s="6">
        <f t="shared" si="13"/>
        <v>257.0453877098072</v>
      </c>
    </row>
    <row r="250" spans="9:14" ht="12.75">
      <c r="I250">
        <f t="shared" si="12"/>
        <v>0</v>
      </c>
      <c r="K250" s="6">
        <f aca="true" t="shared" si="15" ref="K250:K281">I250*N$345</f>
        <v>0</v>
      </c>
      <c r="L250" s="9">
        <f>SUM(L244:L249)</f>
        <v>1563.5665362741015</v>
      </c>
      <c r="M250">
        <v>1539</v>
      </c>
      <c r="N250" s="6">
        <f>M250-L250</f>
        <v>-24.56653627410151</v>
      </c>
    </row>
    <row r="251" spans="1:12" ht="12.75">
      <c r="A251" t="s">
        <v>392</v>
      </c>
      <c r="B251" t="s">
        <v>293</v>
      </c>
      <c r="C251" t="s">
        <v>37</v>
      </c>
      <c r="D251" t="s">
        <v>69</v>
      </c>
      <c r="E251">
        <v>74</v>
      </c>
      <c r="F251">
        <v>3</v>
      </c>
      <c r="G251">
        <v>154</v>
      </c>
      <c r="H251">
        <v>15</v>
      </c>
      <c r="I251">
        <f t="shared" si="12"/>
        <v>462</v>
      </c>
      <c r="J251">
        <v>532</v>
      </c>
      <c r="K251" s="6">
        <f t="shared" si="15"/>
        <v>8.495314190595089</v>
      </c>
      <c r="L251" s="6">
        <f t="shared" si="13"/>
        <v>540.4953141905951</v>
      </c>
    </row>
    <row r="252" spans="1:12" ht="12.75">
      <c r="A252" t="s">
        <v>392</v>
      </c>
      <c r="B252" t="s">
        <v>393</v>
      </c>
      <c r="C252" t="s">
        <v>394</v>
      </c>
      <c r="D252" t="s">
        <v>69</v>
      </c>
      <c r="E252">
        <v>80</v>
      </c>
      <c r="F252">
        <v>1</v>
      </c>
      <c r="G252">
        <v>210</v>
      </c>
      <c r="H252">
        <v>15</v>
      </c>
      <c r="I252">
        <f t="shared" si="12"/>
        <v>210</v>
      </c>
      <c r="J252">
        <v>242</v>
      </c>
      <c r="K252" s="6">
        <f t="shared" si="15"/>
        <v>3.861506450270495</v>
      </c>
      <c r="L252" s="6">
        <f t="shared" si="13"/>
        <v>245.8615064502705</v>
      </c>
    </row>
    <row r="253" spans="1:12" ht="12.75">
      <c r="A253" t="s">
        <v>392</v>
      </c>
      <c r="B253" t="s">
        <v>293</v>
      </c>
      <c r="C253" t="s">
        <v>13</v>
      </c>
      <c r="D253" t="s">
        <v>395</v>
      </c>
      <c r="E253">
        <v>74</v>
      </c>
      <c r="F253">
        <v>2</v>
      </c>
      <c r="G253">
        <v>154</v>
      </c>
      <c r="H253">
        <v>15</v>
      </c>
      <c r="I253">
        <f t="shared" si="12"/>
        <v>308</v>
      </c>
      <c r="J253">
        <v>355</v>
      </c>
      <c r="K253" s="6">
        <f t="shared" si="15"/>
        <v>5.663542793730059</v>
      </c>
      <c r="L253" s="6">
        <f t="shared" si="13"/>
        <v>360.6635427937301</v>
      </c>
    </row>
    <row r="254" spans="1:12" ht="12.75">
      <c r="A254" t="s">
        <v>392</v>
      </c>
      <c r="B254" t="s">
        <v>390</v>
      </c>
      <c r="C254" t="s">
        <v>396</v>
      </c>
      <c r="D254" t="s">
        <v>69</v>
      </c>
      <c r="E254">
        <v>74</v>
      </c>
      <c r="F254">
        <v>1</v>
      </c>
      <c r="G254">
        <v>237</v>
      </c>
      <c r="H254">
        <v>15</v>
      </c>
      <c r="I254">
        <f t="shared" si="12"/>
        <v>237</v>
      </c>
      <c r="J254">
        <v>273</v>
      </c>
      <c r="K254" s="6">
        <f t="shared" si="15"/>
        <v>4.357985851019559</v>
      </c>
      <c r="L254" s="6">
        <f t="shared" si="13"/>
        <v>277.3579858510196</v>
      </c>
    </row>
    <row r="255" spans="9:14" ht="12.75">
      <c r="I255">
        <f t="shared" si="12"/>
        <v>0</v>
      </c>
      <c r="K255" s="6">
        <f t="shared" si="15"/>
        <v>0</v>
      </c>
      <c r="L255" s="9">
        <f>SUM(L251:L254)</f>
        <v>1424.3783492856153</v>
      </c>
      <c r="M255">
        <v>1402</v>
      </c>
      <c r="N255" s="6">
        <f>M255-L255</f>
        <v>-22.378349285615286</v>
      </c>
    </row>
    <row r="256" spans="1:12" ht="12.75">
      <c r="A256" t="s">
        <v>397</v>
      </c>
      <c r="B256" t="s">
        <v>398</v>
      </c>
      <c r="C256" t="s">
        <v>399</v>
      </c>
      <c r="D256" t="s">
        <v>400</v>
      </c>
      <c r="E256">
        <v>92</v>
      </c>
      <c r="F256">
        <v>1</v>
      </c>
      <c r="G256">
        <v>255</v>
      </c>
      <c r="H256">
        <v>15</v>
      </c>
      <c r="I256">
        <f t="shared" si="12"/>
        <v>255</v>
      </c>
      <c r="J256">
        <v>294</v>
      </c>
      <c r="K256" s="6">
        <f t="shared" si="15"/>
        <v>4.6889721181856014</v>
      </c>
      <c r="L256" s="6">
        <f t="shared" si="13"/>
        <v>298.6889721181856</v>
      </c>
    </row>
    <row r="257" spans="9:14" ht="12.75">
      <c r="I257">
        <f t="shared" si="12"/>
        <v>0</v>
      </c>
      <c r="K257" s="6">
        <f t="shared" si="15"/>
        <v>0</v>
      </c>
      <c r="L257" s="9">
        <f>SUM(L256)</f>
        <v>298.6889721181856</v>
      </c>
      <c r="M257">
        <v>294</v>
      </c>
      <c r="N257" s="6">
        <f>M257-L257</f>
        <v>-4.688972118185575</v>
      </c>
    </row>
    <row r="258" spans="1:12" ht="12.75">
      <c r="A258" t="s">
        <v>401</v>
      </c>
      <c r="B258" t="s">
        <v>402</v>
      </c>
      <c r="C258" t="s">
        <v>172</v>
      </c>
      <c r="D258" t="s">
        <v>53</v>
      </c>
      <c r="E258">
        <v>74</v>
      </c>
      <c r="F258">
        <v>1</v>
      </c>
      <c r="G258">
        <v>335</v>
      </c>
      <c r="H258">
        <v>15</v>
      </c>
      <c r="I258">
        <f t="shared" si="12"/>
        <v>335</v>
      </c>
      <c r="J258">
        <v>386</v>
      </c>
      <c r="K258" s="6">
        <f t="shared" si="15"/>
        <v>6.160022194479123</v>
      </c>
      <c r="L258" s="6">
        <f t="shared" si="13"/>
        <v>392.1600221944791</v>
      </c>
    </row>
    <row r="259" spans="9:14" ht="12.75">
      <c r="I259">
        <f t="shared" si="12"/>
        <v>0</v>
      </c>
      <c r="K259" s="6">
        <f t="shared" si="15"/>
        <v>0</v>
      </c>
      <c r="L259" s="9">
        <f>SUM(L258)</f>
        <v>392.1600221944791</v>
      </c>
      <c r="M259">
        <v>386</v>
      </c>
      <c r="N259" s="6">
        <f>M259-L259</f>
        <v>-6.160022194479097</v>
      </c>
    </row>
    <row r="260" spans="1:12" ht="12.75">
      <c r="A260" t="s">
        <v>403</v>
      </c>
      <c r="B260" t="s">
        <v>404</v>
      </c>
      <c r="C260" t="s">
        <v>404</v>
      </c>
      <c r="D260" t="s">
        <v>14</v>
      </c>
      <c r="E260">
        <v>92</v>
      </c>
      <c r="F260">
        <v>1</v>
      </c>
      <c r="G260">
        <v>255</v>
      </c>
      <c r="H260">
        <v>15</v>
      </c>
      <c r="I260">
        <f t="shared" si="12"/>
        <v>255</v>
      </c>
      <c r="J260">
        <v>294</v>
      </c>
      <c r="K260" s="6">
        <f t="shared" si="15"/>
        <v>4.6889721181856014</v>
      </c>
      <c r="L260" s="6">
        <f t="shared" si="13"/>
        <v>298.6889721181856</v>
      </c>
    </row>
    <row r="261" spans="9:14" ht="12.75">
      <c r="I261">
        <f t="shared" si="12"/>
        <v>0</v>
      </c>
      <c r="K261" s="6">
        <f t="shared" si="15"/>
        <v>0</v>
      </c>
      <c r="L261" s="9">
        <f>SUM(L260)</f>
        <v>298.6889721181856</v>
      </c>
      <c r="M261">
        <v>294</v>
      </c>
      <c r="N261" s="6">
        <f>M261-L261</f>
        <v>-4.688972118185575</v>
      </c>
    </row>
    <row r="262" spans="1:12" ht="12.75">
      <c r="A262" t="s">
        <v>405</v>
      </c>
      <c r="B262" t="s">
        <v>406</v>
      </c>
      <c r="C262" t="s">
        <v>269</v>
      </c>
      <c r="D262" t="s">
        <v>407</v>
      </c>
      <c r="E262">
        <v>74</v>
      </c>
      <c r="F262">
        <v>1</v>
      </c>
      <c r="G262">
        <v>253</v>
      </c>
      <c r="H262">
        <v>15</v>
      </c>
      <c r="I262">
        <f t="shared" si="12"/>
        <v>253</v>
      </c>
      <c r="J262">
        <v>291</v>
      </c>
      <c r="K262" s="6">
        <f t="shared" si="15"/>
        <v>4.652195866278263</v>
      </c>
      <c r="L262" s="6">
        <f t="shared" si="13"/>
        <v>295.65219586627825</v>
      </c>
    </row>
    <row r="263" spans="1:12" ht="12.75">
      <c r="A263" t="s">
        <v>405</v>
      </c>
      <c r="B263" t="s">
        <v>408</v>
      </c>
      <c r="C263" t="s">
        <v>284</v>
      </c>
      <c r="D263" t="s">
        <v>29</v>
      </c>
      <c r="E263">
        <v>74</v>
      </c>
      <c r="F263">
        <v>1</v>
      </c>
      <c r="G263">
        <v>131</v>
      </c>
      <c r="H263">
        <v>15</v>
      </c>
      <c r="I263">
        <f t="shared" si="12"/>
        <v>131</v>
      </c>
      <c r="J263">
        <v>151</v>
      </c>
      <c r="K263" s="6">
        <f t="shared" si="15"/>
        <v>2.408844499930642</v>
      </c>
      <c r="L263" s="6">
        <f t="shared" si="13"/>
        <v>153.40884449993064</v>
      </c>
    </row>
    <row r="264" spans="1:15" ht="12.75">
      <c r="A264" t="s">
        <v>405</v>
      </c>
      <c r="B264" t="s">
        <v>409</v>
      </c>
      <c r="C264" t="s">
        <v>305</v>
      </c>
      <c r="D264" t="s">
        <v>130</v>
      </c>
      <c r="E264">
        <v>74</v>
      </c>
      <c r="F264">
        <v>1</v>
      </c>
      <c r="G264">
        <v>100</v>
      </c>
      <c r="H264">
        <v>15</v>
      </c>
      <c r="I264">
        <f aca="true" t="shared" si="16" ref="I264:I326">G264*F264</f>
        <v>100</v>
      </c>
      <c r="J264">
        <v>115</v>
      </c>
      <c r="K264" s="6">
        <f t="shared" si="15"/>
        <v>1.8388125953669023</v>
      </c>
      <c r="L264" s="6">
        <f aca="true" t="shared" si="17" ref="L264:L326">J264+K264</f>
        <v>116.8388125953669</v>
      </c>
      <c r="O264" s="12" t="s">
        <v>530</v>
      </c>
    </row>
    <row r="265" spans="1:12" ht="12.75">
      <c r="A265" t="s">
        <v>405</v>
      </c>
      <c r="B265" t="s">
        <v>410</v>
      </c>
      <c r="C265" t="s">
        <v>144</v>
      </c>
      <c r="D265" t="s">
        <v>59</v>
      </c>
      <c r="E265">
        <v>74</v>
      </c>
      <c r="F265">
        <v>1</v>
      </c>
      <c r="G265">
        <v>252</v>
      </c>
      <c r="H265">
        <v>15</v>
      </c>
      <c r="I265">
        <f t="shared" si="16"/>
        <v>252</v>
      </c>
      <c r="J265">
        <v>290</v>
      </c>
      <c r="K265" s="6">
        <f t="shared" si="15"/>
        <v>4.633807740324594</v>
      </c>
      <c r="L265" s="6">
        <f t="shared" si="17"/>
        <v>294.6338077403246</v>
      </c>
    </row>
    <row r="266" spans="1:12" ht="12.75">
      <c r="A266" t="s">
        <v>405</v>
      </c>
      <c r="B266" t="s">
        <v>411</v>
      </c>
      <c r="C266" t="s">
        <v>13</v>
      </c>
      <c r="D266" t="s">
        <v>23</v>
      </c>
      <c r="E266">
        <v>80</v>
      </c>
      <c r="F266">
        <v>1</v>
      </c>
      <c r="G266">
        <v>154</v>
      </c>
      <c r="H266">
        <v>15</v>
      </c>
      <c r="I266">
        <f t="shared" si="16"/>
        <v>154</v>
      </c>
      <c r="J266">
        <v>178</v>
      </c>
      <c r="K266" s="6">
        <f t="shared" si="15"/>
        <v>2.8317713968650295</v>
      </c>
      <c r="L266" s="6">
        <f t="shared" si="17"/>
        <v>180.83177139686504</v>
      </c>
    </row>
    <row r="267" spans="1:12" ht="12.75">
      <c r="A267" t="s">
        <v>405</v>
      </c>
      <c r="B267" t="s">
        <v>412</v>
      </c>
      <c r="C267" t="s">
        <v>387</v>
      </c>
      <c r="D267" t="s">
        <v>413</v>
      </c>
      <c r="E267">
        <v>80</v>
      </c>
      <c r="F267">
        <v>1</v>
      </c>
      <c r="G267">
        <v>450</v>
      </c>
      <c r="H267">
        <v>15</v>
      </c>
      <c r="I267">
        <f t="shared" si="16"/>
        <v>450</v>
      </c>
      <c r="J267">
        <v>518</v>
      </c>
      <c r="K267" s="6">
        <f t="shared" si="15"/>
        <v>8.274656679151061</v>
      </c>
      <c r="L267" s="6">
        <f t="shared" si="17"/>
        <v>526.274656679151</v>
      </c>
    </row>
    <row r="268" spans="1:12" ht="12.75">
      <c r="A268" t="s">
        <v>405</v>
      </c>
      <c r="B268" t="s">
        <v>414</v>
      </c>
      <c r="C268" t="s">
        <v>178</v>
      </c>
      <c r="D268" t="s">
        <v>415</v>
      </c>
      <c r="E268">
        <v>74</v>
      </c>
      <c r="F268">
        <v>1</v>
      </c>
      <c r="G268">
        <v>127</v>
      </c>
      <c r="H268">
        <v>15</v>
      </c>
      <c r="I268">
        <f t="shared" si="16"/>
        <v>127</v>
      </c>
      <c r="J268">
        <v>147</v>
      </c>
      <c r="K268" s="6">
        <f t="shared" si="15"/>
        <v>2.335291996115966</v>
      </c>
      <c r="L268" s="6">
        <f t="shared" si="17"/>
        <v>149.33529199611596</v>
      </c>
    </row>
    <row r="269" spans="9:14" ht="12.75">
      <c r="I269">
        <f t="shared" si="16"/>
        <v>0</v>
      </c>
      <c r="K269" s="6">
        <f t="shared" si="15"/>
        <v>0</v>
      </c>
      <c r="L269" s="9">
        <f>SUM(L262:L268)</f>
        <v>1716.9753807740324</v>
      </c>
      <c r="M269">
        <v>1575</v>
      </c>
      <c r="N269" s="6">
        <f>M269-L269</f>
        <v>-141.97538077403237</v>
      </c>
    </row>
    <row r="270" spans="1:12" ht="12.75">
      <c r="A270" t="s">
        <v>416</v>
      </c>
      <c r="B270" t="s">
        <v>417</v>
      </c>
      <c r="C270" t="s">
        <v>418</v>
      </c>
      <c r="D270" t="s">
        <v>419</v>
      </c>
      <c r="E270">
        <v>56</v>
      </c>
      <c r="F270">
        <v>1</v>
      </c>
      <c r="G270">
        <v>264</v>
      </c>
      <c r="H270">
        <v>15</v>
      </c>
      <c r="I270">
        <f t="shared" si="16"/>
        <v>264</v>
      </c>
      <c r="J270">
        <v>304</v>
      </c>
      <c r="K270" s="6">
        <f t="shared" si="15"/>
        <v>4.854465251768622</v>
      </c>
      <c r="L270" s="6">
        <f t="shared" si="17"/>
        <v>308.8544652517686</v>
      </c>
    </row>
    <row r="271" spans="1:12" ht="12.75">
      <c r="A271" t="s">
        <v>416</v>
      </c>
      <c r="B271" t="s">
        <v>420</v>
      </c>
      <c r="C271" t="s">
        <v>367</v>
      </c>
      <c r="D271" t="s">
        <v>421</v>
      </c>
      <c r="E271">
        <v>56</v>
      </c>
      <c r="F271">
        <v>1</v>
      </c>
      <c r="G271">
        <v>242</v>
      </c>
      <c r="H271">
        <v>15</v>
      </c>
      <c r="I271">
        <f t="shared" si="16"/>
        <v>242</v>
      </c>
      <c r="J271">
        <v>279</v>
      </c>
      <c r="K271" s="6">
        <f t="shared" si="15"/>
        <v>4.449926480787904</v>
      </c>
      <c r="L271" s="6">
        <f t="shared" si="17"/>
        <v>283.4499264807879</v>
      </c>
    </row>
    <row r="272" spans="9:14" ht="12.75">
      <c r="I272">
        <f t="shared" si="16"/>
        <v>0</v>
      </c>
      <c r="K272" s="6">
        <f t="shared" si="15"/>
        <v>0</v>
      </c>
      <c r="L272" s="9">
        <f>SUM(L270:L271)</f>
        <v>592.3043917325565</v>
      </c>
      <c r="M272">
        <v>583</v>
      </c>
      <c r="N272" s="6">
        <f>M272-L272</f>
        <v>-9.304391732556496</v>
      </c>
    </row>
    <row r="273" spans="1:12" ht="12.75">
      <c r="A273" t="s">
        <v>422</v>
      </c>
      <c r="B273" t="s">
        <v>244</v>
      </c>
      <c r="C273" t="s">
        <v>423</v>
      </c>
      <c r="D273" t="s">
        <v>69</v>
      </c>
      <c r="E273">
        <v>80</v>
      </c>
      <c r="F273">
        <v>1</v>
      </c>
      <c r="G273">
        <v>163</v>
      </c>
      <c r="H273">
        <v>15</v>
      </c>
      <c r="I273">
        <f t="shared" si="16"/>
        <v>163</v>
      </c>
      <c r="J273">
        <v>188</v>
      </c>
      <c r="K273" s="6">
        <f t="shared" si="15"/>
        <v>2.9972645304480507</v>
      </c>
      <c r="L273" s="6">
        <f t="shared" si="17"/>
        <v>190.99726453044806</v>
      </c>
    </row>
    <row r="274" spans="1:12" ht="12.75">
      <c r="A274" t="s">
        <v>422</v>
      </c>
      <c r="B274" t="s">
        <v>182</v>
      </c>
      <c r="C274" t="s">
        <v>290</v>
      </c>
      <c r="D274" t="s">
        <v>69</v>
      </c>
      <c r="E274">
        <v>80</v>
      </c>
      <c r="F274">
        <v>1</v>
      </c>
      <c r="G274">
        <v>231</v>
      </c>
      <c r="H274">
        <v>15</v>
      </c>
      <c r="I274">
        <f t="shared" si="16"/>
        <v>231</v>
      </c>
      <c r="J274">
        <v>266</v>
      </c>
      <c r="K274" s="6">
        <f t="shared" si="15"/>
        <v>4.247657095297544</v>
      </c>
      <c r="L274" s="6">
        <f t="shared" si="17"/>
        <v>270.24765709529754</v>
      </c>
    </row>
    <row r="275" spans="1:12" ht="12.75">
      <c r="A275" t="s">
        <v>422</v>
      </c>
      <c r="B275" t="s">
        <v>244</v>
      </c>
      <c r="C275" t="s">
        <v>77</v>
      </c>
      <c r="D275" t="s">
        <v>424</v>
      </c>
      <c r="E275">
        <v>80</v>
      </c>
      <c r="F275">
        <v>1</v>
      </c>
      <c r="G275">
        <v>171</v>
      </c>
      <c r="H275">
        <v>15</v>
      </c>
      <c r="I275">
        <f t="shared" si="16"/>
        <v>171</v>
      </c>
      <c r="J275">
        <v>197</v>
      </c>
      <c r="K275" s="6">
        <f t="shared" si="15"/>
        <v>3.1443695380774033</v>
      </c>
      <c r="L275" s="6">
        <f t="shared" si="17"/>
        <v>200.1443695380774</v>
      </c>
    </row>
    <row r="276" spans="9:14" ht="12.75">
      <c r="I276">
        <f t="shared" si="16"/>
        <v>0</v>
      </c>
      <c r="K276" s="6">
        <f t="shared" si="15"/>
        <v>0</v>
      </c>
      <c r="L276" s="9">
        <f>SUM(L273:L275)</f>
        <v>661.389291163823</v>
      </c>
      <c r="M276">
        <v>651</v>
      </c>
      <c r="N276" s="6">
        <f>M276-L276</f>
        <v>-10.389291163823032</v>
      </c>
    </row>
    <row r="277" spans="1:12" ht="12.75">
      <c r="A277" t="s">
        <v>425</v>
      </c>
      <c r="B277" t="s">
        <v>426</v>
      </c>
      <c r="C277" t="s">
        <v>427</v>
      </c>
      <c r="D277" t="s">
        <v>69</v>
      </c>
      <c r="E277">
        <v>48</v>
      </c>
      <c r="F277">
        <v>1</v>
      </c>
      <c r="G277">
        <v>20</v>
      </c>
      <c r="H277">
        <v>15</v>
      </c>
      <c r="I277">
        <f t="shared" si="16"/>
        <v>20</v>
      </c>
      <c r="J277">
        <v>23</v>
      </c>
      <c r="K277" s="6">
        <f t="shared" si="15"/>
        <v>0.3677625190733805</v>
      </c>
      <c r="L277" s="6">
        <f t="shared" si="17"/>
        <v>23.36776251907338</v>
      </c>
    </row>
    <row r="278" spans="1:12" ht="12.75">
      <c r="A278" t="s">
        <v>425</v>
      </c>
      <c r="B278" t="s">
        <v>426</v>
      </c>
      <c r="C278" t="s">
        <v>427</v>
      </c>
      <c r="D278" t="s">
        <v>69</v>
      </c>
      <c r="E278">
        <v>46</v>
      </c>
      <c r="F278">
        <v>1</v>
      </c>
      <c r="G278">
        <v>20</v>
      </c>
      <c r="H278">
        <v>15</v>
      </c>
      <c r="I278">
        <f t="shared" si="16"/>
        <v>20</v>
      </c>
      <c r="J278">
        <v>23</v>
      </c>
      <c r="K278" s="6">
        <f t="shared" si="15"/>
        <v>0.3677625190733805</v>
      </c>
      <c r="L278" s="6">
        <f t="shared" si="17"/>
        <v>23.36776251907338</v>
      </c>
    </row>
    <row r="279" spans="9:14" ht="12.75">
      <c r="I279">
        <f t="shared" si="16"/>
        <v>0</v>
      </c>
      <c r="K279" s="6">
        <f t="shared" si="15"/>
        <v>0</v>
      </c>
      <c r="L279" s="9">
        <f>SUM(L277:L278)</f>
        <v>46.73552503814676</v>
      </c>
      <c r="M279">
        <v>46</v>
      </c>
      <c r="N279" s="6">
        <f>M279-L279</f>
        <v>-0.7355250381467613</v>
      </c>
    </row>
    <row r="280" spans="1:12" ht="12.75">
      <c r="A280" t="s">
        <v>428</v>
      </c>
      <c r="B280" t="s">
        <v>117</v>
      </c>
      <c r="C280" t="s">
        <v>429</v>
      </c>
      <c r="D280" t="s">
        <v>430</v>
      </c>
      <c r="E280">
        <v>68</v>
      </c>
      <c r="F280">
        <v>1</v>
      </c>
      <c r="G280">
        <v>170</v>
      </c>
      <c r="H280">
        <v>15</v>
      </c>
      <c r="I280">
        <f t="shared" si="16"/>
        <v>170</v>
      </c>
      <c r="J280">
        <v>196</v>
      </c>
      <c r="K280" s="6">
        <f t="shared" si="15"/>
        <v>3.125981412123734</v>
      </c>
      <c r="L280" s="6">
        <f t="shared" si="17"/>
        <v>199.12598141212374</v>
      </c>
    </row>
    <row r="281" spans="1:12" ht="12.75">
      <c r="A281" t="s">
        <v>428</v>
      </c>
      <c r="B281" t="s">
        <v>431</v>
      </c>
      <c r="C281" t="s">
        <v>432</v>
      </c>
      <c r="D281" t="s">
        <v>53</v>
      </c>
      <c r="E281">
        <v>56</v>
      </c>
      <c r="F281">
        <v>1</v>
      </c>
      <c r="G281">
        <v>240</v>
      </c>
      <c r="H281">
        <v>15</v>
      </c>
      <c r="I281">
        <f t="shared" si="16"/>
        <v>240</v>
      </c>
      <c r="J281">
        <v>276</v>
      </c>
      <c r="K281" s="6">
        <f t="shared" si="15"/>
        <v>4.413150228880566</v>
      </c>
      <c r="L281" s="6">
        <f t="shared" si="17"/>
        <v>280.41315022888057</v>
      </c>
    </row>
    <row r="282" spans="1:12" ht="12.75">
      <c r="A282" t="s">
        <v>428</v>
      </c>
      <c r="B282" t="s">
        <v>433</v>
      </c>
      <c r="C282" t="s">
        <v>144</v>
      </c>
      <c r="D282" t="s">
        <v>53</v>
      </c>
      <c r="E282">
        <v>62</v>
      </c>
      <c r="F282">
        <v>1</v>
      </c>
      <c r="G282">
        <v>252</v>
      </c>
      <c r="H282">
        <v>15</v>
      </c>
      <c r="I282">
        <f t="shared" si="16"/>
        <v>252</v>
      </c>
      <c r="J282">
        <v>290</v>
      </c>
      <c r="K282" s="6">
        <f aca="true" t="shared" si="18" ref="K282:K314">I282*N$345</f>
        <v>4.633807740324594</v>
      </c>
      <c r="L282" s="6">
        <f t="shared" si="17"/>
        <v>294.6338077403246</v>
      </c>
    </row>
    <row r="283" spans="9:14" ht="12.75">
      <c r="I283">
        <f t="shared" si="16"/>
        <v>0</v>
      </c>
      <c r="K283" s="6">
        <f t="shared" si="18"/>
        <v>0</v>
      </c>
      <c r="L283" s="9">
        <f>SUM(L280:L282)</f>
        <v>774.1729393813289</v>
      </c>
      <c r="M283">
        <v>762</v>
      </c>
      <c r="N283" s="6">
        <f>M283-L283</f>
        <v>-12.172939381328888</v>
      </c>
    </row>
    <row r="284" spans="1:12" ht="12.75">
      <c r="A284" t="s">
        <v>435</v>
      </c>
      <c r="B284" t="s">
        <v>436</v>
      </c>
      <c r="C284" t="s">
        <v>437</v>
      </c>
      <c r="D284" t="s">
        <v>438</v>
      </c>
      <c r="E284">
        <v>62</v>
      </c>
      <c r="F284">
        <v>1</v>
      </c>
      <c r="G284">
        <v>320</v>
      </c>
      <c r="H284">
        <v>15</v>
      </c>
      <c r="I284">
        <f t="shared" si="16"/>
        <v>320</v>
      </c>
      <c r="J284">
        <v>368</v>
      </c>
      <c r="K284" s="6">
        <f t="shared" si="18"/>
        <v>5.884200305174088</v>
      </c>
      <c r="L284" s="6">
        <f t="shared" si="17"/>
        <v>373.8842003051741</v>
      </c>
    </row>
    <row r="285" spans="1:12" ht="12.75">
      <c r="A285" t="s">
        <v>435</v>
      </c>
      <c r="B285" t="s">
        <v>439</v>
      </c>
      <c r="C285" t="s">
        <v>440</v>
      </c>
      <c r="D285" t="s">
        <v>441</v>
      </c>
      <c r="E285">
        <v>68</v>
      </c>
      <c r="F285">
        <v>1</v>
      </c>
      <c r="G285">
        <v>297</v>
      </c>
      <c r="H285">
        <v>15</v>
      </c>
      <c r="I285">
        <f t="shared" si="16"/>
        <v>297</v>
      </c>
      <c r="J285">
        <v>342</v>
      </c>
      <c r="K285" s="6">
        <f t="shared" si="18"/>
        <v>5.4612734082397</v>
      </c>
      <c r="L285" s="6">
        <f t="shared" si="17"/>
        <v>347.4612734082397</v>
      </c>
    </row>
    <row r="286" spans="1:12" ht="12.75">
      <c r="A286" t="s">
        <v>435</v>
      </c>
      <c r="B286" s="12" t="s">
        <v>426</v>
      </c>
      <c r="C286" s="12" t="s">
        <v>25</v>
      </c>
      <c r="F286">
        <v>2</v>
      </c>
      <c r="L286" s="6">
        <v>47</v>
      </c>
    </row>
    <row r="287" spans="9:14" ht="12.75">
      <c r="I287">
        <f t="shared" si="16"/>
        <v>0</v>
      </c>
      <c r="K287" s="6">
        <f t="shared" si="18"/>
        <v>0</v>
      </c>
      <c r="L287" s="9">
        <f>SUM(L284:L286)</f>
        <v>768.3454737134139</v>
      </c>
      <c r="M287">
        <v>710</v>
      </c>
      <c r="N287" s="6">
        <f>M287-L287</f>
        <v>-58.34547371341387</v>
      </c>
    </row>
    <row r="288" spans="1:12" ht="12.75">
      <c r="A288" t="s">
        <v>442</v>
      </c>
      <c r="B288" t="s">
        <v>443</v>
      </c>
      <c r="C288" t="s">
        <v>444</v>
      </c>
      <c r="D288" t="s">
        <v>445</v>
      </c>
      <c r="E288">
        <v>92</v>
      </c>
      <c r="F288">
        <v>1</v>
      </c>
      <c r="G288">
        <v>250</v>
      </c>
      <c r="H288">
        <v>15</v>
      </c>
      <c r="I288">
        <f t="shared" si="16"/>
        <v>250</v>
      </c>
      <c r="J288">
        <v>288</v>
      </c>
      <c r="K288" s="6">
        <f t="shared" si="18"/>
        <v>4.597031488417256</v>
      </c>
      <c r="L288" s="6">
        <f t="shared" si="17"/>
        <v>292.59703148841726</v>
      </c>
    </row>
    <row r="289" spans="1:12" ht="12.75">
      <c r="A289" t="s">
        <v>442</v>
      </c>
      <c r="B289" t="s">
        <v>446</v>
      </c>
      <c r="C289" t="s">
        <v>394</v>
      </c>
      <c r="D289" t="s">
        <v>447</v>
      </c>
      <c r="E289">
        <v>98</v>
      </c>
      <c r="F289">
        <v>1</v>
      </c>
      <c r="G289">
        <v>210</v>
      </c>
      <c r="H289">
        <v>15</v>
      </c>
      <c r="I289">
        <f t="shared" si="16"/>
        <v>210</v>
      </c>
      <c r="J289">
        <v>242</v>
      </c>
      <c r="K289" s="6">
        <f t="shared" si="18"/>
        <v>3.861506450270495</v>
      </c>
      <c r="L289" s="6">
        <f t="shared" si="17"/>
        <v>245.8615064502705</v>
      </c>
    </row>
    <row r="290" spans="1:12" ht="12.75">
      <c r="A290" t="s">
        <v>442</v>
      </c>
      <c r="B290" t="s">
        <v>336</v>
      </c>
      <c r="C290" t="s">
        <v>120</v>
      </c>
      <c r="D290" t="s">
        <v>29</v>
      </c>
      <c r="E290">
        <v>86</v>
      </c>
      <c r="F290">
        <v>2</v>
      </c>
      <c r="G290">
        <v>121</v>
      </c>
      <c r="H290">
        <v>15</v>
      </c>
      <c r="I290">
        <f t="shared" si="16"/>
        <v>242</v>
      </c>
      <c r="J290">
        <v>279</v>
      </c>
      <c r="K290" s="6">
        <f t="shared" si="18"/>
        <v>4.449926480787904</v>
      </c>
      <c r="L290" s="6">
        <f t="shared" si="17"/>
        <v>283.4499264807879</v>
      </c>
    </row>
    <row r="291" spans="1:12" ht="12.75">
      <c r="A291" t="s">
        <v>442</v>
      </c>
      <c r="B291" t="s">
        <v>448</v>
      </c>
      <c r="C291" t="s">
        <v>34</v>
      </c>
      <c r="D291" t="s">
        <v>449</v>
      </c>
      <c r="E291">
        <v>98</v>
      </c>
      <c r="F291">
        <v>1</v>
      </c>
      <c r="G291">
        <v>137</v>
      </c>
      <c r="H291">
        <v>15</v>
      </c>
      <c r="I291">
        <f t="shared" si="16"/>
        <v>137</v>
      </c>
      <c r="J291">
        <v>158</v>
      </c>
      <c r="K291" s="6">
        <f t="shared" si="18"/>
        <v>2.5191732556526563</v>
      </c>
      <c r="L291" s="6">
        <f t="shared" si="17"/>
        <v>160.51917325565265</v>
      </c>
    </row>
    <row r="292" spans="1:12" ht="12.75">
      <c r="A292" t="s">
        <v>442</v>
      </c>
      <c r="B292" t="s">
        <v>450</v>
      </c>
      <c r="C292" t="s">
        <v>451</v>
      </c>
      <c r="D292" t="s">
        <v>452</v>
      </c>
      <c r="E292">
        <v>86</v>
      </c>
      <c r="F292">
        <v>1</v>
      </c>
      <c r="G292">
        <v>170</v>
      </c>
      <c r="H292">
        <v>15</v>
      </c>
      <c r="I292">
        <f t="shared" si="16"/>
        <v>170</v>
      </c>
      <c r="J292">
        <v>196</v>
      </c>
      <c r="K292" s="6">
        <f t="shared" si="18"/>
        <v>3.125981412123734</v>
      </c>
      <c r="L292" s="6">
        <f t="shared" si="17"/>
        <v>199.12598141212374</v>
      </c>
    </row>
    <row r="293" spans="1:12" ht="12.75">
      <c r="A293" t="s">
        <v>442</v>
      </c>
      <c r="B293" t="s">
        <v>453</v>
      </c>
      <c r="C293" t="s">
        <v>300</v>
      </c>
      <c r="D293" t="s">
        <v>29</v>
      </c>
      <c r="E293">
        <v>86</v>
      </c>
      <c r="F293">
        <v>1</v>
      </c>
      <c r="G293">
        <v>110</v>
      </c>
      <c r="H293">
        <v>15</v>
      </c>
      <c r="I293">
        <f t="shared" si="16"/>
        <v>110</v>
      </c>
      <c r="J293">
        <v>127</v>
      </c>
      <c r="K293" s="6">
        <f t="shared" si="18"/>
        <v>2.0226938549035927</v>
      </c>
      <c r="L293" s="6">
        <f t="shared" si="17"/>
        <v>129.0226938549036</v>
      </c>
    </row>
    <row r="294" spans="9:14" ht="12.75">
      <c r="I294">
        <f t="shared" si="16"/>
        <v>0</v>
      </c>
      <c r="K294" s="6">
        <f t="shared" si="18"/>
        <v>0</v>
      </c>
      <c r="L294" s="8">
        <f>SUM(L288:L293)</f>
        <v>1310.5763129421555</v>
      </c>
      <c r="M294">
        <v>1290</v>
      </c>
      <c r="N294" s="6">
        <f>M294-L294</f>
        <v>-20.576312942155482</v>
      </c>
    </row>
    <row r="295" spans="1:12" ht="12.75">
      <c r="A295" t="s">
        <v>454</v>
      </c>
      <c r="B295" t="s">
        <v>455</v>
      </c>
      <c r="C295" t="s">
        <v>456</v>
      </c>
      <c r="D295" t="s">
        <v>14</v>
      </c>
      <c r="E295">
        <v>80</v>
      </c>
      <c r="F295">
        <v>1</v>
      </c>
      <c r="G295">
        <v>121</v>
      </c>
      <c r="H295">
        <v>15</v>
      </c>
      <c r="I295">
        <f t="shared" si="16"/>
        <v>121</v>
      </c>
      <c r="J295">
        <v>140</v>
      </c>
      <c r="K295" s="6">
        <f t="shared" si="18"/>
        <v>2.224963240393952</v>
      </c>
      <c r="L295" s="6">
        <f t="shared" si="17"/>
        <v>142.22496324039395</v>
      </c>
    </row>
    <row r="296" spans="1:12" ht="12.75">
      <c r="A296" t="s">
        <v>454</v>
      </c>
      <c r="B296" t="s">
        <v>457</v>
      </c>
      <c r="C296" t="s">
        <v>352</v>
      </c>
      <c r="D296" t="s">
        <v>458</v>
      </c>
      <c r="E296">
        <v>80</v>
      </c>
      <c r="F296">
        <v>1</v>
      </c>
      <c r="G296">
        <v>92</v>
      </c>
      <c r="H296">
        <v>15</v>
      </c>
      <c r="I296">
        <f t="shared" si="16"/>
        <v>92</v>
      </c>
      <c r="J296">
        <v>106</v>
      </c>
      <c r="K296" s="6">
        <f t="shared" si="18"/>
        <v>1.6917075877375503</v>
      </c>
      <c r="L296" s="6">
        <f t="shared" si="17"/>
        <v>107.69170758773755</v>
      </c>
    </row>
    <row r="297" spans="1:12" ht="12.75">
      <c r="A297" t="s">
        <v>454</v>
      </c>
      <c r="B297" t="s">
        <v>459</v>
      </c>
      <c r="C297" t="s">
        <v>333</v>
      </c>
      <c r="D297" t="s">
        <v>14</v>
      </c>
      <c r="E297">
        <v>86</v>
      </c>
      <c r="F297">
        <v>1</v>
      </c>
      <c r="G297">
        <v>116</v>
      </c>
      <c r="H297">
        <v>15</v>
      </c>
      <c r="I297">
        <f t="shared" si="16"/>
        <v>116</v>
      </c>
      <c r="J297">
        <v>134</v>
      </c>
      <c r="K297" s="6">
        <f t="shared" si="18"/>
        <v>2.133022610625607</v>
      </c>
      <c r="L297" s="6">
        <f t="shared" si="17"/>
        <v>136.1330226106256</v>
      </c>
    </row>
    <row r="298" spans="1:12" ht="12.75">
      <c r="A298" t="s">
        <v>454</v>
      </c>
      <c r="B298" t="s">
        <v>460</v>
      </c>
      <c r="C298" t="s">
        <v>461</v>
      </c>
      <c r="D298" t="s">
        <v>14</v>
      </c>
      <c r="E298">
        <v>80</v>
      </c>
      <c r="F298">
        <v>1</v>
      </c>
      <c r="G298">
        <v>121</v>
      </c>
      <c r="H298">
        <v>15</v>
      </c>
      <c r="I298">
        <f t="shared" si="16"/>
        <v>121</v>
      </c>
      <c r="J298">
        <v>140</v>
      </c>
      <c r="K298" s="6">
        <f t="shared" si="18"/>
        <v>2.224963240393952</v>
      </c>
      <c r="L298" s="6">
        <f t="shared" si="17"/>
        <v>142.22496324039395</v>
      </c>
    </row>
    <row r="299" spans="1:15" ht="12.75">
      <c r="A299" s="13" t="s">
        <v>454</v>
      </c>
      <c r="B299" s="13" t="s">
        <v>462</v>
      </c>
      <c r="C299" s="13" t="s">
        <v>383</v>
      </c>
      <c r="D299" s="13" t="s">
        <v>463</v>
      </c>
      <c r="E299" s="13">
        <v>80</v>
      </c>
      <c r="F299" s="13">
        <v>1</v>
      </c>
      <c r="G299" s="13">
        <v>157</v>
      </c>
      <c r="H299" s="13">
        <v>15</v>
      </c>
      <c r="I299" s="13"/>
      <c r="J299" s="13"/>
      <c r="K299" s="14">
        <f t="shared" si="18"/>
        <v>0</v>
      </c>
      <c r="L299" s="14">
        <f t="shared" si="17"/>
        <v>0</v>
      </c>
      <c r="M299" s="13"/>
      <c r="N299" s="13"/>
      <c r="O299" s="13" t="s">
        <v>531</v>
      </c>
    </row>
    <row r="300" spans="1:12" ht="12.75">
      <c r="A300" t="s">
        <v>454</v>
      </c>
      <c r="B300" t="s">
        <v>464</v>
      </c>
      <c r="C300" t="s">
        <v>380</v>
      </c>
      <c r="D300" t="s">
        <v>465</v>
      </c>
      <c r="E300">
        <v>74</v>
      </c>
      <c r="F300">
        <v>1</v>
      </c>
      <c r="G300">
        <v>321</v>
      </c>
      <c r="H300">
        <v>15</v>
      </c>
      <c r="I300">
        <f t="shared" si="16"/>
        <v>321</v>
      </c>
      <c r="J300">
        <v>370</v>
      </c>
      <c r="K300" s="6">
        <f t="shared" si="18"/>
        <v>5.902588431127756</v>
      </c>
      <c r="L300" s="6">
        <f t="shared" si="17"/>
        <v>375.90258843112775</v>
      </c>
    </row>
    <row r="301" spans="9:14" ht="12.75">
      <c r="I301">
        <f t="shared" si="16"/>
        <v>0</v>
      </c>
      <c r="K301" s="6">
        <f t="shared" si="18"/>
        <v>0</v>
      </c>
      <c r="L301" s="9">
        <f>SUM(L295:L300)</f>
        <v>904.1772451102788</v>
      </c>
      <c r="M301">
        <v>915</v>
      </c>
      <c r="N301" s="6">
        <f>M301-L301</f>
        <v>10.822754889721182</v>
      </c>
    </row>
    <row r="302" spans="1:12" ht="12.75">
      <c r="A302" t="s">
        <v>466</v>
      </c>
      <c r="B302" t="s">
        <v>467</v>
      </c>
      <c r="C302" t="s">
        <v>468</v>
      </c>
      <c r="D302" t="s">
        <v>469</v>
      </c>
      <c r="E302">
        <v>48</v>
      </c>
      <c r="F302">
        <v>1</v>
      </c>
      <c r="G302">
        <v>20</v>
      </c>
      <c r="H302">
        <v>15</v>
      </c>
      <c r="I302">
        <f t="shared" si="16"/>
        <v>20</v>
      </c>
      <c r="J302">
        <v>23</v>
      </c>
      <c r="K302" s="6">
        <f t="shared" si="18"/>
        <v>0.3677625190733805</v>
      </c>
      <c r="L302" s="6">
        <f t="shared" si="17"/>
        <v>23.36776251907338</v>
      </c>
    </row>
    <row r="303" spans="1:12" ht="12.75">
      <c r="A303" t="s">
        <v>466</v>
      </c>
      <c r="B303" t="s">
        <v>48</v>
      </c>
      <c r="C303" t="s">
        <v>49</v>
      </c>
      <c r="D303" t="s">
        <v>470</v>
      </c>
      <c r="E303">
        <v>86</v>
      </c>
      <c r="F303">
        <v>1</v>
      </c>
      <c r="G303">
        <v>217</v>
      </c>
      <c r="H303">
        <v>15</v>
      </c>
      <c r="I303">
        <f t="shared" si="16"/>
        <v>217</v>
      </c>
      <c r="J303">
        <v>250</v>
      </c>
      <c r="K303" s="6">
        <f t="shared" si="18"/>
        <v>3.9902233319461784</v>
      </c>
      <c r="L303" s="6">
        <f t="shared" si="17"/>
        <v>253.99022333194617</v>
      </c>
    </row>
    <row r="304" spans="1:12" ht="12.75">
      <c r="A304" t="s">
        <v>466</v>
      </c>
      <c r="B304" t="s">
        <v>443</v>
      </c>
      <c r="C304" t="s">
        <v>444</v>
      </c>
      <c r="D304" t="s">
        <v>471</v>
      </c>
      <c r="E304">
        <v>86</v>
      </c>
      <c r="F304">
        <v>1</v>
      </c>
      <c r="G304">
        <v>250</v>
      </c>
      <c r="H304">
        <v>15</v>
      </c>
      <c r="I304">
        <f t="shared" si="16"/>
        <v>250</v>
      </c>
      <c r="J304">
        <v>288</v>
      </c>
      <c r="K304" s="6">
        <f t="shared" si="18"/>
        <v>4.597031488417256</v>
      </c>
      <c r="L304" s="6">
        <f t="shared" si="17"/>
        <v>292.59703148841726</v>
      </c>
    </row>
    <row r="305" spans="9:14" ht="12.75">
      <c r="I305">
        <f t="shared" si="16"/>
        <v>0</v>
      </c>
      <c r="K305" s="6">
        <f t="shared" si="18"/>
        <v>0</v>
      </c>
      <c r="L305" s="9">
        <f>SUM(L302:L304)</f>
        <v>569.9550173394368</v>
      </c>
      <c r="M305">
        <v>561</v>
      </c>
      <c r="N305" s="6">
        <f>M305-L305</f>
        <v>-8.955017339436836</v>
      </c>
    </row>
    <row r="306" spans="1:12" ht="12.75">
      <c r="A306" t="s">
        <v>472</v>
      </c>
      <c r="B306" t="s">
        <v>473</v>
      </c>
      <c r="C306" t="s">
        <v>80</v>
      </c>
      <c r="D306" t="s">
        <v>474</v>
      </c>
      <c r="E306">
        <v>80</v>
      </c>
      <c r="F306">
        <v>1</v>
      </c>
      <c r="G306">
        <v>253</v>
      </c>
      <c r="H306">
        <v>15</v>
      </c>
      <c r="I306">
        <f t="shared" si="16"/>
        <v>253</v>
      </c>
      <c r="J306">
        <v>291</v>
      </c>
      <c r="K306" s="6">
        <f t="shared" si="18"/>
        <v>4.652195866278263</v>
      </c>
      <c r="L306" s="6">
        <f t="shared" si="17"/>
        <v>295.65219586627825</v>
      </c>
    </row>
    <row r="307" spans="1:12" ht="12.75">
      <c r="A307" t="s">
        <v>472</v>
      </c>
      <c r="B307" t="s">
        <v>475</v>
      </c>
      <c r="C307" t="s">
        <v>245</v>
      </c>
      <c r="D307" t="s">
        <v>476</v>
      </c>
      <c r="E307">
        <v>80</v>
      </c>
      <c r="F307">
        <v>1</v>
      </c>
      <c r="G307">
        <v>108</v>
      </c>
      <c r="H307">
        <v>15</v>
      </c>
      <c r="I307">
        <f t="shared" si="16"/>
        <v>108</v>
      </c>
      <c r="J307">
        <v>125</v>
      </c>
      <c r="K307" s="6">
        <f t="shared" si="18"/>
        <v>1.9859176029962546</v>
      </c>
      <c r="L307" s="6">
        <f t="shared" si="17"/>
        <v>126.98591760299625</v>
      </c>
    </row>
    <row r="308" spans="1:12" ht="12.75">
      <c r="A308" t="s">
        <v>472</v>
      </c>
      <c r="B308" t="s">
        <v>477</v>
      </c>
      <c r="C308" t="s">
        <v>478</v>
      </c>
      <c r="D308" t="s">
        <v>102</v>
      </c>
      <c r="E308">
        <v>80</v>
      </c>
      <c r="F308">
        <v>1</v>
      </c>
      <c r="G308">
        <v>105</v>
      </c>
      <c r="H308">
        <v>15</v>
      </c>
      <c r="I308">
        <f t="shared" si="16"/>
        <v>105</v>
      </c>
      <c r="J308">
        <v>121</v>
      </c>
      <c r="K308" s="6">
        <f t="shared" si="18"/>
        <v>1.9307532251352475</v>
      </c>
      <c r="L308" s="6">
        <f t="shared" si="17"/>
        <v>122.93075322513525</v>
      </c>
    </row>
    <row r="309" spans="1:12" ht="12.75">
      <c r="A309" t="s">
        <v>472</v>
      </c>
      <c r="B309" t="s">
        <v>479</v>
      </c>
      <c r="C309" t="s">
        <v>480</v>
      </c>
      <c r="D309" t="s">
        <v>481</v>
      </c>
      <c r="E309">
        <v>74</v>
      </c>
      <c r="F309">
        <v>1</v>
      </c>
      <c r="G309">
        <v>231</v>
      </c>
      <c r="H309">
        <v>15</v>
      </c>
      <c r="I309">
        <f t="shared" si="16"/>
        <v>231</v>
      </c>
      <c r="J309">
        <v>266</v>
      </c>
      <c r="K309" s="6">
        <f t="shared" si="18"/>
        <v>4.247657095297544</v>
      </c>
      <c r="L309" s="6">
        <f t="shared" si="17"/>
        <v>270.24765709529754</v>
      </c>
    </row>
    <row r="310" spans="1:12" ht="12.75">
      <c r="A310" t="s">
        <v>472</v>
      </c>
      <c r="B310" t="s">
        <v>482</v>
      </c>
      <c r="C310" t="s">
        <v>483</v>
      </c>
      <c r="D310" t="s">
        <v>484</v>
      </c>
      <c r="E310">
        <v>74</v>
      </c>
      <c r="F310">
        <v>1</v>
      </c>
      <c r="G310">
        <v>330</v>
      </c>
      <c r="H310">
        <v>15</v>
      </c>
      <c r="I310">
        <f t="shared" si="16"/>
        <v>330</v>
      </c>
      <c r="J310">
        <v>380</v>
      </c>
      <c r="K310" s="6">
        <f t="shared" si="18"/>
        <v>6.068081564710778</v>
      </c>
      <c r="L310" s="6">
        <f t="shared" si="17"/>
        <v>386.0680815647108</v>
      </c>
    </row>
    <row r="311" spans="1:12" ht="12.75">
      <c r="A311" t="s">
        <v>472</v>
      </c>
      <c r="B311" t="s">
        <v>485</v>
      </c>
      <c r="C311" t="s">
        <v>461</v>
      </c>
      <c r="D311" t="s">
        <v>486</v>
      </c>
      <c r="E311">
        <v>80</v>
      </c>
      <c r="F311">
        <v>1</v>
      </c>
      <c r="G311">
        <v>121</v>
      </c>
      <c r="H311">
        <v>15</v>
      </c>
      <c r="I311">
        <f t="shared" si="16"/>
        <v>121</v>
      </c>
      <c r="J311">
        <v>140</v>
      </c>
      <c r="K311" s="6">
        <f t="shared" si="18"/>
        <v>2.224963240393952</v>
      </c>
      <c r="L311" s="6">
        <f t="shared" si="17"/>
        <v>142.22496324039395</v>
      </c>
    </row>
    <row r="312" spans="1:15" ht="12.75">
      <c r="A312" s="13" t="s">
        <v>472</v>
      </c>
      <c r="B312" s="13" t="s">
        <v>487</v>
      </c>
      <c r="C312" s="13" t="s">
        <v>383</v>
      </c>
      <c r="D312" s="13" t="s">
        <v>488</v>
      </c>
      <c r="E312" s="13">
        <v>80</v>
      </c>
      <c r="F312" s="13">
        <v>1</v>
      </c>
      <c r="G312" s="13">
        <v>157</v>
      </c>
      <c r="H312" s="13">
        <v>15</v>
      </c>
      <c r="I312" s="13">
        <f t="shared" si="16"/>
        <v>157</v>
      </c>
      <c r="J312" s="13">
        <v>181</v>
      </c>
      <c r="K312" s="14">
        <f t="shared" si="18"/>
        <v>2.886935774726037</v>
      </c>
      <c r="L312" s="14">
        <f t="shared" si="17"/>
        <v>183.88693577472603</v>
      </c>
      <c r="M312" s="13"/>
      <c r="N312" s="13"/>
      <c r="O312" s="13" t="s">
        <v>532</v>
      </c>
    </row>
    <row r="313" spans="1:15" ht="12.75">
      <c r="A313" s="13" t="s">
        <v>472</v>
      </c>
      <c r="B313" s="13" t="s">
        <v>489</v>
      </c>
      <c r="C313" s="13" t="s">
        <v>490</v>
      </c>
      <c r="D313" s="13" t="s">
        <v>491</v>
      </c>
      <c r="E313" s="13">
        <v>80</v>
      </c>
      <c r="F313" s="13">
        <v>1</v>
      </c>
      <c r="G313" s="13">
        <v>165</v>
      </c>
      <c r="H313" s="13">
        <v>15</v>
      </c>
      <c r="I313" s="13"/>
      <c r="J313" s="13"/>
      <c r="K313" s="14">
        <f t="shared" si="18"/>
        <v>0</v>
      </c>
      <c r="L313" s="14">
        <f t="shared" si="17"/>
        <v>0</v>
      </c>
      <c r="M313" s="13"/>
      <c r="N313" s="13"/>
      <c r="O313" s="13" t="s">
        <v>531</v>
      </c>
    </row>
    <row r="314" spans="1:12" ht="12.75">
      <c r="A314" t="s">
        <v>472</v>
      </c>
      <c r="B314" t="s">
        <v>492</v>
      </c>
      <c r="C314" t="s">
        <v>280</v>
      </c>
      <c r="D314" t="s">
        <v>491</v>
      </c>
      <c r="E314">
        <v>80</v>
      </c>
      <c r="F314">
        <v>1</v>
      </c>
      <c r="G314">
        <v>147</v>
      </c>
      <c r="H314">
        <v>15</v>
      </c>
      <c r="I314">
        <f t="shared" si="16"/>
        <v>147</v>
      </c>
      <c r="J314">
        <v>170</v>
      </c>
      <c r="K314" s="6">
        <f t="shared" si="18"/>
        <v>2.7030545151893466</v>
      </c>
      <c r="L314" s="6">
        <f t="shared" si="17"/>
        <v>172.70305451518934</v>
      </c>
    </row>
    <row r="315" spans="9:14" ht="12.75">
      <c r="I315">
        <f t="shared" si="16"/>
        <v>0</v>
      </c>
      <c r="K315" s="6">
        <f aca="true" t="shared" si="19" ref="K315:K326">I315*N$345</f>
        <v>0</v>
      </c>
      <c r="L315" s="9">
        <f>SUM(L306:L314)</f>
        <v>1700.6995588847271</v>
      </c>
      <c r="M315">
        <v>1683</v>
      </c>
      <c r="N315" s="6">
        <f>M315-L315</f>
        <v>-17.69955888472714</v>
      </c>
    </row>
    <row r="316" spans="1:12" ht="12.75">
      <c r="A316" t="s">
        <v>493</v>
      </c>
      <c r="B316" t="s">
        <v>18</v>
      </c>
      <c r="C316" t="s">
        <v>290</v>
      </c>
      <c r="D316" t="s">
        <v>494</v>
      </c>
      <c r="E316">
        <v>80</v>
      </c>
      <c r="F316">
        <v>1</v>
      </c>
      <c r="G316">
        <v>231</v>
      </c>
      <c r="H316">
        <v>15</v>
      </c>
      <c r="I316">
        <f t="shared" si="16"/>
        <v>231</v>
      </c>
      <c r="J316">
        <v>266</v>
      </c>
      <c r="K316" s="6">
        <f t="shared" si="19"/>
        <v>4.247657095297544</v>
      </c>
      <c r="L316" s="6">
        <f t="shared" si="17"/>
        <v>270.24765709529754</v>
      </c>
    </row>
    <row r="317" spans="9:14" ht="12.75">
      <c r="I317">
        <f t="shared" si="16"/>
        <v>0</v>
      </c>
      <c r="K317" s="6">
        <f t="shared" si="19"/>
        <v>0</v>
      </c>
      <c r="L317" s="9">
        <f>SUM(L316)</f>
        <v>270.24765709529754</v>
      </c>
      <c r="M317">
        <v>270</v>
      </c>
      <c r="N317" s="6">
        <f>M317-L317</f>
        <v>-0.24765709529754076</v>
      </c>
    </row>
    <row r="318" spans="1:12" ht="12.75">
      <c r="A318" t="s">
        <v>495</v>
      </c>
      <c r="B318" t="s">
        <v>18</v>
      </c>
      <c r="C318" t="s">
        <v>75</v>
      </c>
      <c r="D318" t="s">
        <v>29</v>
      </c>
      <c r="E318">
        <v>92</v>
      </c>
      <c r="F318">
        <v>1</v>
      </c>
      <c r="G318">
        <v>264</v>
      </c>
      <c r="H318">
        <v>15</v>
      </c>
      <c r="I318">
        <f t="shared" si="16"/>
        <v>264</v>
      </c>
      <c r="J318">
        <v>304</v>
      </c>
      <c r="K318" s="6">
        <f t="shared" si="19"/>
        <v>4.854465251768622</v>
      </c>
      <c r="L318" s="6">
        <f t="shared" si="17"/>
        <v>308.8544652517686</v>
      </c>
    </row>
    <row r="319" spans="1:12" ht="12.75">
      <c r="A319" t="s">
        <v>495</v>
      </c>
      <c r="B319" t="s">
        <v>496</v>
      </c>
      <c r="C319" t="s">
        <v>71</v>
      </c>
      <c r="D319" t="s">
        <v>29</v>
      </c>
      <c r="E319">
        <v>92</v>
      </c>
      <c r="F319">
        <v>1</v>
      </c>
      <c r="G319">
        <v>264</v>
      </c>
      <c r="H319">
        <v>15</v>
      </c>
      <c r="I319">
        <f t="shared" si="16"/>
        <v>264</v>
      </c>
      <c r="J319">
        <v>304</v>
      </c>
      <c r="K319" s="6">
        <f t="shared" si="19"/>
        <v>4.854465251768622</v>
      </c>
      <c r="L319" s="6">
        <f t="shared" si="17"/>
        <v>308.8544652517686</v>
      </c>
    </row>
    <row r="320" spans="9:14" ht="12.75">
      <c r="I320">
        <f t="shared" si="16"/>
        <v>0</v>
      </c>
      <c r="K320" s="6">
        <f t="shared" si="19"/>
        <v>0</v>
      </c>
      <c r="L320" s="9">
        <f>SUM(L318:L319)</f>
        <v>617.7089305035372</v>
      </c>
      <c r="M320">
        <v>608</v>
      </c>
      <c r="N320" s="6">
        <f>M320-L320</f>
        <v>-9.708930503537204</v>
      </c>
    </row>
    <row r="321" spans="1:12" ht="12.75">
      <c r="A321" t="s">
        <v>497</v>
      </c>
      <c r="B321" t="s">
        <v>411</v>
      </c>
      <c r="C321" t="s">
        <v>13</v>
      </c>
      <c r="D321" t="s">
        <v>14</v>
      </c>
      <c r="E321">
        <v>92</v>
      </c>
      <c r="F321">
        <v>1</v>
      </c>
      <c r="G321">
        <v>154</v>
      </c>
      <c r="H321">
        <v>15</v>
      </c>
      <c r="I321">
        <f t="shared" si="16"/>
        <v>154</v>
      </c>
      <c r="J321">
        <v>178</v>
      </c>
      <c r="K321" s="6">
        <f t="shared" si="19"/>
        <v>2.8317713968650295</v>
      </c>
      <c r="L321" s="6">
        <f t="shared" si="17"/>
        <v>180.83177139686504</v>
      </c>
    </row>
    <row r="322" spans="9:14" ht="12.75">
      <c r="I322">
        <f t="shared" si="16"/>
        <v>0</v>
      </c>
      <c r="K322" s="6">
        <f t="shared" si="19"/>
        <v>0</v>
      </c>
      <c r="L322" s="9">
        <f>SUM(L321)</f>
        <v>180.83177139686504</v>
      </c>
      <c r="M322">
        <v>178</v>
      </c>
      <c r="N322" s="6">
        <f>M322-L322</f>
        <v>-2.8317713968650366</v>
      </c>
    </row>
    <row r="323" spans="1:12" ht="12.75">
      <c r="A323" t="s">
        <v>498</v>
      </c>
      <c r="B323" t="s">
        <v>18</v>
      </c>
      <c r="C323" t="s">
        <v>499</v>
      </c>
      <c r="D323" t="s">
        <v>500</v>
      </c>
      <c r="E323">
        <v>56</v>
      </c>
      <c r="F323">
        <v>1</v>
      </c>
      <c r="G323">
        <v>220</v>
      </c>
      <c r="H323">
        <v>15</v>
      </c>
      <c r="I323">
        <f t="shared" si="16"/>
        <v>220</v>
      </c>
      <c r="J323">
        <v>253</v>
      </c>
      <c r="K323" s="6">
        <f t="shared" si="19"/>
        <v>4.045387709807185</v>
      </c>
      <c r="L323" s="6">
        <f t="shared" si="17"/>
        <v>257.0453877098072</v>
      </c>
    </row>
    <row r="324" spans="1:12" ht="12.75">
      <c r="A324" t="s">
        <v>498</v>
      </c>
      <c r="B324" t="s">
        <v>18</v>
      </c>
      <c r="C324" t="s">
        <v>437</v>
      </c>
      <c r="D324" t="s">
        <v>14</v>
      </c>
      <c r="E324">
        <v>56</v>
      </c>
      <c r="F324">
        <v>1</v>
      </c>
      <c r="G324">
        <v>320</v>
      </c>
      <c r="H324">
        <v>15</v>
      </c>
      <c r="I324">
        <f t="shared" si="16"/>
        <v>320</v>
      </c>
      <c r="J324">
        <v>368</v>
      </c>
      <c r="K324" s="6">
        <f t="shared" si="19"/>
        <v>5.884200305174088</v>
      </c>
      <c r="L324" s="6">
        <f t="shared" si="17"/>
        <v>373.8842003051741</v>
      </c>
    </row>
    <row r="325" spans="1:12" ht="12.75">
      <c r="A325" t="s">
        <v>498</v>
      </c>
      <c r="B325" t="s">
        <v>501</v>
      </c>
      <c r="C325" t="s">
        <v>502</v>
      </c>
      <c r="D325" t="s">
        <v>14</v>
      </c>
      <c r="E325">
        <v>56</v>
      </c>
      <c r="F325">
        <v>1</v>
      </c>
      <c r="G325">
        <v>133</v>
      </c>
      <c r="H325">
        <v>15</v>
      </c>
      <c r="I325">
        <f t="shared" si="16"/>
        <v>133</v>
      </c>
      <c r="J325">
        <v>153</v>
      </c>
      <c r="K325" s="6">
        <f t="shared" si="19"/>
        <v>2.4456207518379802</v>
      </c>
      <c r="L325" s="6">
        <f t="shared" si="17"/>
        <v>155.445620751838</v>
      </c>
    </row>
    <row r="326" spans="1:12" ht="12.75">
      <c r="A326" t="s">
        <v>498</v>
      </c>
      <c r="B326" t="s">
        <v>503</v>
      </c>
      <c r="C326" t="s">
        <v>504</v>
      </c>
      <c r="D326" t="s">
        <v>14</v>
      </c>
      <c r="E326">
        <v>56</v>
      </c>
      <c r="F326">
        <v>1</v>
      </c>
      <c r="G326">
        <v>250</v>
      </c>
      <c r="H326">
        <v>15</v>
      </c>
      <c r="I326">
        <f t="shared" si="16"/>
        <v>250</v>
      </c>
      <c r="J326">
        <v>288</v>
      </c>
      <c r="K326" s="6">
        <f t="shared" si="19"/>
        <v>4.597031488417256</v>
      </c>
      <c r="L326" s="6">
        <f t="shared" si="17"/>
        <v>292.59703148841726</v>
      </c>
    </row>
    <row r="327" spans="1:12" ht="12.75">
      <c r="A327" t="s">
        <v>498</v>
      </c>
      <c r="B327" t="s">
        <v>18</v>
      </c>
      <c r="C327" t="s">
        <v>290</v>
      </c>
      <c r="D327" t="s">
        <v>14</v>
      </c>
      <c r="E327">
        <v>62</v>
      </c>
      <c r="F327">
        <v>1</v>
      </c>
      <c r="G327">
        <v>231</v>
      </c>
      <c r="H327">
        <v>15</v>
      </c>
      <c r="I327">
        <f aca="true" t="shared" si="20" ref="I327:I340">G327*F327</f>
        <v>231</v>
      </c>
      <c r="J327">
        <v>266</v>
      </c>
      <c r="K327" s="6">
        <f>I327*N$345</f>
        <v>4.247657095297544</v>
      </c>
      <c r="L327" s="6">
        <f aca="true" t="shared" si="21" ref="L327:L340">J327+K327</f>
        <v>270.24765709529754</v>
      </c>
    </row>
    <row r="328" spans="1:12" ht="12.75">
      <c r="A328" t="s">
        <v>498</v>
      </c>
      <c r="B328" t="s">
        <v>18</v>
      </c>
      <c r="C328" t="s">
        <v>505</v>
      </c>
      <c r="D328" t="s">
        <v>506</v>
      </c>
      <c r="E328">
        <v>62</v>
      </c>
      <c r="F328">
        <v>1</v>
      </c>
      <c r="G328">
        <v>319</v>
      </c>
      <c r="H328">
        <v>15</v>
      </c>
      <c r="I328">
        <f t="shared" si="20"/>
        <v>319</v>
      </c>
      <c r="J328">
        <v>367</v>
      </c>
      <c r="K328" s="6">
        <f>I328*N$345</f>
        <v>5.865812179220419</v>
      </c>
      <c r="L328" s="6">
        <f t="shared" si="21"/>
        <v>372.8658121792204</v>
      </c>
    </row>
    <row r="329" spans="1:12" ht="12.75">
      <c r="A329" t="s">
        <v>498</v>
      </c>
      <c r="B329" t="s">
        <v>507</v>
      </c>
      <c r="C329" t="s">
        <v>192</v>
      </c>
      <c r="D329" t="s">
        <v>249</v>
      </c>
      <c r="E329">
        <v>62</v>
      </c>
      <c r="F329">
        <v>1</v>
      </c>
      <c r="G329">
        <v>368</v>
      </c>
      <c r="H329">
        <v>15</v>
      </c>
      <c r="I329">
        <f t="shared" si="20"/>
        <v>368</v>
      </c>
      <c r="J329">
        <v>424</v>
      </c>
      <c r="K329" s="6">
        <f>I329*N$345</f>
        <v>6.766830350950201</v>
      </c>
      <c r="L329" s="6">
        <f t="shared" si="21"/>
        <v>430.7668303509502</v>
      </c>
    </row>
    <row r="330" spans="1:12" ht="12.75">
      <c r="A330" t="s">
        <v>498</v>
      </c>
      <c r="B330" t="s">
        <v>508</v>
      </c>
      <c r="C330" t="s">
        <v>509</v>
      </c>
      <c r="D330" t="s">
        <v>510</v>
      </c>
      <c r="E330">
        <v>56</v>
      </c>
      <c r="F330">
        <v>1</v>
      </c>
      <c r="G330">
        <v>253</v>
      </c>
      <c r="H330">
        <v>15</v>
      </c>
      <c r="I330">
        <f t="shared" si="20"/>
        <v>253</v>
      </c>
      <c r="J330">
        <v>291</v>
      </c>
      <c r="K330" s="6">
        <f>I330*N$345</f>
        <v>4.652195866278263</v>
      </c>
      <c r="L330" s="6">
        <f t="shared" si="21"/>
        <v>295.65219586627825</v>
      </c>
    </row>
    <row r="331" spans="9:14" ht="12.75">
      <c r="I331">
        <f t="shared" si="20"/>
        <v>0</v>
      </c>
      <c r="K331" s="6">
        <f>I331*N$345</f>
        <v>0</v>
      </c>
      <c r="L331" s="9">
        <f>SUM(L323:L330)</f>
        <v>2448.5047357469834</v>
      </c>
      <c r="M331">
        <v>2430</v>
      </c>
      <c r="N331" s="6">
        <f>M331-L331</f>
        <v>-18.504735746983442</v>
      </c>
    </row>
    <row r="332" spans="1:12" ht="12.75">
      <c r="A332" t="s">
        <v>511</v>
      </c>
      <c r="B332" t="s">
        <v>512</v>
      </c>
      <c r="C332" t="s">
        <v>513</v>
      </c>
      <c r="D332" t="s">
        <v>53</v>
      </c>
      <c r="E332">
        <v>62</v>
      </c>
      <c r="F332">
        <v>1</v>
      </c>
      <c r="G332">
        <v>108</v>
      </c>
      <c r="H332">
        <v>15</v>
      </c>
      <c r="I332">
        <f t="shared" si="20"/>
        <v>108</v>
      </c>
      <c r="J332">
        <v>125</v>
      </c>
      <c r="K332" s="6">
        <f>I332*N$345</f>
        <v>1.9859176029962546</v>
      </c>
      <c r="L332" s="6">
        <f t="shared" si="21"/>
        <v>126.98591760299625</v>
      </c>
    </row>
    <row r="333" spans="1:12" ht="12.75">
      <c r="A333" t="s">
        <v>511</v>
      </c>
      <c r="B333" t="s">
        <v>514</v>
      </c>
      <c r="C333" t="s">
        <v>245</v>
      </c>
      <c r="D333" t="s">
        <v>53</v>
      </c>
      <c r="E333">
        <v>74</v>
      </c>
      <c r="F333">
        <v>1</v>
      </c>
      <c r="G333">
        <v>108</v>
      </c>
      <c r="H333">
        <v>15</v>
      </c>
      <c r="I333">
        <f t="shared" si="20"/>
        <v>108</v>
      </c>
      <c r="J333">
        <v>125</v>
      </c>
      <c r="K333" s="6">
        <f>I333*N$345</f>
        <v>1.9859176029962546</v>
      </c>
      <c r="L333" s="6">
        <f t="shared" si="21"/>
        <v>126.98591760299625</v>
      </c>
    </row>
    <row r="334" spans="1:12" ht="12.75">
      <c r="A334" t="s">
        <v>511</v>
      </c>
      <c r="B334" t="s">
        <v>515</v>
      </c>
      <c r="C334" t="s">
        <v>265</v>
      </c>
      <c r="D334" t="s">
        <v>53</v>
      </c>
      <c r="E334">
        <v>68</v>
      </c>
      <c r="F334">
        <v>1</v>
      </c>
      <c r="G334">
        <v>110</v>
      </c>
      <c r="H334">
        <v>15</v>
      </c>
      <c r="I334">
        <f t="shared" si="20"/>
        <v>110</v>
      </c>
      <c r="J334">
        <v>127</v>
      </c>
      <c r="K334" s="6">
        <f>I334*N$345</f>
        <v>2.0226938549035927</v>
      </c>
      <c r="L334" s="6">
        <f t="shared" si="21"/>
        <v>129.0226938549036</v>
      </c>
    </row>
    <row r="335" spans="1:12" ht="12.75">
      <c r="A335" t="s">
        <v>511</v>
      </c>
      <c r="B335" t="s">
        <v>516</v>
      </c>
      <c r="C335" t="s">
        <v>31</v>
      </c>
      <c r="D335" t="s">
        <v>59</v>
      </c>
      <c r="E335">
        <v>74</v>
      </c>
      <c r="F335">
        <v>1</v>
      </c>
      <c r="G335">
        <v>320</v>
      </c>
      <c r="H335">
        <v>15</v>
      </c>
      <c r="I335">
        <f t="shared" si="20"/>
        <v>320</v>
      </c>
      <c r="J335">
        <v>368</v>
      </c>
      <c r="K335" s="6">
        <f>I335*N$345</f>
        <v>5.884200305174088</v>
      </c>
      <c r="L335" s="6">
        <f t="shared" si="21"/>
        <v>373.8842003051741</v>
      </c>
    </row>
    <row r="336" spans="1:12" ht="12.75">
      <c r="A336" t="s">
        <v>511</v>
      </c>
      <c r="B336" t="s">
        <v>517</v>
      </c>
      <c r="C336" t="s">
        <v>518</v>
      </c>
      <c r="D336" t="s">
        <v>53</v>
      </c>
      <c r="E336">
        <v>68</v>
      </c>
      <c r="F336">
        <v>1</v>
      </c>
      <c r="G336">
        <v>110</v>
      </c>
      <c r="H336">
        <v>15</v>
      </c>
      <c r="I336">
        <f t="shared" si="20"/>
        <v>110</v>
      </c>
      <c r="J336">
        <v>127</v>
      </c>
      <c r="K336" s="6">
        <f>I336*N$345</f>
        <v>2.0226938549035927</v>
      </c>
      <c r="L336" s="6">
        <f t="shared" si="21"/>
        <v>129.0226938549036</v>
      </c>
    </row>
    <row r="337" spans="1:12" ht="12.75">
      <c r="A337" t="s">
        <v>511</v>
      </c>
      <c r="B337" t="s">
        <v>519</v>
      </c>
      <c r="C337" t="s">
        <v>520</v>
      </c>
      <c r="D337" t="s">
        <v>53</v>
      </c>
      <c r="E337">
        <v>62</v>
      </c>
      <c r="F337">
        <v>1</v>
      </c>
      <c r="G337">
        <v>231</v>
      </c>
      <c r="H337">
        <v>15</v>
      </c>
      <c r="I337">
        <f t="shared" si="20"/>
        <v>231</v>
      </c>
      <c r="J337">
        <v>266</v>
      </c>
      <c r="K337" s="6">
        <f>I337*N$345</f>
        <v>4.247657095297544</v>
      </c>
      <c r="L337" s="6">
        <f t="shared" si="21"/>
        <v>270.24765709529754</v>
      </c>
    </row>
    <row r="338" spans="1:12" ht="12.75">
      <c r="A338" t="s">
        <v>511</v>
      </c>
      <c r="B338" t="s">
        <v>521</v>
      </c>
      <c r="C338" t="s">
        <v>522</v>
      </c>
      <c r="D338" t="s">
        <v>53</v>
      </c>
      <c r="E338">
        <v>68</v>
      </c>
      <c r="F338">
        <v>1</v>
      </c>
      <c r="G338">
        <v>100</v>
      </c>
      <c r="H338">
        <v>15</v>
      </c>
      <c r="I338">
        <f t="shared" si="20"/>
        <v>100</v>
      </c>
      <c r="J338">
        <v>115</v>
      </c>
      <c r="K338" s="6">
        <f>I338*N$345</f>
        <v>1.8388125953669023</v>
      </c>
      <c r="L338" s="6">
        <f t="shared" si="21"/>
        <v>116.8388125953669</v>
      </c>
    </row>
    <row r="339" spans="1:12" ht="12.75">
      <c r="A339" t="s">
        <v>511</v>
      </c>
      <c r="B339" t="s">
        <v>514</v>
      </c>
      <c r="C339" t="s">
        <v>245</v>
      </c>
      <c r="D339" t="s">
        <v>53</v>
      </c>
      <c r="E339">
        <v>68</v>
      </c>
      <c r="F339">
        <v>1</v>
      </c>
      <c r="G339">
        <v>108</v>
      </c>
      <c r="H339">
        <v>15</v>
      </c>
      <c r="I339">
        <f t="shared" si="20"/>
        <v>108</v>
      </c>
      <c r="J339">
        <v>125</v>
      </c>
      <c r="K339" s="6">
        <f>I339*N$345</f>
        <v>1.9859176029962546</v>
      </c>
      <c r="L339" s="6">
        <f t="shared" si="21"/>
        <v>126.98591760299625</v>
      </c>
    </row>
    <row r="340" spans="1:12" ht="12.75">
      <c r="A340" t="s">
        <v>511</v>
      </c>
      <c r="B340" t="s">
        <v>523</v>
      </c>
      <c r="C340" t="s">
        <v>434</v>
      </c>
      <c r="D340" t="s">
        <v>524</v>
      </c>
      <c r="E340">
        <v>48</v>
      </c>
      <c r="F340">
        <v>1</v>
      </c>
      <c r="G340">
        <v>47</v>
      </c>
      <c r="H340">
        <v>0</v>
      </c>
      <c r="I340">
        <f t="shared" si="20"/>
        <v>47</v>
      </c>
      <c r="J340">
        <v>47</v>
      </c>
      <c r="L340" s="6">
        <f t="shared" si="21"/>
        <v>47</v>
      </c>
    </row>
    <row r="341" spans="1:12" ht="12.75">
      <c r="A341" t="s">
        <v>511</v>
      </c>
      <c r="B341" s="12" t="s">
        <v>18</v>
      </c>
      <c r="C341" s="12" t="s">
        <v>108</v>
      </c>
      <c r="D341" s="12" t="s">
        <v>53</v>
      </c>
      <c r="E341">
        <v>86</v>
      </c>
      <c r="L341" s="6">
        <v>392</v>
      </c>
    </row>
    <row r="342" spans="12:14" ht="12.75">
      <c r="L342" s="9">
        <f>SUM(L332:L341)</f>
        <v>1838.9738105146348</v>
      </c>
      <c r="M342">
        <v>1425</v>
      </c>
      <c r="N342" s="6">
        <f>M342-L342</f>
        <v>-413.9738105146348</v>
      </c>
    </row>
    <row r="345" spans="11:15" ht="12.75">
      <c r="K345" s="10"/>
      <c r="L345" s="11">
        <v>57672</v>
      </c>
      <c r="M345" s="11">
        <v>1060.48</v>
      </c>
      <c r="N345" s="11">
        <f>M345/L345</f>
        <v>0.018388125953669024</v>
      </c>
      <c r="O345" s="11"/>
    </row>
    <row r="346" spans="11:15" ht="12.75">
      <c r="K346" s="10"/>
      <c r="L346" s="11"/>
      <c r="M346" s="11"/>
      <c r="N346" s="11"/>
      <c r="O346" s="11"/>
    </row>
    <row r="348" ht="12.75">
      <c r="J348" s="5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D2" sqref="D2"/>
    </sheetView>
  </sheetViews>
  <sheetFormatPr defaultColWidth="9.140625" defaultRowHeight="12.75"/>
  <sheetData>
    <row r="2" spans="2:4" ht="12.75">
      <c r="B2">
        <v>57672</v>
      </c>
      <c r="C2">
        <v>1060.48</v>
      </c>
      <c r="D2">
        <f>C2/B2</f>
        <v>0.018388125953669024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2014-02-05T09:02:11Z</dcterms:created>
  <dcterms:modified xsi:type="dcterms:W3CDTF">2014-02-13T14:59:10Z</dcterms:modified>
  <cp:category/>
  <cp:version/>
  <cp:contentType/>
  <cp:contentStatus/>
</cp:coreProperties>
</file>