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L3" i="1"/>
  <c r="L7"/>
  <c r="L15"/>
  <c r="L16"/>
  <c r="L17"/>
  <c r="L18"/>
  <c r="L20"/>
  <c r="L21"/>
  <c r="L22"/>
  <c r="L23"/>
  <c r="L24"/>
  <c r="L25"/>
  <c r="L26"/>
  <c r="L27"/>
  <c r="L2"/>
  <c r="J24"/>
  <c r="J23"/>
  <c r="J20"/>
  <c r="J17"/>
  <c r="J16"/>
  <c r="J15"/>
  <c r="J7"/>
  <c r="J3"/>
  <c r="J2"/>
  <c r="I3"/>
  <c r="I4"/>
  <c r="I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H21"/>
  <c r="E23"/>
  <c r="H15"/>
  <c r="H10"/>
  <c r="H3"/>
  <c r="H2"/>
  <c r="G5"/>
  <c r="E2"/>
  <c r="E3"/>
  <c r="E4"/>
  <c r="E5"/>
  <c r="E7"/>
  <c r="E8"/>
  <c r="E9"/>
  <c r="E10"/>
  <c r="E11"/>
  <c r="E12"/>
  <c r="E13"/>
  <c r="E14"/>
  <c r="E15"/>
  <c r="E16"/>
  <c r="E17"/>
  <c r="E18"/>
  <c r="E19"/>
  <c r="E20"/>
  <c r="E21"/>
  <c r="E22"/>
  <c r="G17"/>
  <c r="G16"/>
  <c r="G15"/>
  <c r="G7"/>
  <c r="G3"/>
  <c r="F2"/>
  <c r="G2"/>
</calcChain>
</file>

<file path=xl/sharedStrings.xml><?xml version="1.0" encoding="utf-8"?>
<sst xmlns="http://schemas.openxmlformats.org/spreadsheetml/2006/main" count="52" uniqueCount="41">
  <si>
    <t>Ekaterina1</t>
  </si>
  <si>
    <t>солнечная гостья</t>
  </si>
  <si>
    <t>MAFANIA</t>
  </si>
  <si>
    <t>Davida 1614/6</t>
  </si>
  <si>
    <t>Подвес 8041 Black 804137_LS</t>
  </si>
  <si>
    <t>CL940321</t>
  </si>
  <si>
    <t>Trenno LSL-0619-04</t>
  </si>
  <si>
    <t>Wiron 2034/3W</t>
  </si>
  <si>
    <t>Crystal-LED 357012</t>
  </si>
  <si>
    <t>Luino LSQ-0411-01</t>
  </si>
  <si>
    <t>Сryptic A8050PL-1CC</t>
  </si>
  <si>
    <t>Lega Qua Adj 011034_LS</t>
  </si>
  <si>
    <t>103090_MS</t>
  </si>
  <si>
    <t>103088_MS</t>
  </si>
  <si>
    <t>2205/2C</t>
  </si>
  <si>
    <t>2468/2W</t>
  </si>
  <si>
    <t>85_Ольга</t>
  </si>
  <si>
    <t>1887-2w</t>
  </si>
  <si>
    <t>наташа55</t>
  </si>
  <si>
    <t>C100-PT60-G_MY</t>
  </si>
  <si>
    <t>070223_LS</t>
  </si>
  <si>
    <t>Анна Февральская</t>
  </si>
  <si>
    <t>Svetresurs 269-527-02</t>
  </si>
  <si>
    <t>ник</t>
  </si>
  <si>
    <t>арт</t>
  </si>
  <si>
    <t>к-во</t>
  </si>
  <si>
    <t>цена</t>
  </si>
  <si>
    <r>
      <t>JANE Q</t>
    </r>
    <r>
      <rPr>
        <sz val="9"/>
        <color indexed="8"/>
        <rFont val="Verdana"/>
        <family val="2"/>
        <charset val="204"/>
      </rPr>
      <t> </t>
    </r>
  </si>
  <si>
    <t> CitiLux CL603141</t>
  </si>
  <si>
    <t>сумма</t>
  </si>
  <si>
    <t xml:space="preserve"> с орг</t>
  </si>
  <si>
    <t>оплачено</t>
  </si>
  <si>
    <t xml:space="preserve">тр </t>
  </si>
  <si>
    <t>тр в кг</t>
  </si>
  <si>
    <t>ногуся</t>
  </si>
  <si>
    <t>223-101-02</t>
  </si>
  <si>
    <t>а6055pl-6cc</t>
  </si>
  <si>
    <t>nataschka</t>
  </si>
  <si>
    <t>плафон</t>
  </si>
  <si>
    <t>итого</t>
  </si>
  <si>
    <t>долг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</si>
</sst>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</font>
    <font>
      <b/>
      <sz val="10"/>
      <color indexed="8"/>
      <name val="Arial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pane ySplit="2" topLeftCell="A3" activePane="bottomLeft" state="frozen"/>
      <selection pane="bottomLeft" activeCell="D34" sqref="D34"/>
    </sheetView>
  </sheetViews>
  <sheetFormatPr defaultColWidth="17.140625" defaultRowHeight="12.75" customHeight="1"/>
  <cols>
    <col min="2" max="2" width="22.5703125" customWidth="1"/>
    <col min="3" max="3" width="9.85546875" customWidth="1"/>
    <col min="4" max="5" width="9" customWidth="1"/>
    <col min="6" max="6" width="10.5703125" customWidth="1"/>
    <col min="7" max="7" width="8.28515625" style="6" customWidth="1"/>
    <col min="8" max="8" width="6.7109375" style="13" customWidth="1"/>
    <col min="9" max="9" width="8" style="6" customWidth="1"/>
    <col min="10" max="10" width="10.28515625" customWidth="1"/>
    <col min="11" max="11" width="10" customWidth="1"/>
  </cols>
  <sheetData>
    <row r="1" spans="1:12" ht="12.75" customHeight="1">
      <c r="A1" t="s">
        <v>23</v>
      </c>
      <c r="B1" t="s">
        <v>24</v>
      </c>
      <c r="C1" t="s">
        <v>25</v>
      </c>
      <c r="D1" t="s">
        <v>26</v>
      </c>
      <c r="F1" t="s">
        <v>29</v>
      </c>
      <c r="G1" s="6" t="s">
        <v>30</v>
      </c>
      <c r="H1" s="13" t="s">
        <v>33</v>
      </c>
      <c r="I1" s="6" t="s">
        <v>32</v>
      </c>
      <c r="J1" t="s">
        <v>39</v>
      </c>
      <c r="K1" t="s">
        <v>31</v>
      </c>
      <c r="L1" s="20" t="s">
        <v>40</v>
      </c>
    </row>
    <row r="2" spans="1:12" s="11" customFormat="1" ht="12.75" customHeight="1">
      <c r="A2" s="9" t="s">
        <v>16</v>
      </c>
      <c r="B2" s="9" t="s">
        <v>17</v>
      </c>
      <c r="C2" s="9">
        <v>3</v>
      </c>
      <c r="D2" s="9">
        <v>1296</v>
      </c>
      <c r="E2" s="9">
        <f>C2*D2</f>
        <v>3888</v>
      </c>
      <c r="F2" s="9">
        <f>C2*D2</f>
        <v>3888</v>
      </c>
      <c r="G2" s="10">
        <f>F2*1.15</f>
        <v>4471.2</v>
      </c>
      <c r="H2" s="14">
        <f>0.9*3</f>
        <v>2.7</v>
      </c>
      <c r="I2" s="10">
        <f>H2*75</f>
        <v>202.5</v>
      </c>
      <c r="J2" s="10">
        <f>I2+G2</f>
        <v>4673.7</v>
      </c>
      <c r="K2" s="17">
        <v>4471</v>
      </c>
      <c r="L2" s="21">
        <f>J2-K2</f>
        <v>202.69999999999982</v>
      </c>
    </row>
    <row r="3" spans="1:12" s="3" customFormat="1" ht="12.75" customHeight="1">
      <c r="A3" s="2" t="s">
        <v>0</v>
      </c>
      <c r="B3" s="2" t="s">
        <v>5</v>
      </c>
      <c r="C3" s="2">
        <v>2</v>
      </c>
      <c r="D3" s="2">
        <v>1651</v>
      </c>
      <c r="E3" s="2">
        <f t="shared" ref="E3:E23" si="0">C3*D3</f>
        <v>3302</v>
      </c>
      <c r="F3" s="2"/>
      <c r="G3" s="8">
        <f>F3*1.1</f>
        <v>0</v>
      </c>
      <c r="H3" s="15">
        <f>1.9*2</f>
        <v>3.8</v>
      </c>
      <c r="I3" s="8">
        <f t="shared" ref="I3:I24" si="1">H3*75</f>
        <v>285</v>
      </c>
      <c r="J3" s="8">
        <f>I3+I4+I5+G5</f>
        <v>10347.800000000001</v>
      </c>
      <c r="K3" s="18">
        <v>9815</v>
      </c>
      <c r="L3" s="22">
        <f t="shared" ref="L3:L27" si="2">J3-K3</f>
        <v>532.80000000000109</v>
      </c>
    </row>
    <row r="4" spans="1:12" s="3" customFormat="1" ht="46.5" customHeight="1">
      <c r="A4" s="2" t="s">
        <v>0</v>
      </c>
      <c r="B4" s="2" t="s">
        <v>12</v>
      </c>
      <c r="C4" s="2">
        <v>1</v>
      </c>
      <c r="D4" s="2">
        <v>3524</v>
      </c>
      <c r="E4" s="2">
        <f t="shared" si="0"/>
        <v>3524</v>
      </c>
      <c r="F4" s="2"/>
      <c r="G4" s="8"/>
      <c r="H4" s="15">
        <v>2.2000000000000002</v>
      </c>
      <c r="I4" s="8">
        <f t="shared" si="1"/>
        <v>165</v>
      </c>
      <c r="J4" s="2"/>
      <c r="K4" s="18"/>
      <c r="L4" s="22"/>
    </row>
    <row r="5" spans="1:12" s="3" customFormat="1" ht="12.75" customHeight="1">
      <c r="A5" s="2" t="s">
        <v>0</v>
      </c>
      <c r="B5" s="2" t="s">
        <v>13</v>
      </c>
      <c r="C5" s="2">
        <v>1</v>
      </c>
      <c r="D5" s="2">
        <v>2097</v>
      </c>
      <c r="E5" s="2">
        <f t="shared" si="0"/>
        <v>2097</v>
      </c>
      <c r="F5" s="2">
        <v>8923</v>
      </c>
      <c r="G5" s="8">
        <f>F5*1.1</f>
        <v>9815.3000000000011</v>
      </c>
      <c r="H5" s="15">
        <v>1.1000000000000001</v>
      </c>
      <c r="I5" s="8">
        <f t="shared" si="1"/>
        <v>82.5</v>
      </c>
      <c r="J5" s="2"/>
      <c r="K5" s="18"/>
      <c r="L5" s="22"/>
    </row>
    <row r="6" spans="1:12" s="11" customFormat="1" ht="12.75" customHeight="1">
      <c r="A6" s="9"/>
      <c r="B6" s="9"/>
      <c r="C6" s="9"/>
      <c r="D6" s="9"/>
      <c r="E6" s="9"/>
      <c r="F6" s="9"/>
      <c r="G6" s="10"/>
      <c r="H6" s="14"/>
      <c r="I6" s="10"/>
      <c r="J6" s="9"/>
      <c r="K6" s="17"/>
      <c r="L6" s="21"/>
    </row>
    <row r="7" spans="1:12" s="3" customFormat="1" ht="12.75" customHeight="1">
      <c r="A7" s="4" t="s">
        <v>27</v>
      </c>
      <c r="B7" s="5" t="s">
        <v>28</v>
      </c>
      <c r="C7" s="2">
        <v>1</v>
      </c>
      <c r="D7" s="2">
        <v>1319</v>
      </c>
      <c r="E7" s="2">
        <f t="shared" si="0"/>
        <v>1319</v>
      </c>
      <c r="F7" s="2">
        <v>1319</v>
      </c>
      <c r="G7" s="8">
        <f>F7*1.15</f>
        <v>1516.85</v>
      </c>
      <c r="H7" s="15">
        <v>1.3</v>
      </c>
      <c r="I7" s="8">
        <f t="shared" si="1"/>
        <v>97.5</v>
      </c>
      <c r="J7" s="8">
        <f>I7+G7</f>
        <v>1614.35</v>
      </c>
      <c r="K7" s="18">
        <v>1517</v>
      </c>
      <c r="L7" s="22">
        <f t="shared" si="2"/>
        <v>97.349999999999909</v>
      </c>
    </row>
    <row r="8" spans="1:12" s="11" customFormat="1" ht="12.75" customHeight="1">
      <c r="A8" s="9" t="s">
        <v>2</v>
      </c>
      <c r="B8" s="9" t="s">
        <v>3</v>
      </c>
      <c r="C8" s="9">
        <v>1</v>
      </c>
      <c r="D8" s="9">
        <v>6566</v>
      </c>
      <c r="E8" s="9">
        <f t="shared" si="0"/>
        <v>6566</v>
      </c>
      <c r="F8" s="9"/>
      <c r="G8" s="10"/>
      <c r="H8" s="14">
        <v>5.2</v>
      </c>
      <c r="I8" s="10">
        <f t="shared" si="1"/>
        <v>390</v>
      </c>
      <c r="J8" s="9"/>
      <c r="K8" s="17"/>
      <c r="L8" s="21"/>
    </row>
    <row r="9" spans="1:12" s="11" customFormat="1" ht="12.75" customHeight="1">
      <c r="A9" s="9" t="s">
        <v>2</v>
      </c>
      <c r="B9" s="9" t="s">
        <v>4</v>
      </c>
      <c r="C9" s="9">
        <v>1</v>
      </c>
      <c r="D9" s="9">
        <v>4573</v>
      </c>
      <c r="E9" s="9">
        <f t="shared" si="0"/>
        <v>4573</v>
      </c>
      <c r="F9" s="12"/>
      <c r="G9" s="10"/>
      <c r="H9" s="14">
        <v>3.7</v>
      </c>
      <c r="I9" s="10">
        <f t="shared" si="1"/>
        <v>277.5</v>
      </c>
      <c r="J9" s="9"/>
      <c r="K9" s="17"/>
      <c r="L9" s="21"/>
    </row>
    <row r="10" spans="1:12" s="11" customFormat="1" ht="12.75" customHeight="1">
      <c r="A10" s="9" t="s">
        <v>2</v>
      </c>
      <c r="B10" s="9" t="s">
        <v>6</v>
      </c>
      <c r="C10" s="9">
        <v>2</v>
      </c>
      <c r="D10" s="9">
        <v>1966</v>
      </c>
      <c r="E10" s="9">
        <f t="shared" si="0"/>
        <v>3932</v>
      </c>
      <c r="F10" s="9"/>
      <c r="G10" s="10"/>
      <c r="H10" s="14">
        <f>1.6*2</f>
        <v>3.2</v>
      </c>
      <c r="I10" s="10">
        <f t="shared" si="1"/>
        <v>240</v>
      </c>
      <c r="J10" s="9"/>
      <c r="K10" s="17"/>
      <c r="L10" s="21"/>
    </row>
    <row r="11" spans="1:12" s="11" customFormat="1" ht="12.75" customHeight="1">
      <c r="A11" s="9" t="s">
        <v>2</v>
      </c>
      <c r="B11" s="9" t="s">
        <v>7</v>
      </c>
      <c r="C11" s="9">
        <v>1</v>
      </c>
      <c r="D11" s="9">
        <v>2888</v>
      </c>
      <c r="E11" s="9">
        <f t="shared" si="0"/>
        <v>2888</v>
      </c>
      <c r="F11" s="9"/>
      <c r="G11" s="10"/>
      <c r="H11" s="14">
        <v>2</v>
      </c>
      <c r="I11" s="10">
        <f t="shared" si="1"/>
        <v>150</v>
      </c>
      <c r="J11" s="9"/>
      <c r="K11" s="17"/>
      <c r="L11" s="21"/>
    </row>
    <row r="12" spans="1:12" s="11" customFormat="1" ht="12.75" customHeight="1">
      <c r="A12" s="9" t="s">
        <v>2</v>
      </c>
      <c r="B12" s="9" t="s">
        <v>8</v>
      </c>
      <c r="C12" s="9">
        <v>4</v>
      </c>
      <c r="D12" s="9">
        <v>475</v>
      </c>
      <c r="E12" s="9">
        <f t="shared" si="0"/>
        <v>1900</v>
      </c>
      <c r="F12" s="9"/>
      <c r="G12" s="10"/>
      <c r="H12" s="14">
        <v>1.2</v>
      </c>
      <c r="I12" s="10">
        <f t="shared" si="1"/>
        <v>90</v>
      </c>
      <c r="J12" s="9"/>
      <c r="K12" s="17"/>
      <c r="L12" s="21"/>
    </row>
    <row r="13" spans="1:12" s="11" customFormat="1" ht="12.75" customHeight="1">
      <c r="A13" s="9" t="s">
        <v>2</v>
      </c>
      <c r="B13" s="9" t="s">
        <v>9</v>
      </c>
      <c r="C13" s="9">
        <v>3</v>
      </c>
      <c r="D13" s="9">
        <v>246</v>
      </c>
      <c r="E13" s="9">
        <f t="shared" si="0"/>
        <v>738</v>
      </c>
      <c r="F13" s="9"/>
      <c r="G13" s="10"/>
      <c r="H13" s="14">
        <v>1.5</v>
      </c>
      <c r="I13" s="10">
        <f t="shared" si="1"/>
        <v>112.5</v>
      </c>
      <c r="J13" s="9"/>
      <c r="K13" s="17"/>
      <c r="L13" s="21"/>
    </row>
    <row r="14" spans="1:12" s="11" customFormat="1" ht="12.75" customHeight="1">
      <c r="A14" s="9" t="s">
        <v>2</v>
      </c>
      <c r="B14" s="11" t="s">
        <v>10</v>
      </c>
      <c r="C14" s="9">
        <v>4</v>
      </c>
      <c r="D14" s="9">
        <v>292</v>
      </c>
      <c r="E14" s="9">
        <f t="shared" si="0"/>
        <v>1168</v>
      </c>
      <c r="F14" s="9"/>
      <c r="G14" s="10"/>
      <c r="H14" s="14">
        <v>0.8</v>
      </c>
      <c r="I14" s="10">
        <f t="shared" si="1"/>
        <v>60</v>
      </c>
      <c r="J14" s="9"/>
      <c r="K14" s="17"/>
      <c r="L14" s="21"/>
    </row>
    <row r="15" spans="1:12" s="11" customFormat="1" ht="12.75" customHeight="1">
      <c r="A15" s="9" t="s">
        <v>2</v>
      </c>
      <c r="B15" s="9" t="s">
        <v>11</v>
      </c>
      <c r="C15" s="9">
        <v>21</v>
      </c>
      <c r="D15" s="9">
        <v>145</v>
      </c>
      <c r="E15" s="9">
        <f t="shared" si="0"/>
        <v>3045</v>
      </c>
      <c r="F15" s="9">
        <v>24810</v>
      </c>
      <c r="G15" s="10">
        <f>F15*1.1</f>
        <v>27291.000000000004</v>
      </c>
      <c r="H15" s="14">
        <f>0.1*21</f>
        <v>2.1</v>
      </c>
      <c r="I15" s="10">
        <f t="shared" si="1"/>
        <v>157.5</v>
      </c>
      <c r="J15" s="10">
        <f>I8+I9+I10+I11+I12+I13+I14+I15+G15</f>
        <v>28768.500000000004</v>
      </c>
      <c r="K15" s="17">
        <v>27291</v>
      </c>
      <c r="L15" s="21">
        <f t="shared" si="2"/>
        <v>1477.5000000000036</v>
      </c>
    </row>
    <row r="16" spans="1:12" s="3" customFormat="1" ht="12.75" customHeight="1">
      <c r="A16" s="2" t="s">
        <v>21</v>
      </c>
      <c r="B16" s="2" t="s">
        <v>22</v>
      </c>
      <c r="C16" s="2">
        <v>1</v>
      </c>
      <c r="D16" s="2">
        <v>1502</v>
      </c>
      <c r="E16" s="2">
        <f t="shared" si="0"/>
        <v>1502</v>
      </c>
      <c r="F16" s="2">
        <v>1502</v>
      </c>
      <c r="G16" s="8">
        <f>F16*1.15</f>
        <v>1727.3</v>
      </c>
      <c r="H16" s="15">
        <v>1.8</v>
      </c>
      <c r="I16" s="8">
        <f t="shared" si="1"/>
        <v>135</v>
      </c>
      <c r="J16" s="8">
        <f>I16+G16</f>
        <v>1862.3</v>
      </c>
      <c r="K16" s="18">
        <v>1727</v>
      </c>
      <c r="L16" s="22">
        <f t="shared" si="2"/>
        <v>135.29999999999995</v>
      </c>
    </row>
    <row r="17" spans="1:12" s="11" customFormat="1" ht="12.75" customHeight="1">
      <c r="A17" s="9" t="s">
        <v>18</v>
      </c>
      <c r="B17" s="9" t="s">
        <v>19</v>
      </c>
      <c r="C17" s="9">
        <v>1</v>
      </c>
      <c r="D17" s="9">
        <v>19007</v>
      </c>
      <c r="E17" s="9">
        <f t="shared" si="0"/>
        <v>19007</v>
      </c>
      <c r="F17" s="9">
        <v>19007</v>
      </c>
      <c r="G17" s="10">
        <f>F17*1.1</f>
        <v>20907.7</v>
      </c>
      <c r="H17" s="14">
        <v>13</v>
      </c>
      <c r="I17" s="10">
        <f t="shared" si="1"/>
        <v>975</v>
      </c>
      <c r="J17" s="10">
        <f>I17+G17</f>
        <v>21882.7</v>
      </c>
      <c r="K17" s="17">
        <v>20908</v>
      </c>
      <c r="L17" s="21">
        <f t="shared" si="2"/>
        <v>974.70000000000073</v>
      </c>
    </row>
    <row r="18" spans="1:12" s="3" customFormat="1" ht="12.75" customHeight="1">
      <c r="A18" s="2" t="s">
        <v>1</v>
      </c>
      <c r="B18" s="2" t="s">
        <v>14</v>
      </c>
      <c r="C18" s="2">
        <v>2</v>
      </c>
      <c r="D18" s="2">
        <v>1131</v>
      </c>
      <c r="E18" s="2">
        <f t="shared" si="0"/>
        <v>2262</v>
      </c>
      <c r="F18" s="2"/>
      <c r="G18" s="8"/>
      <c r="H18" s="15">
        <v>4.5999999999999996</v>
      </c>
      <c r="I18" s="8">
        <f t="shared" si="1"/>
        <v>345</v>
      </c>
      <c r="J18" s="2"/>
      <c r="K18" s="18"/>
      <c r="L18" s="22">
        <f t="shared" si="2"/>
        <v>0</v>
      </c>
    </row>
    <row r="19" spans="1:12" s="3" customFormat="1" ht="12.75" customHeight="1">
      <c r="A19" s="2" t="s">
        <v>1</v>
      </c>
      <c r="B19" s="2" t="s">
        <v>15</v>
      </c>
      <c r="C19" s="2">
        <v>1</v>
      </c>
      <c r="D19" s="2">
        <v>1359</v>
      </c>
      <c r="E19" s="2">
        <f t="shared" si="0"/>
        <v>1359</v>
      </c>
      <c r="F19" s="2"/>
      <c r="G19" s="8"/>
      <c r="H19" s="15">
        <v>1.7</v>
      </c>
      <c r="I19" s="8">
        <f t="shared" si="1"/>
        <v>127.5</v>
      </c>
      <c r="J19" s="2"/>
      <c r="K19" s="18"/>
      <c r="L19" s="22"/>
    </row>
    <row r="20" spans="1:12" s="3" customFormat="1" ht="12.75" customHeight="1">
      <c r="A20" s="3" t="s">
        <v>1</v>
      </c>
      <c r="B20" s="3" t="s">
        <v>20</v>
      </c>
      <c r="C20" s="2">
        <v>4</v>
      </c>
      <c r="D20" s="2">
        <v>684</v>
      </c>
      <c r="E20" s="2">
        <f t="shared" si="0"/>
        <v>2736</v>
      </c>
      <c r="F20" s="2">
        <v>6357</v>
      </c>
      <c r="G20" s="8">
        <v>6993</v>
      </c>
      <c r="H20" s="15">
        <v>0.8</v>
      </c>
      <c r="I20" s="8">
        <f t="shared" si="1"/>
        <v>60</v>
      </c>
      <c r="J20" s="8">
        <f>I18+I19+I20+G20</f>
        <v>7525.5</v>
      </c>
      <c r="K20" s="18">
        <v>6993</v>
      </c>
      <c r="L20" s="22">
        <f t="shared" si="2"/>
        <v>532.5</v>
      </c>
    </row>
    <row r="21" spans="1:12" s="11" customFormat="1" ht="12.75" customHeight="1">
      <c r="A21" s="9" t="s">
        <v>34</v>
      </c>
      <c r="B21" s="9">
        <v>6430</v>
      </c>
      <c r="C21" s="9">
        <v>8</v>
      </c>
      <c r="D21" s="9">
        <v>845</v>
      </c>
      <c r="E21" s="9">
        <f t="shared" si="0"/>
        <v>6760</v>
      </c>
      <c r="F21" s="9"/>
      <c r="G21" s="10"/>
      <c r="H21" s="14">
        <f>0.4*8</f>
        <v>3.2</v>
      </c>
      <c r="I21" s="10">
        <f t="shared" si="1"/>
        <v>240</v>
      </c>
      <c r="J21" s="9"/>
      <c r="K21" s="17"/>
      <c r="L21" s="21">
        <f t="shared" si="2"/>
        <v>0</v>
      </c>
    </row>
    <row r="22" spans="1:12" s="11" customFormat="1" ht="12.75" customHeight="1">
      <c r="A22" s="9"/>
      <c r="B22" s="9" t="s">
        <v>35</v>
      </c>
      <c r="C22" s="9">
        <v>1</v>
      </c>
      <c r="D22" s="9">
        <v>914</v>
      </c>
      <c r="E22" s="9">
        <f t="shared" si="0"/>
        <v>914</v>
      </c>
      <c r="F22" s="9"/>
      <c r="G22" s="10"/>
      <c r="H22" s="14">
        <v>0.95</v>
      </c>
      <c r="I22" s="10">
        <f t="shared" si="1"/>
        <v>71.25</v>
      </c>
      <c r="J22" s="9"/>
      <c r="K22" s="17"/>
      <c r="L22" s="21">
        <f t="shared" si="2"/>
        <v>0</v>
      </c>
    </row>
    <row r="23" spans="1:12" s="11" customFormat="1" ht="12.75" customHeight="1">
      <c r="A23" s="9"/>
      <c r="B23" s="9" t="s">
        <v>36</v>
      </c>
      <c r="C23" s="9">
        <v>1</v>
      </c>
      <c r="D23" s="9">
        <v>1623</v>
      </c>
      <c r="E23" s="9">
        <f t="shared" si="0"/>
        <v>1623</v>
      </c>
      <c r="F23" s="9">
        <v>9297</v>
      </c>
      <c r="G23" s="10">
        <v>9762</v>
      </c>
      <c r="H23" s="14">
        <v>2.1</v>
      </c>
      <c r="I23" s="10">
        <f t="shared" si="1"/>
        <v>157.5</v>
      </c>
      <c r="J23" s="10">
        <f>I21+I22+I23+G23</f>
        <v>10230.75</v>
      </c>
      <c r="K23" s="17">
        <v>9762</v>
      </c>
      <c r="L23" s="21">
        <f t="shared" si="2"/>
        <v>468.75</v>
      </c>
    </row>
    <row r="24" spans="1:12" s="3" customFormat="1" ht="12.75" customHeight="1">
      <c r="A24" s="2" t="s">
        <v>37</v>
      </c>
      <c r="B24" s="2" t="s">
        <v>38</v>
      </c>
      <c r="C24" s="2">
        <v>1</v>
      </c>
      <c r="D24" s="2">
        <v>0</v>
      </c>
      <c r="E24" s="2">
        <v>0</v>
      </c>
      <c r="F24" s="2">
        <v>0</v>
      </c>
      <c r="G24" s="8">
        <v>0</v>
      </c>
      <c r="H24" s="15">
        <v>0.2</v>
      </c>
      <c r="I24" s="8">
        <f t="shared" si="1"/>
        <v>15</v>
      </c>
      <c r="J24" s="8">
        <f>I24</f>
        <v>15</v>
      </c>
      <c r="K24" s="18"/>
      <c r="L24" s="22">
        <f t="shared" si="2"/>
        <v>15</v>
      </c>
    </row>
    <row r="25" spans="1:12" ht="12.75" customHeight="1">
      <c r="A25" s="1"/>
      <c r="B25" s="1"/>
      <c r="C25" s="1"/>
      <c r="D25" s="1"/>
      <c r="E25" s="1"/>
      <c r="F25" s="1"/>
      <c r="G25" s="7"/>
      <c r="H25" s="16"/>
      <c r="I25" s="7"/>
      <c r="J25" s="1"/>
      <c r="K25" s="19"/>
      <c r="L25" s="21">
        <f t="shared" si="2"/>
        <v>0</v>
      </c>
    </row>
    <row r="26" spans="1:12" ht="12.75" customHeight="1">
      <c r="A26" s="1"/>
      <c r="B26" s="1"/>
      <c r="C26" s="1"/>
      <c r="D26" s="1"/>
      <c r="E26" s="1"/>
      <c r="F26" s="1"/>
      <c r="G26" s="7"/>
      <c r="H26" s="16"/>
      <c r="I26" s="7"/>
      <c r="J26" s="1"/>
      <c r="K26" s="19"/>
      <c r="L26" s="21">
        <f t="shared" si="2"/>
        <v>0</v>
      </c>
    </row>
    <row r="27" spans="1:12" ht="12.75" customHeight="1">
      <c r="A27" s="1"/>
      <c r="B27" s="1"/>
      <c r="C27" s="1"/>
      <c r="D27" s="1"/>
      <c r="E27" s="1"/>
      <c r="F27" s="1"/>
      <c r="G27" s="7"/>
      <c r="H27" s="16"/>
      <c r="I27" s="7"/>
      <c r="J27" s="1"/>
      <c r="K27" s="19"/>
      <c r="L27" s="21">
        <f t="shared" si="2"/>
        <v>0</v>
      </c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2014-04-24T02:34:36Z</dcterms:created>
  <dcterms:modified xsi:type="dcterms:W3CDTF">2014-05-13T13:56:53Z</dcterms:modified>
</cp:coreProperties>
</file>