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85" windowWidth="20775" windowHeight="11445"/>
  </bookViews>
  <sheets>
    <sheet name="Лист1" sheetId="1" r:id="rId1"/>
  </sheets>
  <calcPr calcId="114210" refMode="R1C1"/>
</workbook>
</file>

<file path=xl/calcChain.xml><?xml version="1.0" encoding="utf-8"?>
<calcChain xmlns="http://schemas.openxmlformats.org/spreadsheetml/2006/main"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3"/>
  <c r="J25"/>
  <c r="J23"/>
  <c r="J22"/>
  <c r="J21"/>
  <c r="J20"/>
  <c r="J18"/>
  <c r="J17"/>
  <c r="J16"/>
  <c r="J15"/>
  <c r="J13"/>
  <c r="J11"/>
  <c r="J7"/>
  <c r="J6"/>
  <c r="J5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"/>
  <c r="H3"/>
  <c r="E22"/>
  <c r="E23"/>
  <c r="E24"/>
  <c r="E25"/>
  <c r="G21"/>
  <c r="G20"/>
  <c r="G16"/>
  <c r="G17"/>
  <c r="G18"/>
  <c r="G15"/>
  <c r="G13"/>
  <c r="G7"/>
  <c r="G11"/>
  <c r="G6"/>
  <c r="G5"/>
  <c r="G3"/>
  <c r="E14"/>
  <c r="E15"/>
  <c r="E2"/>
  <c r="E8"/>
  <c r="E9"/>
  <c r="E10"/>
  <c r="E11"/>
  <c r="E12"/>
  <c r="E13"/>
  <c r="E4"/>
  <c r="E5"/>
  <c r="E19"/>
  <c r="E20"/>
  <c r="E21"/>
  <c r="E18"/>
  <c r="E16"/>
  <c r="E17"/>
  <c r="E3"/>
  <c r="E6"/>
</calcChain>
</file>

<file path=xl/sharedStrings.xml><?xml version="1.0" encoding="utf-8"?>
<sst xmlns="http://schemas.openxmlformats.org/spreadsheetml/2006/main" count="59" uniqueCount="50">
  <si>
    <t>кошуша</t>
  </si>
  <si>
    <t>Чирили</t>
  </si>
  <si>
    <t>МАРИНА1503</t>
  </si>
  <si>
    <t>JANE Q</t>
  </si>
  <si>
    <t>светильник Stresa LSL-1009-07</t>
  </si>
  <si>
    <t>W3626-05P</t>
  </si>
  <si>
    <t>A1012AL-1WH</t>
  </si>
  <si>
    <t>bord-kseniya</t>
  </si>
  <si>
    <t>ARM247-06-G_MY</t>
  </si>
  <si>
    <t>водолейка*</t>
  </si>
  <si>
    <t>213  Sonex, хром/стекло с эффектом "кристалл" Н/п светильник E27 2*100W 220V BRENA SILVER</t>
  </si>
  <si>
    <t>3155  Sonex, белый/хром Н/п светильник E27 3*100W 220V KORDA</t>
  </si>
  <si>
    <t>1255/S  Sonex, белый/хром Бра E27 60W 220V KORDA 457 ру.</t>
  </si>
  <si>
    <t>008  Sonex, белый/бронзовый Бра E27 100W 220V VUALE</t>
  </si>
  <si>
    <t>Svetresurs 158-107-09</t>
  </si>
  <si>
    <t>256027101_MW</t>
  </si>
  <si>
    <t>Elva-76</t>
  </si>
  <si>
    <t>2049/2W</t>
  </si>
  <si>
    <t>2049/6C</t>
  </si>
  <si>
    <t>Филия</t>
  </si>
  <si>
    <t>LSQ-9017-15</t>
  </si>
  <si>
    <t>LSA-5903-07</t>
  </si>
  <si>
    <t>солнечная гостья</t>
  </si>
  <si>
    <t>2439/5C</t>
  </si>
  <si>
    <t>Мафеста</t>
  </si>
  <si>
    <t>5662-4S</t>
  </si>
  <si>
    <t>ник</t>
  </si>
  <si>
    <t>арт</t>
  </si>
  <si>
    <t>к-во</t>
  </si>
  <si>
    <t>Ногуся</t>
  </si>
  <si>
    <t>Odeon Light 2569/6C</t>
  </si>
  <si>
    <t>369636 белый Встраиваемый ПВ IP20 GX5.3 50W 12V GEAR</t>
  </si>
  <si>
    <t>итого</t>
  </si>
  <si>
    <t>п605</t>
  </si>
  <si>
    <t>svetlako</t>
  </si>
  <si>
    <t>цена</t>
  </si>
  <si>
    <t>сумма</t>
  </si>
  <si>
    <t xml:space="preserve">с орг </t>
  </si>
  <si>
    <t>lino2121/1w (плафон)</t>
  </si>
  <si>
    <t>natacshka</t>
  </si>
  <si>
    <t>снежный барс</t>
  </si>
  <si>
    <t>чирили</t>
  </si>
  <si>
    <t>CL148121 (плафон)</t>
  </si>
  <si>
    <t>CL602151</t>
  </si>
  <si>
    <r>
      <t>aleks1301</t>
    </r>
    <r>
      <rPr>
        <sz val="9"/>
        <color indexed="8"/>
        <rFont val="Verdana"/>
        <family val="2"/>
        <charset val="204"/>
      </rPr>
      <t> </t>
    </r>
  </si>
  <si>
    <t>плафон CL942013</t>
  </si>
  <si>
    <t>тр в кг</t>
  </si>
  <si>
    <t>оплачено</t>
  </si>
  <si>
    <t>долг</t>
  </si>
  <si>
    <t xml:space="preserve"> тр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</si>
</sst>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indexed="16"/>
      <name val="Arial"/>
    </font>
    <font>
      <sz val="8"/>
      <name val="Arial"/>
    </font>
    <font>
      <sz val="10"/>
      <color indexed="8"/>
      <name val="Arial"/>
      <family val="2"/>
      <charset val="204"/>
    </font>
    <font>
      <sz val="9"/>
      <color indexed="8"/>
      <name val="Verdana"/>
      <family val="2"/>
      <charset val="204"/>
    </font>
    <font>
      <u/>
      <sz val="10"/>
      <color indexed="12"/>
      <name val="Arial"/>
    </font>
    <font>
      <b/>
      <sz val="9"/>
      <color indexed="8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left" wrapText="1" readingOrder="1"/>
    </xf>
    <xf numFmtId="0" fontId="3" fillId="2" borderId="1" xfId="0" applyFont="1" applyFill="1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0" borderId="0" xfId="0" applyNumberFormat="1" applyAlignment="1">
      <alignment wrapText="1"/>
    </xf>
    <xf numFmtId="1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3" borderId="0" xfId="1" applyFont="1" applyFill="1" applyAlignment="1" applyProtection="1">
      <alignment wrapText="1"/>
    </xf>
    <xf numFmtId="0" fontId="4" fillId="3" borderId="0" xfId="0" applyFont="1" applyFill="1" applyAlignment="1">
      <alignment wrapText="1"/>
    </xf>
    <xf numFmtId="0" fontId="0" fillId="3" borderId="1" xfId="0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0" fontId="4" fillId="2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rum.sibmama.ru/viewtopic.php?t=660638&amp;postdays=0&amp;postorder=asc&amp;start=2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pane ySplit="2" topLeftCell="A3" activePane="bottomLeft" state="frozen"/>
      <selection pane="bottomLeft" activeCell="N35" sqref="N35"/>
    </sheetView>
  </sheetViews>
  <sheetFormatPr defaultColWidth="17.140625" defaultRowHeight="12.75" customHeight="1"/>
  <cols>
    <col min="2" max="2" width="26.28515625" customWidth="1"/>
    <col min="3" max="3" width="4.42578125" bestFit="1" customWidth="1"/>
    <col min="4" max="4" width="8.28515625" customWidth="1"/>
    <col min="5" max="5" width="7.5703125" customWidth="1"/>
    <col min="6" max="6" width="9.42578125" customWidth="1"/>
    <col min="7" max="7" width="7.7109375" style="10" customWidth="1"/>
    <col min="8" max="8" width="8.7109375" customWidth="1"/>
    <col min="9" max="9" width="8.5703125" customWidth="1"/>
    <col min="10" max="10" width="8" customWidth="1"/>
    <col min="11" max="11" width="8.42578125" customWidth="1"/>
    <col min="12" max="12" width="17.140625" style="10" customWidth="1"/>
  </cols>
  <sheetData>
    <row r="1" spans="1:12" ht="56.25" customHeight="1">
      <c r="A1" s="2" t="s">
        <v>26</v>
      </c>
      <c r="B1" s="2" t="s">
        <v>27</v>
      </c>
      <c r="C1" s="2" t="s">
        <v>28</v>
      </c>
      <c r="D1" s="2" t="s">
        <v>35</v>
      </c>
      <c r="E1" s="2" t="s">
        <v>32</v>
      </c>
      <c r="F1" s="2" t="s">
        <v>36</v>
      </c>
      <c r="G1" s="8" t="s">
        <v>37</v>
      </c>
      <c r="H1" s="1" t="s">
        <v>46</v>
      </c>
      <c r="I1" s="1" t="s">
        <v>49</v>
      </c>
      <c r="J1" s="1" t="s">
        <v>32</v>
      </c>
      <c r="K1" s="1" t="s">
        <v>47</v>
      </c>
      <c r="L1" s="8" t="s">
        <v>48</v>
      </c>
    </row>
    <row r="2" spans="1:12" s="5" customFormat="1" ht="30.75" customHeight="1">
      <c r="A2" s="4" t="s">
        <v>7</v>
      </c>
      <c r="B2" s="4" t="s">
        <v>8</v>
      </c>
      <c r="C2" s="4">
        <v>1</v>
      </c>
      <c r="D2" s="4">
        <v>7114</v>
      </c>
      <c r="E2" s="4">
        <f>C2*D2</f>
        <v>7114</v>
      </c>
      <c r="F2" s="4"/>
      <c r="G2" s="9"/>
      <c r="H2" s="4">
        <v>6</v>
      </c>
      <c r="I2" s="4">
        <f>H2*65</f>
        <v>390</v>
      </c>
      <c r="J2" s="9"/>
      <c r="K2" s="4"/>
      <c r="L2" s="9"/>
    </row>
    <row r="3" spans="1:12" s="5" customFormat="1" ht="12.75" customHeight="1">
      <c r="A3" s="6" t="s">
        <v>7</v>
      </c>
      <c r="B3" s="6" t="s">
        <v>31</v>
      </c>
      <c r="C3" s="7">
        <v>12</v>
      </c>
      <c r="D3" s="7">
        <v>71</v>
      </c>
      <c r="E3" s="4">
        <f>C3*D3</f>
        <v>852</v>
      </c>
      <c r="F3" s="4">
        <v>7966</v>
      </c>
      <c r="G3" s="9">
        <f>F3*1.1</f>
        <v>8762.6</v>
      </c>
      <c r="H3" s="4">
        <f>12*0.2</f>
        <v>2.4000000000000004</v>
      </c>
      <c r="I3" s="4">
        <f t="shared" ref="I3:I25" si="0">H3*65</f>
        <v>156.00000000000003</v>
      </c>
      <c r="J3" s="4">
        <v>9309</v>
      </c>
      <c r="K3" s="4">
        <v>9000</v>
      </c>
      <c r="L3" s="9">
        <f>J3-K3</f>
        <v>309</v>
      </c>
    </row>
    <row r="4" spans="1:12" s="12" customFormat="1" ht="12.75" customHeight="1">
      <c r="A4" s="2" t="s">
        <v>16</v>
      </c>
      <c r="B4" s="2" t="s">
        <v>17</v>
      </c>
      <c r="C4" s="2">
        <v>1</v>
      </c>
      <c r="D4" s="2">
        <v>1883</v>
      </c>
      <c r="E4" s="2">
        <f>C4*D4</f>
        <v>1883</v>
      </c>
      <c r="F4" s="2"/>
      <c r="G4" s="11"/>
      <c r="H4" s="2">
        <v>0.9</v>
      </c>
      <c r="I4" s="2">
        <f t="shared" si="0"/>
        <v>58.5</v>
      </c>
      <c r="J4" s="2"/>
      <c r="K4" s="2"/>
      <c r="L4" s="11">
        <f t="shared" ref="L4:L25" si="1">J4-K4</f>
        <v>0</v>
      </c>
    </row>
    <row r="5" spans="1:12" s="12" customFormat="1" ht="12.75" customHeight="1">
      <c r="A5" s="2" t="s">
        <v>16</v>
      </c>
      <c r="B5" s="2" t="s">
        <v>18</v>
      </c>
      <c r="C5" s="2">
        <v>1</v>
      </c>
      <c r="D5" s="2">
        <v>4733</v>
      </c>
      <c r="E5" s="2">
        <f>C5*D5</f>
        <v>4733</v>
      </c>
      <c r="F5" s="2">
        <v>6616</v>
      </c>
      <c r="G5" s="11">
        <f>F5*1.1</f>
        <v>7277.6</v>
      </c>
      <c r="H5" s="2">
        <v>2.5</v>
      </c>
      <c r="I5" s="2">
        <f t="shared" si="0"/>
        <v>162.5</v>
      </c>
      <c r="J5" s="11">
        <f>I4+I5+G5</f>
        <v>7498.6</v>
      </c>
      <c r="K5" s="2">
        <v>7278</v>
      </c>
      <c r="L5" s="11">
        <f t="shared" si="1"/>
        <v>220.60000000000036</v>
      </c>
    </row>
    <row r="6" spans="1:12" s="5" customFormat="1" ht="12.75" customHeight="1">
      <c r="A6" s="4" t="s">
        <v>3</v>
      </c>
      <c r="B6" s="4" t="s">
        <v>4</v>
      </c>
      <c r="C6" s="4">
        <v>1</v>
      </c>
      <c r="D6" s="4">
        <v>2682</v>
      </c>
      <c r="E6" s="4">
        <f>C6*D6</f>
        <v>2682</v>
      </c>
      <c r="F6" s="4">
        <v>2682</v>
      </c>
      <c r="G6" s="9">
        <f>F6*1.15</f>
        <v>3084.2999999999997</v>
      </c>
      <c r="H6" s="4">
        <v>8.1999999999999993</v>
      </c>
      <c r="I6" s="4">
        <f t="shared" si="0"/>
        <v>533</v>
      </c>
      <c r="J6" s="9">
        <f>I6+G6</f>
        <v>3617.2999999999997</v>
      </c>
      <c r="K6" s="4">
        <v>3084</v>
      </c>
      <c r="L6" s="9">
        <f t="shared" si="1"/>
        <v>533.29999999999973</v>
      </c>
    </row>
    <row r="7" spans="1:12" s="12" customFormat="1" ht="12.75" customHeight="1">
      <c r="A7" s="2" t="s">
        <v>34</v>
      </c>
      <c r="B7" s="2" t="s">
        <v>33</v>
      </c>
      <c r="C7" s="2">
        <v>1</v>
      </c>
      <c r="D7" s="2">
        <v>780</v>
      </c>
      <c r="E7" s="2">
        <v>780</v>
      </c>
      <c r="F7" s="2">
        <v>780</v>
      </c>
      <c r="G7" s="11">
        <f>F7*1.15</f>
        <v>896.99999999999989</v>
      </c>
      <c r="H7" s="2">
        <v>2.9</v>
      </c>
      <c r="I7" s="2">
        <f t="shared" si="0"/>
        <v>188.5</v>
      </c>
      <c r="J7" s="11">
        <f>I7+G7</f>
        <v>1085.5</v>
      </c>
      <c r="K7" s="2">
        <v>879</v>
      </c>
      <c r="L7" s="11">
        <f t="shared" si="1"/>
        <v>206.5</v>
      </c>
    </row>
    <row r="8" spans="1:12" s="5" customFormat="1" ht="12.75" customHeight="1">
      <c r="A8" s="4" t="s">
        <v>9</v>
      </c>
      <c r="B8" s="4" t="s">
        <v>10</v>
      </c>
      <c r="C8" s="4">
        <v>1</v>
      </c>
      <c r="D8" s="4">
        <v>1101</v>
      </c>
      <c r="E8" s="4">
        <f t="shared" ref="E8:E25" si="2">C8*D8</f>
        <v>1101</v>
      </c>
      <c r="F8" s="4"/>
      <c r="G8" s="9"/>
      <c r="H8" s="4">
        <v>3</v>
      </c>
      <c r="I8" s="4">
        <f t="shared" si="0"/>
        <v>195</v>
      </c>
      <c r="J8" s="4"/>
      <c r="K8" s="4"/>
      <c r="L8" s="9">
        <f t="shared" si="1"/>
        <v>0</v>
      </c>
    </row>
    <row r="9" spans="1:12" s="5" customFormat="1" ht="12.75" customHeight="1">
      <c r="A9" s="4" t="s">
        <v>9</v>
      </c>
      <c r="B9" s="4" t="s">
        <v>11</v>
      </c>
      <c r="C9" s="4">
        <v>1</v>
      </c>
      <c r="D9" s="4">
        <v>820</v>
      </c>
      <c r="E9" s="4">
        <f t="shared" si="2"/>
        <v>820</v>
      </c>
      <c r="F9" s="4"/>
      <c r="G9" s="9"/>
      <c r="H9" s="4">
        <v>2</v>
      </c>
      <c r="I9" s="4">
        <f t="shared" si="0"/>
        <v>130</v>
      </c>
      <c r="J9" s="4"/>
      <c r="K9" s="4"/>
      <c r="L9" s="9">
        <f t="shared" si="1"/>
        <v>0</v>
      </c>
    </row>
    <row r="10" spans="1:12" s="5" customFormat="1" ht="12.75" customHeight="1">
      <c r="A10" s="4" t="s">
        <v>9</v>
      </c>
      <c r="B10" s="4" t="s">
        <v>12</v>
      </c>
      <c r="C10" s="4">
        <v>1</v>
      </c>
      <c r="D10" s="4">
        <v>457</v>
      </c>
      <c r="E10" s="4">
        <f t="shared" si="2"/>
        <v>457</v>
      </c>
      <c r="F10" s="4"/>
      <c r="G10" s="9"/>
      <c r="H10" s="4">
        <v>0.7</v>
      </c>
      <c r="I10" s="4">
        <f t="shared" si="0"/>
        <v>45.5</v>
      </c>
      <c r="J10" s="4"/>
      <c r="K10" s="4"/>
      <c r="L10" s="9">
        <f t="shared" si="1"/>
        <v>0</v>
      </c>
    </row>
    <row r="11" spans="1:12" s="5" customFormat="1" ht="12.75" customHeight="1">
      <c r="A11" s="4" t="s">
        <v>9</v>
      </c>
      <c r="B11" s="4" t="s">
        <v>13</v>
      </c>
      <c r="C11" s="4">
        <v>2</v>
      </c>
      <c r="D11" s="4">
        <v>312</v>
      </c>
      <c r="E11" s="4">
        <f t="shared" si="2"/>
        <v>624</v>
      </c>
      <c r="F11" s="4">
        <v>3002</v>
      </c>
      <c r="G11" s="9">
        <f>F11*1.15</f>
        <v>3452.2999999999997</v>
      </c>
      <c r="H11" s="4">
        <v>1</v>
      </c>
      <c r="I11" s="4">
        <f t="shared" si="0"/>
        <v>65</v>
      </c>
      <c r="J11" s="9">
        <f>I11+I10+I9+I8+G11</f>
        <v>3887.7999999999997</v>
      </c>
      <c r="K11" s="4">
        <v>3452</v>
      </c>
      <c r="L11" s="9">
        <f t="shared" si="1"/>
        <v>435.79999999999973</v>
      </c>
    </row>
    <row r="12" spans="1:12" s="12" customFormat="1" ht="12.75" customHeight="1">
      <c r="A12" s="2" t="s">
        <v>0</v>
      </c>
      <c r="B12" s="2" t="s">
        <v>14</v>
      </c>
      <c r="C12" s="2">
        <v>1</v>
      </c>
      <c r="D12" s="2">
        <v>4770</v>
      </c>
      <c r="E12" s="2">
        <f t="shared" si="2"/>
        <v>4770</v>
      </c>
      <c r="F12" s="2"/>
      <c r="G12" s="11"/>
      <c r="H12" s="2">
        <v>5.2</v>
      </c>
      <c r="I12" s="2">
        <f t="shared" si="0"/>
        <v>338</v>
      </c>
      <c r="J12" s="2"/>
      <c r="K12" s="2"/>
      <c r="L12" s="11">
        <f t="shared" si="1"/>
        <v>0</v>
      </c>
    </row>
    <row r="13" spans="1:12" s="12" customFormat="1" ht="12.75" customHeight="1">
      <c r="A13" s="2" t="s">
        <v>0</v>
      </c>
      <c r="B13" s="2" t="s">
        <v>15</v>
      </c>
      <c r="C13" s="2">
        <v>1</v>
      </c>
      <c r="D13" s="2">
        <v>688</v>
      </c>
      <c r="E13" s="2">
        <f t="shared" si="2"/>
        <v>688</v>
      </c>
      <c r="F13" s="2">
        <v>5458</v>
      </c>
      <c r="G13" s="11">
        <f>F13*1.1</f>
        <v>6003.8</v>
      </c>
      <c r="H13" s="2">
        <v>0.9</v>
      </c>
      <c r="I13" s="2">
        <f t="shared" si="0"/>
        <v>58.5</v>
      </c>
      <c r="J13" s="11">
        <f>I13+I12+G13</f>
        <v>6400.3</v>
      </c>
      <c r="K13" s="2">
        <v>6004</v>
      </c>
      <c r="L13" s="11">
        <f t="shared" si="1"/>
        <v>396.30000000000018</v>
      </c>
    </row>
    <row r="14" spans="1:12" s="5" customFormat="1" ht="12.75" customHeight="1">
      <c r="A14" s="4" t="s">
        <v>2</v>
      </c>
      <c r="B14" s="4" t="s">
        <v>5</v>
      </c>
      <c r="C14" s="4">
        <v>1</v>
      </c>
      <c r="D14" s="4">
        <v>2384</v>
      </c>
      <c r="E14" s="4">
        <f t="shared" si="2"/>
        <v>2384</v>
      </c>
      <c r="F14" s="4"/>
      <c r="G14" s="9"/>
      <c r="H14" s="4">
        <v>2.5</v>
      </c>
      <c r="I14" s="4">
        <f t="shared" si="0"/>
        <v>162.5</v>
      </c>
      <c r="J14" s="4"/>
      <c r="K14" s="4"/>
      <c r="L14" s="9">
        <f t="shared" si="1"/>
        <v>0</v>
      </c>
    </row>
    <row r="15" spans="1:12" s="5" customFormat="1" ht="12.75" customHeight="1">
      <c r="A15" s="4" t="s">
        <v>2</v>
      </c>
      <c r="B15" s="4" t="s">
        <v>6</v>
      </c>
      <c r="C15" s="4">
        <v>1</v>
      </c>
      <c r="D15" s="4">
        <v>508</v>
      </c>
      <c r="E15" s="4">
        <f t="shared" si="2"/>
        <v>508</v>
      </c>
      <c r="F15" s="4">
        <v>2892</v>
      </c>
      <c r="G15" s="9">
        <f>F15*1.15</f>
        <v>3325.7999999999997</v>
      </c>
      <c r="H15" s="4">
        <v>0.7</v>
      </c>
      <c r="I15" s="4">
        <f t="shared" si="0"/>
        <v>45.5</v>
      </c>
      <c r="J15" s="9">
        <f>I15+I14+G15</f>
        <v>3533.7999999999997</v>
      </c>
      <c r="K15" s="4">
        <v>3326</v>
      </c>
      <c r="L15" s="9">
        <f t="shared" si="1"/>
        <v>207.79999999999973</v>
      </c>
    </row>
    <row r="16" spans="1:12" s="12" customFormat="1" ht="12" customHeight="1">
      <c r="A16" s="3" t="s">
        <v>24</v>
      </c>
      <c r="B16" s="3" t="s">
        <v>25</v>
      </c>
      <c r="C16" s="3">
        <v>1</v>
      </c>
      <c r="D16" s="3">
        <v>1941</v>
      </c>
      <c r="E16" s="2">
        <f t="shared" si="2"/>
        <v>1941</v>
      </c>
      <c r="F16" s="3">
        <v>1941</v>
      </c>
      <c r="G16" s="11">
        <f>F16*1.15</f>
        <v>2232.1499999999996</v>
      </c>
      <c r="H16" s="2">
        <v>1</v>
      </c>
      <c r="I16" s="2">
        <f t="shared" si="0"/>
        <v>65</v>
      </c>
      <c r="J16" s="11">
        <f>I16+G16</f>
        <v>2297.1499999999996</v>
      </c>
      <c r="K16" s="2">
        <v>2250</v>
      </c>
      <c r="L16" s="11">
        <f t="shared" si="1"/>
        <v>47.149999999999636</v>
      </c>
    </row>
    <row r="17" spans="1:18" s="5" customFormat="1" ht="12.75" customHeight="1">
      <c r="A17" s="6" t="s">
        <v>29</v>
      </c>
      <c r="B17" s="6" t="s">
        <v>30</v>
      </c>
      <c r="C17" s="7">
        <v>1</v>
      </c>
      <c r="D17" s="7">
        <v>3436</v>
      </c>
      <c r="E17" s="4">
        <f t="shared" si="2"/>
        <v>3436</v>
      </c>
      <c r="F17" s="4">
        <v>3436</v>
      </c>
      <c r="G17" s="9">
        <f>F17*1.15</f>
        <v>3951.3999999999996</v>
      </c>
      <c r="H17" s="4">
        <v>3.2</v>
      </c>
      <c r="I17" s="4">
        <f t="shared" si="0"/>
        <v>208</v>
      </c>
      <c r="J17" s="9">
        <f>I17+G17</f>
        <v>4159.3999999999996</v>
      </c>
      <c r="K17" s="4">
        <v>3608</v>
      </c>
      <c r="L17" s="9">
        <f t="shared" si="1"/>
        <v>551.39999999999964</v>
      </c>
    </row>
    <row r="18" spans="1:18" s="12" customFormat="1" ht="12.75" customHeight="1">
      <c r="A18" s="2" t="s">
        <v>22</v>
      </c>
      <c r="B18" s="2" t="s">
        <v>23</v>
      </c>
      <c r="C18" s="2">
        <v>1</v>
      </c>
      <c r="D18" s="2">
        <v>3490</v>
      </c>
      <c r="E18" s="2">
        <f t="shared" si="2"/>
        <v>3490</v>
      </c>
      <c r="F18" s="2">
        <v>3490</v>
      </c>
      <c r="G18" s="11">
        <f>F18*1.15</f>
        <v>4013.4999999999995</v>
      </c>
      <c r="H18" s="3">
        <v>3.2</v>
      </c>
      <c r="I18" s="2">
        <f t="shared" si="0"/>
        <v>208</v>
      </c>
      <c r="J18" s="13">
        <f>I18+G18</f>
        <v>4221.5</v>
      </c>
      <c r="K18" s="3">
        <v>4014</v>
      </c>
      <c r="L18" s="11">
        <f t="shared" si="1"/>
        <v>207.5</v>
      </c>
      <c r="M18" s="14"/>
      <c r="N18" s="14"/>
      <c r="O18" s="14"/>
      <c r="P18" s="14"/>
      <c r="Q18" s="14"/>
      <c r="R18" s="14"/>
    </row>
    <row r="19" spans="1:18" s="5" customFormat="1" ht="12.75" customHeight="1">
      <c r="A19" s="4" t="s">
        <v>19</v>
      </c>
      <c r="B19" s="4" t="s">
        <v>20</v>
      </c>
      <c r="C19" s="4">
        <v>1</v>
      </c>
      <c r="D19" s="4">
        <v>4571</v>
      </c>
      <c r="E19" s="4">
        <f t="shared" si="2"/>
        <v>4571</v>
      </c>
      <c r="F19" s="4"/>
      <c r="G19" s="9"/>
      <c r="H19" s="4">
        <v>7</v>
      </c>
      <c r="I19" s="4">
        <f t="shared" si="0"/>
        <v>455</v>
      </c>
      <c r="J19" s="4"/>
      <c r="K19" s="4"/>
      <c r="L19" s="9">
        <f t="shared" si="1"/>
        <v>0</v>
      </c>
    </row>
    <row r="20" spans="1:18" s="5" customFormat="1" ht="12.75" customHeight="1">
      <c r="A20" s="4" t="s">
        <v>19</v>
      </c>
      <c r="B20" s="4" t="s">
        <v>21</v>
      </c>
      <c r="C20" s="4">
        <v>1</v>
      </c>
      <c r="D20" s="4">
        <v>2821</v>
      </c>
      <c r="E20" s="4">
        <f t="shared" si="2"/>
        <v>2821</v>
      </c>
      <c r="F20" s="4">
        <v>7392</v>
      </c>
      <c r="G20" s="9">
        <f>F20*1.1</f>
        <v>8131.2000000000007</v>
      </c>
      <c r="H20" s="4">
        <v>3</v>
      </c>
      <c r="I20" s="4">
        <f t="shared" si="0"/>
        <v>195</v>
      </c>
      <c r="J20" s="9">
        <f>I20+I19+G20</f>
        <v>8781.2000000000007</v>
      </c>
      <c r="K20" s="4">
        <v>8131</v>
      </c>
      <c r="L20" s="9">
        <f t="shared" si="1"/>
        <v>650.20000000000073</v>
      </c>
    </row>
    <row r="21" spans="1:18" s="12" customFormat="1" ht="12.75" customHeight="1">
      <c r="A21" s="2" t="s">
        <v>1</v>
      </c>
      <c r="B21" s="2">
        <v>231109</v>
      </c>
      <c r="C21" s="2">
        <v>4</v>
      </c>
      <c r="D21" s="2">
        <v>121</v>
      </c>
      <c r="E21" s="2">
        <f t="shared" si="2"/>
        <v>484</v>
      </c>
      <c r="F21" s="2">
        <v>484</v>
      </c>
      <c r="G21" s="11">
        <f>F21*1.1</f>
        <v>532.40000000000009</v>
      </c>
      <c r="H21" s="2">
        <v>0.4</v>
      </c>
      <c r="I21" s="2">
        <f t="shared" si="0"/>
        <v>26</v>
      </c>
      <c r="J21" s="11">
        <f>I21+G21</f>
        <v>558.40000000000009</v>
      </c>
      <c r="K21" s="2">
        <v>532</v>
      </c>
      <c r="L21" s="11">
        <f t="shared" si="1"/>
        <v>26.400000000000091</v>
      </c>
    </row>
    <row r="22" spans="1:18" s="21" customFormat="1" ht="12.75" customHeight="1">
      <c r="A22" s="17" t="s">
        <v>39</v>
      </c>
      <c r="B22" s="18" t="s">
        <v>38</v>
      </c>
      <c r="C22" s="19">
        <v>1</v>
      </c>
      <c r="D22" s="19">
        <v>320</v>
      </c>
      <c r="E22" s="19">
        <f t="shared" si="2"/>
        <v>320</v>
      </c>
      <c r="F22" s="19">
        <v>320</v>
      </c>
      <c r="G22" s="20">
        <v>368</v>
      </c>
      <c r="H22" s="19">
        <v>0.2</v>
      </c>
      <c r="I22" s="19">
        <f t="shared" si="0"/>
        <v>13</v>
      </c>
      <c r="J22" s="20">
        <f>I22+G22</f>
        <v>381</v>
      </c>
      <c r="K22" s="19">
        <v>370</v>
      </c>
      <c r="L22" s="20">
        <f t="shared" si="1"/>
        <v>11</v>
      </c>
    </row>
    <row r="23" spans="1:18" s="12" customFormat="1" ht="27" customHeight="1">
      <c r="A23" s="2" t="s">
        <v>40</v>
      </c>
      <c r="B23" s="2" t="s">
        <v>45</v>
      </c>
      <c r="C23" s="2"/>
      <c r="D23" s="2"/>
      <c r="E23" s="2">
        <f t="shared" si="2"/>
        <v>0</v>
      </c>
      <c r="F23" s="2"/>
      <c r="G23" s="11"/>
      <c r="H23" s="2">
        <v>0.2</v>
      </c>
      <c r="I23" s="2">
        <f t="shared" si="0"/>
        <v>13</v>
      </c>
      <c r="J23" s="2">
        <f>I23</f>
        <v>13</v>
      </c>
      <c r="K23" s="2"/>
      <c r="L23" s="11">
        <f t="shared" si="1"/>
        <v>13</v>
      </c>
    </row>
    <row r="24" spans="1:18" s="5" customFormat="1" ht="12.75" customHeight="1">
      <c r="A24" s="4" t="s">
        <v>41</v>
      </c>
      <c r="B24" s="22" t="s">
        <v>42</v>
      </c>
      <c r="C24" s="4"/>
      <c r="D24" s="4"/>
      <c r="E24" s="4">
        <f t="shared" si="2"/>
        <v>0</v>
      </c>
      <c r="F24" s="4"/>
      <c r="G24" s="9"/>
      <c r="H24" s="4">
        <v>0.2</v>
      </c>
      <c r="I24" s="4">
        <f t="shared" si="0"/>
        <v>13</v>
      </c>
      <c r="J24" s="4">
        <v>13</v>
      </c>
      <c r="K24" s="4"/>
      <c r="L24" s="9">
        <f t="shared" si="1"/>
        <v>13</v>
      </c>
    </row>
    <row r="25" spans="1:18" s="12" customFormat="1" ht="12.75" customHeight="1">
      <c r="A25" s="15" t="s">
        <v>44</v>
      </c>
      <c r="B25" s="16" t="s">
        <v>43</v>
      </c>
      <c r="C25" s="2">
        <v>1</v>
      </c>
      <c r="D25" s="2">
        <v>1320</v>
      </c>
      <c r="E25" s="2">
        <f t="shared" si="2"/>
        <v>1320</v>
      </c>
      <c r="F25" s="2">
        <v>1320</v>
      </c>
      <c r="G25" s="11">
        <v>1518</v>
      </c>
      <c r="H25" s="2">
        <v>1</v>
      </c>
      <c r="I25" s="2">
        <f t="shared" si="0"/>
        <v>65</v>
      </c>
      <c r="J25" s="11">
        <f>I25+G25</f>
        <v>1583</v>
      </c>
      <c r="K25" s="2">
        <v>1518</v>
      </c>
      <c r="L25" s="11">
        <f t="shared" si="1"/>
        <v>65</v>
      </c>
    </row>
    <row r="26" spans="1:18" s="5" customFormat="1" ht="12.75" customHeight="1">
      <c r="A26" s="4"/>
      <c r="B26" s="4"/>
      <c r="C26" s="4"/>
      <c r="D26" s="4"/>
      <c r="E26" s="4"/>
      <c r="F26" s="4"/>
      <c r="G26" s="9"/>
      <c r="H26" s="4"/>
      <c r="I26" s="4"/>
      <c r="J26" s="4"/>
      <c r="K26" s="4"/>
      <c r="L26" s="9"/>
    </row>
    <row r="27" spans="1:18" ht="12.75" customHeight="1">
      <c r="A27" s="1"/>
      <c r="B27" s="1"/>
      <c r="C27" s="1"/>
      <c r="D27" s="1"/>
      <c r="E27" s="1"/>
      <c r="F27" s="1"/>
      <c r="G27" s="8"/>
      <c r="H27" s="1"/>
      <c r="I27" s="1"/>
      <c r="J27" s="1"/>
      <c r="K27" s="1"/>
      <c r="L27" s="8"/>
    </row>
    <row r="28" spans="1:18" ht="12.75" customHeight="1">
      <c r="A28" s="1"/>
      <c r="B28" s="1"/>
      <c r="C28" s="1"/>
      <c r="D28" s="1"/>
      <c r="E28" s="1"/>
      <c r="F28" s="1"/>
      <c r="G28" s="8"/>
      <c r="H28" s="1"/>
      <c r="I28" s="1"/>
      <c r="J28" s="1"/>
      <c r="K28" s="1"/>
      <c r="L28" s="8"/>
    </row>
  </sheetData>
  <phoneticPr fontId="2" type="noConversion"/>
  <hyperlinks>
    <hyperlink ref="A22" r:id="rId1" display="http://forum.sibmama.ru/viewtopic.php?t=660638&amp;postdays=0&amp;postorder=asc&amp;start=2040"/>
  </hyperlinks>
  <pageMargins left="0.39370078740157483" right="0.39370078740157483" top="0.39370078740157483" bottom="0.3937007874015748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2014-04-25T02:58:53Z</cp:lastPrinted>
  <dcterms:created xsi:type="dcterms:W3CDTF">2014-04-10T12:58:49Z</dcterms:created>
  <dcterms:modified xsi:type="dcterms:W3CDTF">2014-04-25T11:09:20Z</dcterms:modified>
</cp:coreProperties>
</file>