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<sst xmlns="http://schemas.openxmlformats.org/spreadsheetml/2006/main" count="57" uniqueCount="45">
  <si>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Снежный барс</t>
  </si>
  <si>
    <t>A5245PL-1WH</t>
  </si>
  <si>
    <t>Дюдюка Барбидокская</t>
  </si>
  <si>
    <t>ARM020-05-W_MY</t>
  </si>
  <si>
    <t>ARM020-03-W_MY</t>
  </si>
  <si>
    <t>Tanita13</t>
  </si>
  <si>
    <t>2160/8C</t>
  </si>
  <si>
    <t>Эльберет</t>
  </si>
  <si>
    <t>SL217.102.11</t>
  </si>
  <si>
    <t>нет</t>
  </si>
  <si>
    <t>SL217.101.02</t>
  </si>
  <si>
    <t>Жеконя</t>
  </si>
  <si>
    <t>ArteLamp A9247SP-3SS</t>
  </si>
  <si>
    <t>CitiLux CL126161</t>
  </si>
  <si>
    <t>Чирили</t>
  </si>
  <si>
    <t>LSL-5807-06</t>
  </si>
  <si>
    <t>CL148121</t>
  </si>
  <si>
    <t>CL148311</t>
  </si>
  <si>
    <t>2175/3W</t>
  </si>
  <si>
    <t>2175/1W</t>
  </si>
  <si>
    <t>172115 T2 SPIRAL 220-240V 15W 2700K E27</t>
  </si>
  <si>
    <t>231209 GLOBE 220-240V 9W 4200K E14 , 82*52</t>
  </si>
  <si>
    <t>МАРИНА1503</t>
  </si>
  <si>
    <t>2446/2</t>
  </si>
  <si>
    <t>487010105_MW</t>
  </si>
  <si>
    <t>Светлана Арцебашева</t>
  </si>
  <si>
    <t>806030_LS</t>
  </si>
  <si>
    <t>Юлюшк@</t>
  </si>
  <si>
    <t>ARM376-05-W_MY</t>
  </si>
  <si>
    <t>ARM376-55-W_MY</t>
  </si>
  <si>
    <t>ARM376-11-W_MY</t>
  </si>
  <si>
    <t>Daizy</t>
  </si>
  <si>
    <t>1223-6U</t>
  </si>
  <si>
    <t>ник</t>
  </si>
  <si>
    <t>арт</t>
  </si>
  <si>
    <t>к-во</t>
  </si>
  <si>
    <t>цена</t>
  </si>
  <si>
    <t>сумма</t>
  </si>
  <si>
    <t>с орг</t>
  </si>
  <si>
    <t xml:space="preserve">итого </t>
  </si>
  <si>
    <t>тр вкг</t>
  </si>
  <si>
    <t xml:space="preserve">тр </t>
  </si>
  <si>
    <t>итого</t>
  </si>
  <si>
    <t>оплачено</t>
  </si>
  <si>
    <t>долг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</si>
</sst>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">
    <font>
      <sz val="10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 wrapText="1"/>
    </xf>
    <xf numFmtId="0" fontId="1" fillId="3" borderId="2" xfId="0" applyFont="1" applyFill="1" applyBorder="1" applyAlignment="1">
      <alignment horizontal="left" wrapText="1" readingOrder="1"/>
    </xf>
    <xf numFmtId="0" fontId="1" fillId="3" borderId="2" xfId="0" applyFont="1" applyFill="1" applyBorder="1" applyAlignment="1">
      <alignment horizontal="right" wrapText="1"/>
    </xf>
    <xf numFmtId="0" fontId="0" fillId="3" borderId="2" xfId="0" applyFont="1" applyFill="1" applyBorder="1" applyAlignment="1">
      <alignment wrapText="1"/>
    </xf>
    <xf numFmtId="0" fontId="0" fillId="3" borderId="2" xfId="0" applyFill="1" applyBorder="1" applyAlignment="1">
      <alignment/>
    </xf>
    <xf numFmtId="0" fontId="1" fillId="4" borderId="2" xfId="0" applyFont="1" applyFill="1" applyBorder="1" applyAlignment="1">
      <alignment horizontal="left" wrapText="1" readingOrder="1"/>
    </xf>
    <xf numFmtId="0" fontId="0" fillId="4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1" fillId="2" borderId="2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4" borderId="2" xfId="0" applyFont="1" applyFill="1" applyBorder="1" applyAlignment="1">
      <alignment horizontal="right" wrapText="1"/>
    </xf>
    <xf numFmtId="1" fontId="0" fillId="0" borderId="0" xfId="0" applyNumberFormat="1" applyAlignment="1">
      <alignment/>
    </xf>
    <xf numFmtId="1" fontId="0" fillId="3" borderId="2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2" borderId="2" xfId="0" applyNumberFormat="1" applyFill="1" applyBorder="1" applyAlignment="1">
      <alignment/>
    </xf>
    <xf numFmtId="0" fontId="1" fillId="0" borderId="2" xfId="0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1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9.7109375" style="0" customWidth="1"/>
    <col min="2" max="2" width="24.8515625" style="0" customWidth="1"/>
    <col min="7" max="7" width="9.140625" style="16" customWidth="1"/>
  </cols>
  <sheetData>
    <row r="2" spans="1:12" ht="12.75">
      <c r="A2" t="s">
        <v>33</v>
      </c>
      <c r="B2" t="s">
        <v>34</v>
      </c>
      <c r="C2" t="s">
        <v>35</v>
      </c>
      <c r="D2" t="s">
        <v>36</v>
      </c>
      <c r="E2" t="s">
        <v>39</v>
      </c>
      <c r="F2" t="s">
        <v>37</v>
      </c>
      <c r="G2" s="16" t="s">
        <v>38</v>
      </c>
      <c r="H2" t="s">
        <v>40</v>
      </c>
      <c r="I2" t="s">
        <v>41</v>
      </c>
      <c r="J2" t="s">
        <v>42</v>
      </c>
      <c r="K2" t="s">
        <v>43</v>
      </c>
      <c r="L2" t="s">
        <v>44</v>
      </c>
    </row>
    <row r="3" spans="1:12" s="2" customFormat="1" ht="12.75">
      <c r="A3" s="4" t="s">
        <v>0</v>
      </c>
      <c r="B3" s="4" t="s">
        <v>1</v>
      </c>
      <c r="C3" s="5">
        <v>12</v>
      </c>
      <c r="D3" s="5">
        <v>403</v>
      </c>
      <c r="E3" s="5">
        <f>C3*D3</f>
        <v>4836</v>
      </c>
      <c r="F3" s="6">
        <v>4836</v>
      </c>
      <c r="G3" s="17">
        <f>F3*1.08</f>
        <v>5222.88</v>
      </c>
      <c r="H3" s="7">
        <v>5.7</v>
      </c>
      <c r="I3" s="17">
        <f>H3*55</f>
        <v>313.5</v>
      </c>
      <c r="J3" s="17">
        <f>I3+G3</f>
        <v>5536.38</v>
      </c>
      <c r="K3" s="7">
        <v>5223</v>
      </c>
      <c r="L3" s="17">
        <f>J3-K3</f>
        <v>313.3800000000001</v>
      </c>
    </row>
    <row r="4" spans="1:12" s="25" customFormat="1" ht="25.5">
      <c r="A4" s="20" t="s">
        <v>2</v>
      </c>
      <c r="B4" s="20" t="s">
        <v>3</v>
      </c>
      <c r="C4" s="21">
        <v>1</v>
      </c>
      <c r="D4" s="21">
        <v>5669</v>
      </c>
      <c r="E4" s="21">
        <f aca="true" t="shared" si="0" ref="E4:E24">C4*D4</f>
        <v>5669</v>
      </c>
      <c r="F4" s="22"/>
      <c r="G4" s="23"/>
      <c r="H4" s="24">
        <v>3.75</v>
      </c>
      <c r="I4" s="17">
        <f aca="true" t="shared" si="1" ref="I4:I24">H4*55</f>
        <v>206.25</v>
      </c>
      <c r="J4" s="24"/>
      <c r="K4" s="24"/>
      <c r="L4" s="17"/>
    </row>
    <row r="5" spans="1:12" s="25" customFormat="1" ht="25.5">
      <c r="A5" s="20" t="s">
        <v>2</v>
      </c>
      <c r="B5" s="20" t="s">
        <v>4</v>
      </c>
      <c r="C5" s="21">
        <v>1</v>
      </c>
      <c r="D5" s="21">
        <v>4224</v>
      </c>
      <c r="E5" s="21">
        <f t="shared" si="0"/>
        <v>4224</v>
      </c>
      <c r="F5" s="22">
        <f>D4+D5</f>
        <v>9893</v>
      </c>
      <c r="G5" s="23">
        <f>F5*1.1</f>
        <v>10882.300000000001</v>
      </c>
      <c r="H5" s="24">
        <v>2.5</v>
      </c>
      <c r="I5" s="17">
        <f t="shared" si="1"/>
        <v>137.5</v>
      </c>
      <c r="J5" s="23">
        <f>I4+I5+G5</f>
        <v>11226.050000000001</v>
      </c>
      <c r="K5" s="24">
        <v>10882</v>
      </c>
      <c r="L5" s="17">
        <f>J5-K5</f>
        <v>344.0500000000011</v>
      </c>
    </row>
    <row r="6" spans="1:12" s="2" customFormat="1" ht="12.75">
      <c r="A6" s="4" t="s">
        <v>5</v>
      </c>
      <c r="B6" s="4" t="s">
        <v>6</v>
      </c>
      <c r="C6" s="5">
        <v>1</v>
      </c>
      <c r="D6" s="5">
        <v>4205</v>
      </c>
      <c r="E6" s="5">
        <f t="shared" si="0"/>
        <v>4205</v>
      </c>
      <c r="F6" s="6">
        <v>4205</v>
      </c>
      <c r="G6" s="17">
        <f>F6*1.15</f>
        <v>4835.75</v>
      </c>
      <c r="H6" s="7">
        <v>3.7</v>
      </c>
      <c r="I6" s="17">
        <f t="shared" si="1"/>
        <v>203.5</v>
      </c>
      <c r="J6" s="17">
        <f>I6+G6</f>
        <v>5039.25</v>
      </c>
      <c r="K6" s="7">
        <v>4836</v>
      </c>
      <c r="L6" s="17">
        <f>J6-K6</f>
        <v>203.25</v>
      </c>
    </row>
    <row r="7" spans="1:12" s="25" customFormat="1" ht="12.75">
      <c r="A7" s="20" t="s">
        <v>7</v>
      </c>
      <c r="B7" s="20" t="s">
        <v>8</v>
      </c>
      <c r="C7" s="21">
        <v>1</v>
      </c>
      <c r="D7" s="21">
        <v>6555</v>
      </c>
      <c r="E7" s="21">
        <f t="shared" si="0"/>
        <v>6555</v>
      </c>
      <c r="F7" s="20"/>
      <c r="G7" s="23"/>
      <c r="H7" s="24">
        <v>5.8</v>
      </c>
      <c r="I7" s="17">
        <f t="shared" si="1"/>
        <v>319</v>
      </c>
      <c r="J7" s="24"/>
      <c r="K7" s="24"/>
      <c r="L7" s="17"/>
    </row>
    <row r="8" spans="1:12" s="25" customFormat="1" ht="12.75">
      <c r="A8" s="20" t="s">
        <v>7</v>
      </c>
      <c r="B8" s="20" t="s">
        <v>10</v>
      </c>
      <c r="C8" s="21">
        <v>1</v>
      </c>
      <c r="D8" s="21">
        <v>1380</v>
      </c>
      <c r="E8" s="21">
        <f t="shared" si="0"/>
        <v>1380</v>
      </c>
      <c r="F8" s="20">
        <f>D7+D8</f>
        <v>7935</v>
      </c>
      <c r="G8" s="23">
        <f>F8*1.1</f>
        <v>8728.5</v>
      </c>
      <c r="H8" s="24">
        <v>1</v>
      </c>
      <c r="I8" s="17">
        <f t="shared" si="1"/>
        <v>55</v>
      </c>
      <c r="J8" s="23">
        <f>I8+I7+G8</f>
        <v>9102.5</v>
      </c>
      <c r="K8" s="24">
        <v>9000</v>
      </c>
      <c r="L8" s="17">
        <f>J8-K8</f>
        <v>102.5</v>
      </c>
    </row>
    <row r="9" spans="1:12" s="2" customFormat="1" ht="12.75">
      <c r="A9" s="4" t="s">
        <v>11</v>
      </c>
      <c r="B9" s="4" t="s">
        <v>12</v>
      </c>
      <c r="C9" s="5">
        <v>1</v>
      </c>
      <c r="D9" s="5">
        <v>2140</v>
      </c>
      <c r="E9" s="5">
        <f t="shared" si="0"/>
        <v>2140</v>
      </c>
      <c r="F9" s="4"/>
      <c r="G9" s="17"/>
      <c r="H9" s="7">
        <v>2.3</v>
      </c>
      <c r="I9" s="17">
        <f t="shared" si="1"/>
        <v>126.49999999999999</v>
      </c>
      <c r="J9" s="7"/>
      <c r="K9" s="7"/>
      <c r="L9" s="17"/>
    </row>
    <row r="10" spans="1:12" s="2" customFormat="1" ht="12.75">
      <c r="A10" s="4" t="s">
        <v>11</v>
      </c>
      <c r="B10" s="4" t="s">
        <v>13</v>
      </c>
      <c r="C10" s="5">
        <v>1</v>
      </c>
      <c r="D10" s="5">
        <v>3421</v>
      </c>
      <c r="E10" s="5">
        <f t="shared" si="0"/>
        <v>3421</v>
      </c>
      <c r="F10" s="4">
        <f>D9+D10</f>
        <v>5561</v>
      </c>
      <c r="G10" s="17">
        <f>F10*1.1</f>
        <v>6117.1</v>
      </c>
      <c r="H10" s="7">
        <v>5.75</v>
      </c>
      <c r="I10" s="17">
        <f t="shared" si="1"/>
        <v>316.25</v>
      </c>
      <c r="J10" s="17">
        <f>I10+I9+G10</f>
        <v>6559.85</v>
      </c>
      <c r="K10" s="7">
        <v>6500</v>
      </c>
      <c r="L10" s="17">
        <f>J10-K10</f>
        <v>59.850000000000364</v>
      </c>
    </row>
    <row r="11" spans="1:12" s="25" customFormat="1" ht="12.75">
      <c r="A11" s="20" t="s">
        <v>14</v>
      </c>
      <c r="B11" s="20" t="s">
        <v>15</v>
      </c>
      <c r="C11" s="21">
        <v>1</v>
      </c>
      <c r="D11" s="21">
        <v>1411</v>
      </c>
      <c r="E11" s="21">
        <f t="shared" si="0"/>
        <v>1411</v>
      </c>
      <c r="F11" s="22"/>
      <c r="G11" s="23"/>
      <c r="H11" s="24">
        <v>3.75</v>
      </c>
      <c r="I11" s="17">
        <f t="shared" si="1"/>
        <v>206.25</v>
      </c>
      <c r="J11" s="24"/>
      <c r="K11" s="24"/>
      <c r="L11" s="17"/>
    </row>
    <row r="12" spans="1:12" s="25" customFormat="1" ht="12.75">
      <c r="A12" s="20" t="s">
        <v>14</v>
      </c>
      <c r="B12" s="20" t="s">
        <v>16</v>
      </c>
      <c r="C12" s="21">
        <v>1</v>
      </c>
      <c r="D12" s="21">
        <v>922</v>
      </c>
      <c r="E12" s="21">
        <f t="shared" si="0"/>
        <v>922</v>
      </c>
      <c r="F12" s="22"/>
      <c r="G12" s="23"/>
      <c r="H12" s="24">
        <v>1.5</v>
      </c>
      <c r="I12" s="17">
        <f t="shared" si="1"/>
        <v>82.5</v>
      </c>
      <c r="J12" s="24"/>
      <c r="K12" s="24"/>
      <c r="L12" s="17"/>
    </row>
    <row r="13" spans="1:12" s="25" customFormat="1" ht="12.75">
      <c r="A13" s="20" t="s">
        <v>14</v>
      </c>
      <c r="B13" s="20" t="s">
        <v>17</v>
      </c>
      <c r="C13" s="21">
        <v>1</v>
      </c>
      <c r="D13" s="21">
        <v>656</v>
      </c>
      <c r="E13" s="21">
        <f t="shared" si="0"/>
        <v>656</v>
      </c>
      <c r="F13" s="22"/>
      <c r="G13" s="23"/>
      <c r="H13" s="24">
        <v>0.75</v>
      </c>
      <c r="I13" s="17">
        <f t="shared" si="1"/>
        <v>41.25</v>
      </c>
      <c r="J13" s="24"/>
      <c r="K13" s="24"/>
      <c r="L13" s="17"/>
    </row>
    <row r="14" spans="1:12" s="25" customFormat="1" ht="12.75">
      <c r="A14" s="20" t="s">
        <v>14</v>
      </c>
      <c r="B14" s="20" t="s">
        <v>18</v>
      </c>
      <c r="C14" s="21">
        <v>1</v>
      </c>
      <c r="D14" s="21">
        <v>950</v>
      </c>
      <c r="E14" s="21">
        <f t="shared" si="0"/>
        <v>950</v>
      </c>
      <c r="F14" s="22"/>
      <c r="G14" s="23"/>
      <c r="H14" s="24">
        <v>0.5</v>
      </c>
      <c r="I14" s="17">
        <f t="shared" si="1"/>
        <v>27.5</v>
      </c>
      <c r="J14" s="24"/>
      <c r="K14" s="24"/>
      <c r="L14" s="17"/>
    </row>
    <row r="15" spans="1:12" s="25" customFormat="1" ht="12.75">
      <c r="A15" s="20" t="s">
        <v>14</v>
      </c>
      <c r="B15" s="20" t="s">
        <v>19</v>
      </c>
      <c r="C15" s="21">
        <v>1</v>
      </c>
      <c r="D15" s="21">
        <v>389</v>
      </c>
      <c r="E15" s="21">
        <f t="shared" si="0"/>
        <v>389</v>
      </c>
      <c r="F15" s="22"/>
      <c r="G15" s="23"/>
      <c r="H15" s="24">
        <v>0.2</v>
      </c>
      <c r="I15" s="17">
        <f t="shared" si="1"/>
        <v>11</v>
      </c>
      <c r="J15" s="24"/>
      <c r="K15" s="24"/>
      <c r="L15" s="17"/>
    </row>
    <row r="16" spans="1:12" s="25" customFormat="1" ht="25.5">
      <c r="A16" s="20" t="s">
        <v>14</v>
      </c>
      <c r="B16" s="20" t="s">
        <v>20</v>
      </c>
      <c r="C16" s="21">
        <v>3</v>
      </c>
      <c r="D16" s="21">
        <v>80</v>
      </c>
      <c r="E16" s="21">
        <f t="shared" si="0"/>
        <v>240</v>
      </c>
      <c r="F16" s="22">
        <v>4568</v>
      </c>
      <c r="G16" s="23">
        <f>F16*1.15</f>
        <v>5253.2</v>
      </c>
      <c r="H16" s="24">
        <v>0.15</v>
      </c>
      <c r="I16" s="17">
        <f t="shared" si="1"/>
        <v>8.25</v>
      </c>
      <c r="J16" s="23">
        <f>I16+I15+I14+I13+I12+I11+G16</f>
        <v>5629.95</v>
      </c>
      <c r="K16" s="24">
        <v>5025</v>
      </c>
      <c r="L16" s="17">
        <f>J16-K16</f>
        <v>604.9499999999998</v>
      </c>
    </row>
    <row r="17" spans="1:12" s="1" customFormat="1" ht="25.5">
      <c r="A17" s="11" t="s">
        <v>14</v>
      </c>
      <c r="B17" s="11" t="s">
        <v>21</v>
      </c>
      <c r="C17" s="12">
        <v>4</v>
      </c>
      <c r="D17" s="12">
        <v>119</v>
      </c>
      <c r="E17" s="5"/>
      <c r="F17" s="13" t="s">
        <v>9</v>
      </c>
      <c r="G17" s="19"/>
      <c r="H17" s="14"/>
      <c r="I17" s="17">
        <f t="shared" si="1"/>
        <v>0</v>
      </c>
      <c r="J17" s="14"/>
      <c r="K17" s="14"/>
      <c r="L17" s="17"/>
    </row>
    <row r="18" spans="1:12" s="2" customFormat="1" ht="12.75">
      <c r="A18" s="4" t="s">
        <v>22</v>
      </c>
      <c r="B18" s="4" t="s">
        <v>23</v>
      </c>
      <c r="C18" s="5">
        <v>1</v>
      </c>
      <c r="D18" s="5">
        <v>544</v>
      </c>
      <c r="E18" s="5">
        <f t="shared" si="0"/>
        <v>544</v>
      </c>
      <c r="F18" s="6"/>
      <c r="G18" s="17"/>
      <c r="H18" s="7">
        <v>2</v>
      </c>
      <c r="I18" s="17">
        <f t="shared" si="1"/>
        <v>110</v>
      </c>
      <c r="J18" s="7"/>
      <c r="K18" s="7"/>
      <c r="L18" s="17"/>
    </row>
    <row r="19" spans="1:12" s="2" customFormat="1" ht="12.75">
      <c r="A19" s="4" t="s">
        <v>22</v>
      </c>
      <c r="B19" s="4" t="s">
        <v>24</v>
      </c>
      <c r="C19" s="5">
        <v>1</v>
      </c>
      <c r="D19" s="5">
        <v>5519</v>
      </c>
      <c r="E19" s="5">
        <f t="shared" si="0"/>
        <v>5519</v>
      </c>
      <c r="F19" s="6">
        <f>D18+D19</f>
        <v>6063</v>
      </c>
      <c r="G19" s="17">
        <f>F19*1.1</f>
        <v>6669.3</v>
      </c>
      <c r="H19" s="7">
        <v>5.5</v>
      </c>
      <c r="I19" s="17">
        <f t="shared" si="1"/>
        <v>302.5</v>
      </c>
      <c r="J19" s="17">
        <f>I19+I18+G19</f>
        <v>7081.8</v>
      </c>
      <c r="K19" s="7">
        <v>6669</v>
      </c>
      <c r="L19" s="17">
        <f>J19-K19</f>
        <v>412.8000000000002</v>
      </c>
    </row>
    <row r="20" spans="1:12" s="25" customFormat="1" ht="25.5">
      <c r="A20" s="20" t="s">
        <v>25</v>
      </c>
      <c r="B20" s="20" t="s">
        <v>26</v>
      </c>
      <c r="C20" s="21">
        <v>1</v>
      </c>
      <c r="D20" s="21">
        <v>5016</v>
      </c>
      <c r="E20" s="21">
        <f t="shared" si="0"/>
        <v>5016</v>
      </c>
      <c r="F20" s="22">
        <v>5016</v>
      </c>
      <c r="G20" s="23">
        <f>F20*1.1</f>
        <v>5517.6</v>
      </c>
      <c r="H20" s="24">
        <v>4.5</v>
      </c>
      <c r="I20" s="17">
        <f t="shared" si="1"/>
        <v>247.5</v>
      </c>
      <c r="J20" s="23">
        <f>I20+G20</f>
        <v>5765.1</v>
      </c>
      <c r="K20" s="24">
        <v>5518</v>
      </c>
      <c r="L20" s="17">
        <f>J20-K20</f>
        <v>247.10000000000036</v>
      </c>
    </row>
    <row r="21" spans="1:12" s="2" customFormat="1" ht="12.75">
      <c r="A21" s="4" t="s">
        <v>27</v>
      </c>
      <c r="B21" s="4" t="s">
        <v>28</v>
      </c>
      <c r="C21" s="5">
        <v>1</v>
      </c>
      <c r="D21" s="5">
        <v>8114</v>
      </c>
      <c r="E21" s="5">
        <f t="shared" si="0"/>
        <v>8114</v>
      </c>
      <c r="F21" s="6"/>
      <c r="G21" s="17"/>
      <c r="H21" s="7">
        <v>5</v>
      </c>
      <c r="I21" s="17">
        <f t="shared" si="1"/>
        <v>275</v>
      </c>
      <c r="J21" s="7"/>
      <c r="K21" s="7"/>
      <c r="L21" s="17"/>
    </row>
    <row r="22" spans="1:12" s="2" customFormat="1" ht="12.75">
      <c r="A22" s="4" t="s">
        <v>27</v>
      </c>
      <c r="B22" s="4" t="s">
        <v>29</v>
      </c>
      <c r="C22" s="5">
        <v>1</v>
      </c>
      <c r="D22" s="5">
        <v>8114</v>
      </c>
      <c r="E22" s="5">
        <f t="shared" si="0"/>
        <v>8114</v>
      </c>
      <c r="F22" s="6"/>
      <c r="G22" s="17"/>
      <c r="H22" s="7">
        <v>6</v>
      </c>
      <c r="I22" s="17">
        <f t="shared" si="1"/>
        <v>330</v>
      </c>
      <c r="J22" s="7"/>
      <c r="K22" s="7"/>
      <c r="L22" s="17"/>
    </row>
    <row r="23" spans="1:12" s="2" customFormat="1" ht="12.75">
      <c r="A23" s="4" t="s">
        <v>27</v>
      </c>
      <c r="B23" s="4" t="s">
        <v>30</v>
      </c>
      <c r="C23" s="5">
        <v>2</v>
      </c>
      <c r="D23" s="5">
        <v>2445</v>
      </c>
      <c r="E23" s="5">
        <f t="shared" si="0"/>
        <v>4890</v>
      </c>
      <c r="F23" s="6">
        <v>21118</v>
      </c>
      <c r="G23" s="17">
        <f>F23*1.1</f>
        <v>23229.800000000003</v>
      </c>
      <c r="H23" s="7">
        <v>7.4</v>
      </c>
      <c r="I23" s="17">
        <f t="shared" si="1"/>
        <v>407</v>
      </c>
      <c r="J23" s="17">
        <f>I23+I22+I21+G23</f>
        <v>24241.800000000003</v>
      </c>
      <c r="K23" s="7">
        <v>23230</v>
      </c>
      <c r="L23" s="17">
        <f>J23-K23</f>
        <v>1011.8000000000029</v>
      </c>
    </row>
    <row r="24" spans="1:12" ht="12.75">
      <c r="A24" s="8" t="s">
        <v>31</v>
      </c>
      <c r="B24" s="8" t="s">
        <v>32</v>
      </c>
      <c r="C24" s="15">
        <v>1</v>
      </c>
      <c r="D24" s="15">
        <v>8035</v>
      </c>
      <c r="E24" s="5">
        <f t="shared" si="0"/>
        <v>8035</v>
      </c>
      <c r="F24" s="9">
        <v>8035</v>
      </c>
      <c r="G24" s="18">
        <f>F24*1.1</f>
        <v>8838.5</v>
      </c>
      <c r="H24" s="10">
        <v>8.5</v>
      </c>
      <c r="I24" s="17">
        <f t="shared" si="1"/>
        <v>467.5</v>
      </c>
      <c r="J24" s="18">
        <f>I24+G24</f>
        <v>9306</v>
      </c>
      <c r="K24" s="10">
        <v>8839</v>
      </c>
      <c r="L24" s="17">
        <f>J24-K24</f>
        <v>467</v>
      </c>
    </row>
    <row r="25" spans="1:6" ht="13.5" thickBot="1">
      <c r="A25" s="3"/>
      <c r="B25" s="3"/>
      <c r="C25" s="3"/>
      <c r="D25" s="3"/>
      <c r="E25" s="3"/>
      <c r="F25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2014-04-04T09:33:03Z</dcterms:modified>
  <cp:category/>
  <cp:version/>
  <cp:contentType/>
  <cp:contentStatus/>
</cp:coreProperties>
</file>