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85" windowWidth="20775" windowHeight="11445" activeTab="0"/>
  </bookViews>
  <sheets>
    <sheet name="сверка сп 25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<sst xmlns="http://schemas.openxmlformats.org/spreadsheetml/2006/main" count="38" uniqueCount="33">
  <si>
    <t>Дюдюка Барбидокская</t>
  </si>
  <si>
    <t>ElenaA</t>
  </si>
  <si>
    <t>CL908-03-W_MY</t>
  </si>
  <si>
    <t>Златоручка</t>
  </si>
  <si>
    <t>A9521LM-8AB</t>
  </si>
  <si>
    <t>A9521LM-5AB</t>
  </si>
  <si>
    <t>A9521AP-1AB</t>
  </si>
  <si>
    <t>CL529531</t>
  </si>
  <si>
    <t>Lyubasha***</t>
  </si>
  <si>
    <t>520020601_MW</t>
  </si>
  <si>
    <t>TEK-NA</t>
  </si>
  <si>
    <t>2542/5c</t>
  </si>
  <si>
    <t>2542/1w</t>
  </si>
  <si>
    <t>ник</t>
  </si>
  <si>
    <t>арт</t>
  </si>
  <si>
    <t>к-во</t>
  </si>
  <si>
    <t>цена</t>
  </si>
  <si>
    <t>253644-502612_MS</t>
  </si>
  <si>
    <t>{Katrin}</t>
  </si>
  <si>
    <t>Жеконя</t>
  </si>
  <si>
    <t>170-297-06</t>
  </si>
  <si>
    <t>итого</t>
  </si>
  <si>
    <t>2090/1T(2091/1T)</t>
  </si>
  <si>
    <t>сумма</t>
  </si>
  <si>
    <t>с орг</t>
  </si>
  <si>
    <t>Alesya22</t>
  </si>
  <si>
    <t>2582/5</t>
  </si>
  <si>
    <t>Окигна</t>
  </si>
  <si>
    <t>LSQ-0401-01</t>
  </si>
  <si>
    <t>тр в кг</t>
  </si>
  <si>
    <t>тр</t>
  </si>
  <si>
    <t>опл</t>
  </si>
  <si>
    <t>долг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</si>
</sst>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0"/>
    </font>
    <font>
      <sz val="11"/>
      <color indexed="8"/>
      <name val="Verdana"/>
      <family val="2"/>
    </font>
    <font>
      <u val="single"/>
      <sz val="11"/>
      <color indexed="12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22" borderId="0" xfId="0" applyFill="1" applyAlignment="1">
      <alignment wrapText="1"/>
    </xf>
    <xf numFmtId="0" fontId="20" fillId="0" borderId="0" xfId="0" applyFont="1" applyFill="1" applyAlignment="1">
      <alignment wrapText="1"/>
    </xf>
    <xf numFmtId="0" fontId="20" fillId="22" borderId="10" xfId="0" applyFont="1" applyFill="1" applyBorder="1" applyAlignment="1">
      <alignment wrapText="1"/>
    </xf>
    <xf numFmtId="0" fontId="21" fillId="22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0" fillId="0" borderId="11" xfId="0" applyFont="1" applyFill="1" applyBorder="1" applyAlignment="1">
      <alignment horizontal="left" wrapText="1" readingOrder="1"/>
    </xf>
    <xf numFmtId="0" fontId="20" fillId="0" borderId="11" xfId="0" applyFont="1" applyFill="1" applyBorder="1" applyAlignment="1">
      <alignment horizontal="right" wrapText="1"/>
    </xf>
    <xf numFmtId="0" fontId="20" fillId="0" borderId="11" xfId="0" applyFont="1" applyFill="1" applyBorder="1" applyAlignment="1">
      <alignment horizontal="right" wrapText="1" readingOrder="1"/>
    </xf>
    <xf numFmtId="1" fontId="20" fillId="0" borderId="10" xfId="0" applyNumberFormat="1" applyFont="1" applyFill="1" applyBorder="1" applyAlignment="1">
      <alignment wrapText="1"/>
    </xf>
    <xf numFmtId="0" fontId="20" fillId="22" borderId="11" xfId="0" applyFont="1" applyFill="1" applyBorder="1" applyAlignment="1">
      <alignment horizontal="left" wrapText="1" readingOrder="1"/>
    </xf>
    <xf numFmtId="0" fontId="20" fillId="22" borderId="11" xfId="0" applyFont="1" applyFill="1" applyBorder="1" applyAlignment="1">
      <alignment horizontal="right" wrapText="1"/>
    </xf>
    <xf numFmtId="0" fontId="20" fillId="22" borderId="11" xfId="0" applyFont="1" applyFill="1" applyBorder="1" applyAlignment="1">
      <alignment wrapText="1"/>
    </xf>
    <xf numFmtId="1" fontId="20" fillId="22" borderId="10" xfId="0" applyNumberFormat="1" applyFont="1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1" fontId="20" fillId="0" borderId="12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1" fontId="20" fillId="0" borderId="10" xfId="0" applyNumberFormat="1" applyFont="1" applyFill="1" applyBorder="1" applyAlignment="1">
      <alignment wrapText="1"/>
    </xf>
    <xf numFmtId="0" fontId="22" fillId="0" borderId="0" xfId="56" applyFont="1" applyFill="1" applyAlignment="1">
      <alignment wrapText="1"/>
    </xf>
    <xf numFmtId="0" fontId="23" fillId="0" borderId="0" xfId="0" applyFont="1" applyFill="1" applyAlignment="1">
      <alignment wrapText="1"/>
    </xf>
    <xf numFmtId="0" fontId="23" fillId="22" borderId="10" xfId="0" applyFont="1" applyFill="1" applyBorder="1" applyAlignment="1">
      <alignment wrapText="1"/>
    </xf>
    <xf numFmtId="1" fontId="23" fillId="22" borderId="10" xfId="0" applyNumberFormat="1" applyFont="1" applyFill="1" applyBorder="1" applyAlignment="1">
      <alignment wrapText="1"/>
    </xf>
    <xf numFmtId="1" fontId="23" fillId="0" borderId="10" xfId="0" applyNumberFormat="1" applyFont="1" applyFill="1" applyBorder="1" applyAlignment="1">
      <alignment wrapText="1"/>
    </xf>
    <xf numFmtId="0" fontId="24" fillId="0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764206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N31" sqref="N31"/>
    </sheetView>
  </sheetViews>
  <sheetFormatPr defaultColWidth="17.140625" defaultRowHeight="12.75" customHeight="1"/>
  <cols>
    <col min="1" max="1" width="13.140625" style="1" customWidth="1"/>
    <col min="2" max="2" width="17.140625" style="1" customWidth="1"/>
    <col min="3" max="3" width="4.7109375" style="1" customWidth="1"/>
    <col min="4" max="4" width="8.00390625" style="1" customWidth="1"/>
    <col min="5" max="5" width="8.8515625" style="1" customWidth="1"/>
    <col min="6" max="6" width="10.00390625" style="1" customWidth="1"/>
    <col min="7" max="10" width="8.140625" style="1" customWidth="1"/>
    <col min="11" max="11" width="8.8515625" style="1" customWidth="1"/>
    <col min="12" max="12" width="17.140625" style="24" customWidth="1"/>
    <col min="13" max="16384" width="17.140625" style="1" customWidth="1"/>
  </cols>
  <sheetData>
    <row r="1" spans="1:12" ht="12.75" customHeight="1">
      <c r="A1" s="3" t="s">
        <v>13</v>
      </c>
      <c r="B1" s="3" t="s">
        <v>14</v>
      </c>
      <c r="C1" s="3" t="s">
        <v>15</v>
      </c>
      <c r="D1" s="3" t="s">
        <v>16</v>
      </c>
      <c r="E1" s="3" t="s">
        <v>21</v>
      </c>
      <c r="F1" s="3" t="s">
        <v>23</v>
      </c>
      <c r="G1" s="3" t="s">
        <v>24</v>
      </c>
      <c r="H1" s="3" t="s">
        <v>29</v>
      </c>
      <c r="I1" s="3" t="s">
        <v>30</v>
      </c>
      <c r="J1" s="3" t="s">
        <v>21</v>
      </c>
      <c r="K1" s="3" t="s">
        <v>31</v>
      </c>
      <c r="L1" s="20" t="s">
        <v>32</v>
      </c>
    </row>
    <row r="2" spans="1:12" s="2" customFormat="1" ht="12.75" customHeight="1">
      <c r="A2" s="4" t="s">
        <v>0</v>
      </c>
      <c r="B2" s="5" t="s">
        <v>17</v>
      </c>
      <c r="C2" s="4">
        <v>1</v>
      </c>
      <c r="D2" s="4">
        <v>3895</v>
      </c>
      <c r="E2" s="4">
        <v>3895</v>
      </c>
      <c r="F2" s="4"/>
      <c r="G2" s="4"/>
      <c r="H2" s="4">
        <v>3.5</v>
      </c>
      <c r="I2" s="14">
        <f>H2*69</f>
        <v>241.5</v>
      </c>
      <c r="J2" s="4"/>
      <c r="K2" s="4"/>
      <c r="L2" s="21"/>
    </row>
    <row r="3" spans="1:12" s="2" customFormat="1" ht="43.5">
      <c r="A3" s="4" t="s">
        <v>0</v>
      </c>
      <c r="B3" s="4" t="s">
        <v>2</v>
      </c>
      <c r="C3" s="4">
        <v>1</v>
      </c>
      <c r="D3" s="4">
        <v>2890</v>
      </c>
      <c r="E3" s="4">
        <f>C3*D3</f>
        <v>2890</v>
      </c>
      <c r="F3" s="4">
        <v>6785</v>
      </c>
      <c r="G3" s="4">
        <f>F3*1.1</f>
        <v>7463.500000000001</v>
      </c>
      <c r="H3" s="4">
        <v>2.8</v>
      </c>
      <c r="I3" s="14">
        <f aca="true" t="shared" si="0" ref="I3:I14">H3*69</f>
        <v>193.2</v>
      </c>
      <c r="J3" s="14">
        <f>I2+I3+G3</f>
        <v>7898.200000000001</v>
      </c>
      <c r="K3" s="4">
        <v>7463.5</v>
      </c>
      <c r="L3" s="22">
        <f>J3-K3</f>
        <v>434.7000000000007</v>
      </c>
    </row>
    <row r="4" spans="1:12" ht="15">
      <c r="A4" s="6" t="s">
        <v>3</v>
      </c>
      <c r="B4" s="6" t="s">
        <v>4</v>
      </c>
      <c r="C4" s="6">
        <v>1</v>
      </c>
      <c r="D4" s="6">
        <v>9538</v>
      </c>
      <c r="E4" s="6">
        <f aca="true" t="shared" si="1" ref="E4:E10">C4*D4</f>
        <v>9538</v>
      </c>
      <c r="F4" s="6"/>
      <c r="G4" s="6"/>
      <c r="H4" s="6">
        <v>5</v>
      </c>
      <c r="I4" s="10">
        <f t="shared" si="0"/>
        <v>345</v>
      </c>
      <c r="J4" s="6"/>
      <c r="K4" s="6"/>
      <c r="L4" s="23">
        <f aca="true" t="shared" si="2" ref="L4:L14">J4-K4</f>
        <v>0</v>
      </c>
    </row>
    <row r="5" spans="1:12" ht="15">
      <c r="A5" s="6" t="s">
        <v>3</v>
      </c>
      <c r="B5" s="6" t="s">
        <v>5</v>
      </c>
      <c r="C5" s="6">
        <v>1</v>
      </c>
      <c r="D5" s="6">
        <v>6038</v>
      </c>
      <c r="E5" s="6">
        <f t="shared" si="1"/>
        <v>6038</v>
      </c>
      <c r="F5" s="6"/>
      <c r="G5" s="6"/>
      <c r="H5" s="6">
        <v>3.5</v>
      </c>
      <c r="I5" s="10">
        <f t="shared" si="0"/>
        <v>241.5</v>
      </c>
      <c r="J5" s="6"/>
      <c r="K5" s="6"/>
      <c r="L5" s="23">
        <f t="shared" si="2"/>
        <v>0</v>
      </c>
    </row>
    <row r="6" spans="1:12" ht="15">
      <c r="A6" s="6" t="s">
        <v>3</v>
      </c>
      <c r="B6" s="6" t="s">
        <v>6</v>
      </c>
      <c r="C6" s="6">
        <v>3</v>
      </c>
      <c r="D6" s="6">
        <v>1663</v>
      </c>
      <c r="E6" s="6">
        <f t="shared" si="1"/>
        <v>4989</v>
      </c>
      <c r="F6" s="6">
        <v>20565</v>
      </c>
      <c r="G6" s="6">
        <f>F6*1.1</f>
        <v>22621.500000000004</v>
      </c>
      <c r="H6" s="6">
        <v>2</v>
      </c>
      <c r="I6" s="10">
        <f t="shared" si="0"/>
        <v>138</v>
      </c>
      <c r="J6" s="10">
        <f>I6+I5+I4+G6</f>
        <v>23346.000000000004</v>
      </c>
      <c r="K6" s="6">
        <v>22621.5</v>
      </c>
      <c r="L6" s="23">
        <f t="shared" si="2"/>
        <v>724.5000000000036</v>
      </c>
    </row>
    <row r="7" spans="1:12" s="2" customFormat="1" ht="15">
      <c r="A7" s="4" t="s">
        <v>1</v>
      </c>
      <c r="B7" s="4" t="s">
        <v>7</v>
      </c>
      <c r="C7" s="4">
        <v>1</v>
      </c>
      <c r="D7" s="4">
        <v>1320</v>
      </c>
      <c r="E7" s="4">
        <f t="shared" si="1"/>
        <v>1320</v>
      </c>
      <c r="F7" s="4">
        <v>1320</v>
      </c>
      <c r="G7" s="4">
        <f>F7*1.15</f>
        <v>1517.9999999999998</v>
      </c>
      <c r="H7" s="4">
        <v>0.9</v>
      </c>
      <c r="I7" s="14">
        <f t="shared" si="0"/>
        <v>62.1</v>
      </c>
      <c r="J7" s="14">
        <f>I7+G7</f>
        <v>1580.0999999999997</v>
      </c>
      <c r="K7" s="4">
        <v>1518</v>
      </c>
      <c r="L7" s="22">
        <f t="shared" si="2"/>
        <v>62.09999999999968</v>
      </c>
    </row>
    <row r="8" spans="1:12" ht="15">
      <c r="A8" s="6" t="s">
        <v>8</v>
      </c>
      <c r="B8" s="6" t="s">
        <v>9</v>
      </c>
      <c r="C8" s="6">
        <v>1</v>
      </c>
      <c r="D8" s="6">
        <v>300</v>
      </c>
      <c r="E8" s="6">
        <f t="shared" si="1"/>
        <v>300</v>
      </c>
      <c r="F8" s="6">
        <v>300</v>
      </c>
      <c r="G8" s="6">
        <f>F8*1.15</f>
        <v>345</v>
      </c>
      <c r="H8" s="6">
        <v>0.2</v>
      </c>
      <c r="I8" s="10">
        <f t="shared" si="0"/>
        <v>13.8</v>
      </c>
      <c r="J8" s="10">
        <f>I8+G8</f>
        <v>358.8</v>
      </c>
      <c r="K8" s="6">
        <v>345</v>
      </c>
      <c r="L8" s="23">
        <f t="shared" si="2"/>
        <v>13.800000000000011</v>
      </c>
    </row>
    <row r="9" spans="1:12" s="2" customFormat="1" ht="15">
      <c r="A9" s="4" t="s">
        <v>10</v>
      </c>
      <c r="B9" s="4" t="s">
        <v>11</v>
      </c>
      <c r="C9" s="4">
        <v>1</v>
      </c>
      <c r="D9" s="4">
        <v>4724</v>
      </c>
      <c r="E9" s="4">
        <f t="shared" si="1"/>
        <v>4724</v>
      </c>
      <c r="F9" s="4"/>
      <c r="G9" s="4"/>
      <c r="H9" s="4">
        <v>3.8</v>
      </c>
      <c r="I9" s="14">
        <f t="shared" si="0"/>
        <v>262.2</v>
      </c>
      <c r="J9" s="4"/>
      <c r="K9" s="4"/>
      <c r="L9" s="22">
        <f t="shared" si="2"/>
        <v>0</v>
      </c>
    </row>
    <row r="10" spans="1:12" s="2" customFormat="1" ht="15.75" thickBot="1">
      <c r="A10" s="4" t="s">
        <v>10</v>
      </c>
      <c r="B10" s="4" t="s">
        <v>12</v>
      </c>
      <c r="C10" s="4">
        <v>2</v>
      </c>
      <c r="D10" s="4">
        <v>1283</v>
      </c>
      <c r="E10" s="4">
        <f t="shared" si="1"/>
        <v>2566</v>
      </c>
      <c r="F10" s="4">
        <v>7290</v>
      </c>
      <c r="G10" s="4">
        <f>F10*1.1</f>
        <v>8019.000000000001</v>
      </c>
      <c r="H10" s="4">
        <v>2</v>
      </c>
      <c r="I10" s="14">
        <f t="shared" si="0"/>
        <v>138</v>
      </c>
      <c r="J10" s="14">
        <f>I9+I10+G10</f>
        <v>8419.2</v>
      </c>
      <c r="K10" s="4">
        <v>8019</v>
      </c>
      <c r="L10" s="22">
        <f t="shared" si="2"/>
        <v>400.2000000000007</v>
      </c>
    </row>
    <row r="11" spans="1:12" ht="30" thickBot="1">
      <c r="A11" s="7" t="s">
        <v>18</v>
      </c>
      <c r="B11" s="7" t="s">
        <v>22</v>
      </c>
      <c r="C11" s="8">
        <v>1</v>
      </c>
      <c r="D11" s="8">
        <v>663</v>
      </c>
      <c r="E11" s="9">
        <v>663</v>
      </c>
      <c r="F11" s="6">
        <v>663</v>
      </c>
      <c r="G11" s="10">
        <f>F11*1.15</f>
        <v>762.4499999999999</v>
      </c>
      <c r="H11" s="10">
        <v>1</v>
      </c>
      <c r="I11" s="10">
        <f t="shared" si="0"/>
        <v>69</v>
      </c>
      <c r="J11" s="10">
        <f>I11+G11</f>
        <v>831.4499999999999</v>
      </c>
      <c r="K11" s="6">
        <v>762</v>
      </c>
      <c r="L11" s="23">
        <f t="shared" si="2"/>
        <v>69.44999999999993</v>
      </c>
    </row>
    <row r="12" spans="1:12" s="2" customFormat="1" ht="15.75" thickBot="1">
      <c r="A12" s="11" t="s">
        <v>19</v>
      </c>
      <c r="B12" s="11" t="s">
        <v>20</v>
      </c>
      <c r="C12" s="12">
        <v>1</v>
      </c>
      <c r="D12" s="12">
        <v>3999</v>
      </c>
      <c r="E12" s="13">
        <v>3999</v>
      </c>
      <c r="F12" s="4">
        <v>3999</v>
      </c>
      <c r="G12" s="14">
        <f>F12*1.15</f>
        <v>4598.849999999999</v>
      </c>
      <c r="H12" s="14">
        <v>6</v>
      </c>
      <c r="I12" s="14">
        <f t="shared" si="0"/>
        <v>414</v>
      </c>
      <c r="J12" s="14">
        <f>I12+G12</f>
        <v>5012.849999999999</v>
      </c>
      <c r="K12" s="4">
        <v>4600</v>
      </c>
      <c r="L12" s="22">
        <f t="shared" si="2"/>
        <v>412.84999999999945</v>
      </c>
    </row>
    <row r="13" spans="1:12" ht="15">
      <c r="A13" s="19" t="s">
        <v>25</v>
      </c>
      <c r="B13" s="15" t="s">
        <v>26</v>
      </c>
      <c r="C13" s="15">
        <v>1</v>
      </c>
      <c r="D13" s="15">
        <v>3424</v>
      </c>
      <c r="E13" s="15">
        <v>3424</v>
      </c>
      <c r="F13" s="15">
        <v>3424</v>
      </c>
      <c r="G13" s="16">
        <f>F13*1.15</f>
        <v>3937.6</v>
      </c>
      <c r="H13" s="16">
        <v>3</v>
      </c>
      <c r="I13" s="10">
        <f t="shared" si="0"/>
        <v>207</v>
      </c>
      <c r="J13" s="16">
        <f>I13+G13</f>
        <v>4144.6</v>
      </c>
      <c r="K13" s="15">
        <v>3938</v>
      </c>
      <c r="L13" s="23">
        <f t="shared" si="2"/>
        <v>206.60000000000036</v>
      </c>
    </row>
    <row r="14" spans="1:12" ht="12.75" customHeight="1">
      <c r="A14" s="17" t="s">
        <v>27</v>
      </c>
      <c r="B14" s="17" t="s">
        <v>28</v>
      </c>
      <c r="C14" s="17">
        <v>1</v>
      </c>
      <c r="D14" s="17">
        <v>246</v>
      </c>
      <c r="E14" s="17">
        <v>246</v>
      </c>
      <c r="F14" s="17">
        <v>246</v>
      </c>
      <c r="G14" s="17">
        <v>283</v>
      </c>
      <c r="H14" s="17">
        <v>0.5</v>
      </c>
      <c r="I14" s="14">
        <f t="shared" si="0"/>
        <v>34.5</v>
      </c>
      <c r="J14" s="18">
        <f>I14+G14</f>
        <v>317.5</v>
      </c>
      <c r="K14" s="17">
        <v>283</v>
      </c>
      <c r="L14" s="22">
        <f t="shared" si="2"/>
        <v>34.5</v>
      </c>
    </row>
    <row r="15" spans="1:12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20"/>
    </row>
    <row r="16" spans="1:12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20"/>
    </row>
    <row r="17" spans="1:12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20"/>
    </row>
    <row r="18" spans="1:12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20"/>
    </row>
    <row r="19" spans="1:12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20"/>
    </row>
    <row r="20" spans="1:12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20"/>
    </row>
    <row r="21" spans="1:12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20"/>
    </row>
    <row r="22" spans="1:12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20"/>
    </row>
  </sheetData>
  <sheetProtection/>
  <hyperlinks>
    <hyperlink ref="A13" r:id="rId1" display="http://forum.sibmama.ru/viewtopic.php?p=47642069"/>
  </hyperlinks>
  <printOptions/>
  <pageMargins left="0.7" right="0.7" top="0.75" bottom="0.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2014-03-16T03:55:26Z</cp:lastPrinted>
  <dcterms:created xsi:type="dcterms:W3CDTF">2014-02-27T03:28:26Z</dcterms:created>
  <dcterms:modified xsi:type="dcterms:W3CDTF">2014-03-16T10:06:21Z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