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680" activeTab="0"/>
  </bookViews>
  <sheets>
    <sheet name="СП 13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<sst xmlns="http://schemas.openxmlformats.org/spreadsheetml/2006/main" count="86" uniqueCount="79">
  <si>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УЗ</t>
  </si>
  <si>
    <t>Наименование</t>
  </si>
  <si>
    <t>Кол-во</t>
  </si>
  <si>
    <t>Цена</t>
  </si>
  <si>
    <t>К оплате</t>
  </si>
  <si>
    <t>Опла чено</t>
  </si>
  <si>
    <t>Транспортные</t>
  </si>
  <si>
    <t>Надя69</t>
  </si>
  <si>
    <t>Рукодельница 09</t>
  </si>
  <si>
    <t>IrinaNSK1969</t>
  </si>
  <si>
    <t>облочко</t>
  </si>
  <si>
    <t>Inna.K.</t>
  </si>
  <si>
    <t>Анна_Д</t>
  </si>
  <si>
    <t>pnatalia</t>
  </si>
  <si>
    <t>Махаон07</t>
  </si>
  <si>
    <t>IRM@</t>
  </si>
  <si>
    <t>OLGAiDETI</t>
  </si>
  <si>
    <t xml:space="preserve">Джилл, сапфир, гор. хрусталь, 17 р. </t>
  </si>
  <si>
    <t xml:space="preserve">Боливар агат, горн. хрусталь, 17 разм. </t>
  </si>
  <si>
    <t>Бонни  агат 18 р</t>
  </si>
  <si>
    <t>Боливар агат черный кольцо 17р.</t>
  </si>
  <si>
    <t>Кетлин хризолит кольцо 17р</t>
  </si>
  <si>
    <t>Орлеан 18.0 - РОДИЙ, топаз гол cz, горн. хр. Cz</t>
  </si>
  <si>
    <t xml:space="preserve">Кейт , родий розовый кварц, горн. хр. р-р-17 </t>
  </si>
  <si>
    <t>ДЖИЛЛ родий, товаз голуборй, горн. хр. р-р18</t>
  </si>
  <si>
    <t xml:space="preserve">Нинон Родий, роз. кварц, горн. Хр р 18 </t>
  </si>
  <si>
    <t xml:space="preserve">Фараон горный хрусталь, р-р 19,5 </t>
  </si>
  <si>
    <t>Нерина черн (оксид) агат-халцедон р-р 19</t>
  </si>
  <si>
    <t>Моника, р-р 20, хризопраз</t>
  </si>
  <si>
    <t>Орлеан родий, сапфир, горный хрусталь, кольцо 17 р-р</t>
  </si>
  <si>
    <t>Сеточка бирюза 17,5</t>
  </si>
  <si>
    <t>Орлеан  гол. топаз, 18</t>
  </si>
  <si>
    <t xml:space="preserve"> Меланж, чернение, коралл, р-р 17</t>
  </si>
  <si>
    <t>Крест КР-033 (Бронза)</t>
  </si>
  <si>
    <t>Net_Lenka</t>
  </si>
  <si>
    <t>Вивьен агат, посеребрение, размер кольца 18,5</t>
  </si>
  <si>
    <t>Рондо, горный хрусталь, размер 18</t>
  </si>
  <si>
    <t>Васса аметист размер 19</t>
  </si>
  <si>
    <t>Кассиопея гематит размер 18</t>
  </si>
  <si>
    <t>Гретта розовый кварц размер 18,5</t>
  </si>
  <si>
    <t>LoraS</t>
  </si>
  <si>
    <t xml:space="preserve">Боливар, родий, с гранатом, размер 17 </t>
  </si>
  <si>
    <t>Клубничка, . (оксид), бирюза, размер 17,5</t>
  </si>
  <si>
    <t>Лен_ОК</t>
  </si>
  <si>
    <t xml:space="preserve"> Магнолия, бирюза, 18</t>
  </si>
  <si>
    <t>Прасковья, жемчуг бел., 18.5</t>
  </si>
  <si>
    <t xml:space="preserve">Кетлин  Родий  хризолит , горн. хр. 
размер 17 </t>
  </si>
  <si>
    <t>Вителия Родий бирюза , Горный хр. 
размер 17</t>
  </si>
  <si>
    <t>Muginowa</t>
  </si>
  <si>
    <t>Алмаз ЧЕРН.(оксид) аметист - р 16</t>
  </si>
  <si>
    <t>**Алена</t>
  </si>
  <si>
    <t xml:space="preserve">Дайанн Покрытие/Вставка: Родий, аметист, горн. хрусталь. Размер: 19 </t>
  </si>
  <si>
    <t>*мама Ники*</t>
  </si>
  <si>
    <t>kvika5055</t>
  </si>
  <si>
    <t xml:space="preserve">Джудита РОДИЙ, раухтопаз CZ, Горн/хрусталь, размер19, </t>
  </si>
  <si>
    <t>Бонни РОДИЙ сапфир CZ, Горн/хрусталь, размер19,</t>
  </si>
  <si>
    <t>Юлия1403</t>
  </si>
  <si>
    <t>Сияние" размер 18,5 вставка аметист CZ/ горн.хруст. CZ</t>
  </si>
  <si>
    <t>Форт" размер 18,5 вставка кош.глаз голубой</t>
  </si>
  <si>
    <t>Балерина змеевик размер 19</t>
  </si>
  <si>
    <t>Джем черн(оксид) хризопраз 18,5 р-р</t>
  </si>
  <si>
    <t xml:space="preserve"> Шах, бирюза, размер 18</t>
  </si>
  <si>
    <t>Бриония, родий, гранат гор.хрусталь, разм17</t>
  </si>
  <si>
    <t>ДИВО</t>
  </si>
  <si>
    <t xml:space="preserve"> Шалфей, р.16,5, аметист</t>
  </si>
  <si>
    <t xml:space="preserve"> Прасковья черн (оксид) жемчуг бел. р 18</t>
  </si>
  <si>
    <t>Успех, черн. (оксид), 17,5 с оливином</t>
  </si>
  <si>
    <t>Трио нов., сердолик жемчуг бел. Р 17,5</t>
  </si>
  <si>
    <t xml:space="preserve">Трио новый, белый жемчуг, размер 18.5 </t>
  </si>
  <si>
    <t xml:space="preserve">Паула 18,5 горн/хруст CZ </t>
  </si>
  <si>
    <t>Итого</t>
  </si>
  <si>
    <t>Матю-Ха</t>
  </si>
  <si>
    <t>Трио нов. с кольцом 16,5  жемчуг бел</t>
  </si>
  <si>
    <t>"+" Я вам должна, "-" вы мне должны</t>
  </si>
  <si>
    <t>+1</t>
  </si>
  <si>
    <t>+4</t>
  </si>
  <si>
    <t>+3</t>
  </si>
  <si>
    <t>+2</t>
  </si>
  <si>
    <t>+100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</si>
</sst>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7" xfId="42" applyFill="1" applyBorder="1" applyAlignment="1" applyProtection="1">
      <alignment horizontal="center" vertical="center" wrapText="1"/>
      <protection/>
    </xf>
    <xf numFmtId="168" fontId="0" fillId="33" borderId="10" xfId="0" applyNumberForma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 wrapText="1"/>
    </xf>
    <xf numFmtId="168" fontId="0" fillId="33" borderId="18" xfId="0" applyNumberForma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1" fontId="0" fillId="33" borderId="10" xfId="0" applyNumberFormat="1" applyFill="1" applyBorder="1" applyAlignment="1">
      <alignment horizontal="center" vertical="center" wrapText="1"/>
    </xf>
    <xf numFmtId="41" fontId="0" fillId="33" borderId="11" xfId="0" applyNumberFormat="1" applyFill="1" applyBorder="1" applyAlignment="1">
      <alignment horizontal="center" vertical="center" wrapText="1"/>
    </xf>
    <xf numFmtId="41" fontId="0" fillId="33" borderId="12" xfId="0" applyNumberFormat="1" applyFill="1" applyBorder="1" applyAlignment="1">
      <alignment horizontal="center" vertical="center" wrapText="1"/>
    </xf>
    <xf numFmtId="41" fontId="0" fillId="34" borderId="12" xfId="0" applyNumberForma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/>
    </xf>
    <xf numFmtId="41" fontId="0" fillId="33" borderId="18" xfId="0" applyNumberForma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49" fontId="29" fillId="2" borderId="28" xfId="0" applyNumberFormat="1" applyFont="1" applyFill="1" applyBorder="1" applyAlignment="1">
      <alignment horizontal="center" vertical="center" wrapText="1"/>
    </xf>
    <xf numFmtId="49" fontId="0" fillId="33" borderId="29" xfId="0" applyNumberFormat="1" applyFill="1" applyBorder="1" applyAlignment="1">
      <alignment horizontal="center" vertical="center" wrapText="1"/>
    </xf>
    <xf numFmtId="49" fontId="0" fillId="33" borderId="30" xfId="0" applyNumberFormat="1" applyFill="1" applyBorder="1" applyAlignment="1">
      <alignment horizontal="center" vertical="center" wrapText="1"/>
    </xf>
    <xf numFmtId="49" fontId="0" fillId="33" borderId="31" xfId="0" applyNumberFormat="1" applyFill="1" applyBorder="1" applyAlignment="1">
      <alignment horizontal="center" vertical="center" wrapText="1"/>
    </xf>
    <xf numFmtId="49" fontId="38" fillId="33" borderId="30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168" fontId="0" fillId="33" borderId="33" xfId="0" applyNumberFormat="1" applyFill="1" applyBorder="1" applyAlignment="1">
      <alignment horizontal="center" vertical="center" wrapText="1"/>
    </xf>
    <xf numFmtId="41" fontId="0" fillId="33" borderId="33" xfId="0" applyNumberFormat="1" applyFill="1" applyBorder="1" applyAlignment="1">
      <alignment horizontal="center" vertical="center" wrapText="1"/>
    </xf>
    <xf numFmtId="49" fontId="0" fillId="33" borderId="34" xfId="0" applyNumberFormat="1" applyFill="1" applyBorder="1" applyAlignment="1">
      <alignment horizontal="center" vertical="center" wrapText="1"/>
    </xf>
    <xf numFmtId="41" fontId="0" fillId="34" borderId="33" xfId="0" applyNumberForma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49" fontId="38" fillId="33" borderId="34" xfId="0" applyNumberFormat="1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52">
      <selection activeCell="I21" sqref="I21"/>
    </sheetView>
  </sheetViews>
  <sheetFormatPr defaultColWidth="9.140625" defaultRowHeight="15"/>
  <cols>
    <col min="1" max="1" width="13.421875" style="0" customWidth="1"/>
    <col min="2" max="2" width="38.7109375" style="9" customWidth="1"/>
    <col min="3" max="3" width="5.7109375" style="0" customWidth="1"/>
    <col min="4" max="4" width="7.28125" style="0" customWidth="1"/>
    <col min="5" max="7" width="7.7109375" style="0" customWidth="1"/>
    <col min="8" max="8" width="7.28125" style="0" customWidth="1"/>
    <col min="9" max="9" width="7.8515625" style="0" customWidth="1"/>
    <col min="10" max="10" width="13.00390625" style="0" customWidth="1"/>
  </cols>
  <sheetData>
    <row r="1" spans="1:10" ht="60.75" customHeight="1" thickBot="1">
      <c r="A1" s="37" t="s">
        <v>0</v>
      </c>
      <c r="B1" s="38" t="s">
        <v>1</v>
      </c>
      <c r="C1" s="38" t="s">
        <v>2</v>
      </c>
      <c r="D1" s="38" t="s">
        <v>3</v>
      </c>
      <c r="E1" s="38"/>
      <c r="F1" s="38" t="s">
        <v>70</v>
      </c>
      <c r="G1" s="38" t="s">
        <v>6</v>
      </c>
      <c r="H1" s="38" t="s">
        <v>4</v>
      </c>
      <c r="I1" s="39" t="s">
        <v>5</v>
      </c>
      <c r="J1" s="40" t="s">
        <v>73</v>
      </c>
    </row>
    <row r="2" spans="1:10" s="16" customFormat="1" ht="15">
      <c r="A2" s="33" t="s">
        <v>10</v>
      </c>
      <c r="B2" s="34" t="s">
        <v>37</v>
      </c>
      <c r="C2" s="11"/>
      <c r="D2" s="11">
        <v>320</v>
      </c>
      <c r="E2" s="11"/>
      <c r="F2" s="21"/>
      <c r="G2" s="35"/>
      <c r="H2" s="11"/>
      <c r="I2" s="36"/>
      <c r="J2" s="41"/>
    </row>
    <row r="3" spans="1:10" s="16" customFormat="1" ht="15">
      <c r="A3" s="6"/>
      <c r="B3" s="15" t="s">
        <v>38</v>
      </c>
      <c r="C3" s="2"/>
      <c r="D3" s="2">
        <v>270</v>
      </c>
      <c r="E3" s="2"/>
      <c r="F3" s="19"/>
      <c r="G3" s="26"/>
      <c r="H3" s="2"/>
      <c r="I3" s="31"/>
      <c r="J3" s="42"/>
    </row>
    <row r="4" spans="1:10" s="16" customFormat="1" ht="15">
      <c r="A4" s="6"/>
      <c r="B4" s="15" t="s">
        <v>39</v>
      </c>
      <c r="C4" s="2"/>
      <c r="D4" s="2">
        <v>280</v>
      </c>
      <c r="E4" s="2"/>
      <c r="F4" s="19"/>
      <c r="G4" s="26"/>
      <c r="H4" s="2"/>
      <c r="I4" s="31"/>
      <c r="J4" s="42"/>
    </row>
    <row r="5" spans="1:10" s="16" customFormat="1" ht="15">
      <c r="A5" s="13"/>
      <c r="B5" s="15" t="s">
        <v>59</v>
      </c>
      <c r="C5" s="2"/>
      <c r="D5" s="2">
        <v>260</v>
      </c>
      <c r="E5" s="2"/>
      <c r="F5" s="19"/>
      <c r="G5" s="26"/>
      <c r="H5" s="2"/>
      <c r="I5" s="31"/>
      <c r="J5" s="42"/>
    </row>
    <row r="6" spans="1:10" s="16" customFormat="1" ht="15.75" thickBot="1">
      <c r="A6" s="5"/>
      <c r="B6" s="3"/>
      <c r="C6" s="3"/>
      <c r="D6" s="3"/>
      <c r="E6" s="3">
        <f>SUM(D2:D5)</f>
        <v>1130</v>
      </c>
      <c r="F6" s="20">
        <f>E6+(E6*0.15)</f>
        <v>1299.5</v>
      </c>
      <c r="G6" s="27">
        <f>E6*0.023</f>
        <v>25.99</v>
      </c>
      <c r="H6" s="28">
        <f>F6+G6</f>
        <v>1325.49</v>
      </c>
      <c r="I6" s="32">
        <v>1325</v>
      </c>
      <c r="J6" s="42"/>
    </row>
    <row r="7" spans="1:10" s="16" customFormat="1" ht="15">
      <c r="A7" s="8" t="s">
        <v>16</v>
      </c>
      <c r="B7" s="14" t="s">
        <v>18</v>
      </c>
      <c r="C7" s="1"/>
      <c r="D7" s="1">
        <v>470</v>
      </c>
      <c r="E7" s="1"/>
      <c r="F7" s="18">
        <f aca="true" t="shared" si="0" ref="F7:F66">E7+(E7*0.15)</f>
        <v>0</v>
      </c>
      <c r="G7" s="25">
        <f aca="true" t="shared" si="1" ref="G7:G66">E7*0.023</f>
        <v>0</v>
      </c>
      <c r="H7" s="25">
        <f aca="true" t="shared" si="2" ref="H7:H66">F7+G7</f>
        <v>0</v>
      </c>
      <c r="I7" s="30"/>
      <c r="J7" s="42"/>
    </row>
    <row r="8" spans="1:10" s="16" customFormat="1" ht="15">
      <c r="A8" s="13"/>
      <c r="B8" s="15" t="s">
        <v>17</v>
      </c>
      <c r="C8" s="2"/>
      <c r="D8" s="2">
        <v>650</v>
      </c>
      <c r="E8" s="2"/>
      <c r="F8" s="19">
        <f t="shared" si="0"/>
        <v>0</v>
      </c>
      <c r="G8" s="26">
        <f t="shared" si="1"/>
        <v>0</v>
      </c>
      <c r="H8" s="26">
        <f t="shared" si="2"/>
        <v>0</v>
      </c>
      <c r="I8" s="31"/>
      <c r="J8" s="42"/>
    </row>
    <row r="9" spans="1:10" s="16" customFormat="1" ht="15">
      <c r="A9" s="13"/>
      <c r="B9" s="15" t="s">
        <v>31</v>
      </c>
      <c r="C9" s="2"/>
      <c r="D9" s="2">
        <v>470</v>
      </c>
      <c r="E9" s="2"/>
      <c r="F9" s="19">
        <f t="shared" si="0"/>
        <v>0</v>
      </c>
      <c r="G9" s="26">
        <f t="shared" si="1"/>
        <v>0</v>
      </c>
      <c r="H9" s="26">
        <f t="shared" si="2"/>
        <v>0</v>
      </c>
      <c r="I9" s="31"/>
      <c r="J9" s="42"/>
    </row>
    <row r="10" spans="1:10" s="16" customFormat="1" ht="15">
      <c r="A10" s="13"/>
      <c r="B10" s="15" t="s">
        <v>19</v>
      </c>
      <c r="C10" s="2"/>
      <c r="D10" s="2">
        <v>610</v>
      </c>
      <c r="E10" s="2"/>
      <c r="F10" s="19">
        <f t="shared" si="0"/>
        <v>0</v>
      </c>
      <c r="G10" s="26">
        <f t="shared" si="1"/>
        <v>0</v>
      </c>
      <c r="H10" s="26">
        <f t="shared" si="2"/>
        <v>0</v>
      </c>
      <c r="I10" s="31"/>
      <c r="J10" s="42"/>
    </row>
    <row r="11" spans="1:10" s="16" customFormat="1" ht="15">
      <c r="A11" s="13"/>
      <c r="B11" s="15" t="s">
        <v>30</v>
      </c>
      <c r="C11" s="2"/>
      <c r="D11" s="2">
        <v>230</v>
      </c>
      <c r="E11" s="2"/>
      <c r="F11" s="19">
        <f t="shared" si="0"/>
        <v>0</v>
      </c>
      <c r="G11" s="26">
        <f t="shared" si="1"/>
        <v>0</v>
      </c>
      <c r="H11" s="26">
        <f t="shared" si="2"/>
        <v>0</v>
      </c>
      <c r="I11" s="31"/>
      <c r="J11" s="42"/>
    </row>
    <row r="12" spans="1:10" s="16" customFormat="1" ht="15.75" thickBot="1">
      <c r="A12" s="5"/>
      <c r="B12" s="3"/>
      <c r="C12" s="3"/>
      <c r="D12" s="3"/>
      <c r="E12" s="3">
        <f>SUM(D7:D11)</f>
        <v>2430</v>
      </c>
      <c r="F12" s="20">
        <f t="shared" si="0"/>
        <v>2794.5</v>
      </c>
      <c r="G12" s="27">
        <f t="shared" si="1"/>
        <v>55.89</v>
      </c>
      <c r="H12" s="28">
        <f t="shared" si="2"/>
        <v>2850.39</v>
      </c>
      <c r="I12" s="32">
        <v>2950</v>
      </c>
      <c r="J12" s="44" t="s">
        <v>78</v>
      </c>
    </row>
    <row r="13" spans="1:10" s="16" customFormat="1" ht="15">
      <c r="A13" s="8" t="s">
        <v>13</v>
      </c>
      <c r="B13" s="24" t="s">
        <v>20</v>
      </c>
      <c r="C13" s="1"/>
      <c r="D13" s="1">
        <v>470</v>
      </c>
      <c r="E13" s="1"/>
      <c r="F13" s="18">
        <f t="shared" si="0"/>
        <v>0</v>
      </c>
      <c r="G13" s="25">
        <f t="shared" si="1"/>
        <v>0</v>
      </c>
      <c r="H13" s="25">
        <f t="shared" si="2"/>
        <v>0</v>
      </c>
      <c r="I13" s="30"/>
      <c r="J13" s="42"/>
    </row>
    <row r="14" spans="1:10" s="16" customFormat="1" ht="15">
      <c r="A14" s="6"/>
      <c r="B14" s="15" t="s">
        <v>21</v>
      </c>
      <c r="C14" s="2"/>
      <c r="D14" s="2">
        <v>440</v>
      </c>
      <c r="E14" s="2"/>
      <c r="F14" s="19">
        <f t="shared" si="0"/>
        <v>0</v>
      </c>
      <c r="G14" s="26">
        <f t="shared" si="1"/>
        <v>0</v>
      </c>
      <c r="H14" s="26">
        <f t="shared" si="2"/>
        <v>0</v>
      </c>
      <c r="I14" s="31"/>
      <c r="J14" s="42"/>
    </row>
    <row r="15" spans="1:10" s="16" customFormat="1" ht="15.75" thickBot="1">
      <c r="A15" s="5"/>
      <c r="B15" s="3"/>
      <c r="C15" s="3"/>
      <c r="D15" s="3"/>
      <c r="E15" s="3">
        <f>SUM(D13:D14)</f>
        <v>910</v>
      </c>
      <c r="F15" s="20">
        <f t="shared" si="0"/>
        <v>1046.5</v>
      </c>
      <c r="G15" s="27">
        <f t="shared" si="1"/>
        <v>20.93</v>
      </c>
      <c r="H15" s="28">
        <f t="shared" si="2"/>
        <v>1067.43</v>
      </c>
      <c r="I15" s="32">
        <v>1068</v>
      </c>
      <c r="J15" s="44" t="s">
        <v>74</v>
      </c>
    </row>
    <row r="16" spans="1:10" s="16" customFormat="1" ht="30">
      <c r="A16" s="8" t="s">
        <v>8</v>
      </c>
      <c r="B16" s="14" t="s">
        <v>22</v>
      </c>
      <c r="C16" s="1"/>
      <c r="D16" s="1">
        <v>470</v>
      </c>
      <c r="E16" s="1"/>
      <c r="F16" s="18">
        <f t="shared" si="0"/>
        <v>0</v>
      </c>
      <c r="G16" s="25">
        <f t="shared" si="1"/>
        <v>0</v>
      </c>
      <c r="H16" s="25">
        <f t="shared" si="2"/>
        <v>0</v>
      </c>
      <c r="I16" s="30"/>
      <c r="J16" s="42"/>
    </row>
    <row r="17" spans="1:10" s="16" customFormat="1" ht="15.75" thickBot="1">
      <c r="A17" s="5"/>
      <c r="B17" s="3"/>
      <c r="C17" s="3"/>
      <c r="D17" s="3"/>
      <c r="E17" s="3">
        <f>D16</f>
        <v>470</v>
      </c>
      <c r="F17" s="20">
        <f t="shared" si="0"/>
        <v>540.5</v>
      </c>
      <c r="G17" s="27">
        <f t="shared" si="1"/>
        <v>10.81</v>
      </c>
      <c r="H17" s="28">
        <f t="shared" si="2"/>
        <v>551.31</v>
      </c>
      <c r="I17" s="32">
        <v>552</v>
      </c>
      <c r="J17" s="44" t="s">
        <v>74</v>
      </c>
    </row>
    <row r="18" spans="1:10" s="16" customFormat="1" ht="15">
      <c r="A18" s="8" t="s">
        <v>9</v>
      </c>
      <c r="B18" s="14" t="s">
        <v>60</v>
      </c>
      <c r="C18" s="1"/>
      <c r="D18" s="1">
        <v>280</v>
      </c>
      <c r="E18" s="1"/>
      <c r="F18" s="18">
        <f t="shared" si="0"/>
        <v>0</v>
      </c>
      <c r="G18" s="25">
        <f t="shared" si="1"/>
        <v>0</v>
      </c>
      <c r="H18" s="25">
        <f t="shared" si="2"/>
        <v>0</v>
      </c>
      <c r="I18" s="30"/>
      <c r="J18" s="42"/>
    </row>
    <row r="19" spans="1:10" s="16" customFormat="1" ht="16.5" customHeight="1">
      <c r="A19" s="13"/>
      <c r="B19" s="15" t="s">
        <v>65</v>
      </c>
      <c r="C19" s="2"/>
      <c r="D19" s="2">
        <v>230</v>
      </c>
      <c r="E19" s="2"/>
      <c r="F19" s="19">
        <f t="shared" si="0"/>
        <v>0</v>
      </c>
      <c r="G19" s="26">
        <f t="shared" si="1"/>
        <v>0</v>
      </c>
      <c r="H19" s="26">
        <f t="shared" si="2"/>
        <v>0</v>
      </c>
      <c r="I19" s="31"/>
      <c r="J19" s="42"/>
    </row>
    <row r="20" spans="1:10" s="16" customFormat="1" ht="15.75" thickBot="1">
      <c r="A20" s="5"/>
      <c r="B20" s="3"/>
      <c r="C20" s="3"/>
      <c r="D20" s="3"/>
      <c r="E20" s="3">
        <f>SUM(D18:D19)</f>
        <v>510</v>
      </c>
      <c r="F20" s="20">
        <f t="shared" si="0"/>
        <v>586.5</v>
      </c>
      <c r="G20" s="27">
        <f t="shared" si="1"/>
        <v>11.73</v>
      </c>
      <c r="H20" s="28">
        <f t="shared" si="2"/>
        <v>598.23</v>
      </c>
      <c r="I20" s="32">
        <v>598</v>
      </c>
      <c r="J20" s="42"/>
    </row>
    <row r="21" spans="1:10" s="16" customFormat="1" ht="30">
      <c r="A21" s="8" t="s">
        <v>14</v>
      </c>
      <c r="B21" s="14" t="s">
        <v>23</v>
      </c>
      <c r="C21" s="1"/>
      <c r="D21" s="1">
        <v>440</v>
      </c>
      <c r="E21" s="1"/>
      <c r="F21" s="18">
        <f t="shared" si="0"/>
        <v>0</v>
      </c>
      <c r="G21" s="25">
        <f t="shared" si="1"/>
        <v>0</v>
      </c>
      <c r="H21" s="25">
        <f t="shared" si="2"/>
        <v>0</v>
      </c>
      <c r="I21" s="30"/>
      <c r="J21" s="42"/>
    </row>
    <row r="22" spans="1:10" s="16" customFormat="1" ht="15">
      <c r="A22" s="6"/>
      <c r="B22" s="15" t="s">
        <v>25</v>
      </c>
      <c r="C22" s="2"/>
      <c r="D22" s="2">
        <v>320</v>
      </c>
      <c r="E22" s="2"/>
      <c r="F22" s="19">
        <f t="shared" si="0"/>
        <v>0</v>
      </c>
      <c r="G22" s="26">
        <f t="shared" si="1"/>
        <v>0</v>
      </c>
      <c r="H22" s="26">
        <f t="shared" si="2"/>
        <v>0</v>
      </c>
      <c r="I22" s="31"/>
      <c r="J22" s="42"/>
    </row>
    <row r="23" spans="1:10" s="16" customFormat="1" ht="30">
      <c r="A23" s="6"/>
      <c r="B23" s="15" t="s">
        <v>24</v>
      </c>
      <c r="C23" s="2"/>
      <c r="D23" s="2">
        <v>650</v>
      </c>
      <c r="E23" s="2"/>
      <c r="F23" s="19">
        <f t="shared" si="0"/>
        <v>0</v>
      </c>
      <c r="G23" s="26">
        <f t="shared" si="1"/>
        <v>0</v>
      </c>
      <c r="H23" s="26">
        <f t="shared" si="2"/>
        <v>0</v>
      </c>
      <c r="I23" s="31"/>
      <c r="J23" s="42"/>
    </row>
    <row r="24" spans="1:10" s="16" customFormat="1" ht="15.75" thickBot="1">
      <c r="A24" s="5"/>
      <c r="B24" s="3"/>
      <c r="C24" s="3"/>
      <c r="D24" s="3"/>
      <c r="E24" s="3">
        <f>SUM(D21:D23)</f>
        <v>1410</v>
      </c>
      <c r="F24" s="20">
        <f t="shared" si="0"/>
        <v>1621.5</v>
      </c>
      <c r="G24" s="27">
        <f t="shared" si="1"/>
        <v>32.43</v>
      </c>
      <c r="H24" s="28">
        <f t="shared" si="2"/>
        <v>1653.93</v>
      </c>
      <c r="I24" s="32">
        <v>1654</v>
      </c>
      <c r="J24" s="42"/>
    </row>
    <row r="25" spans="1:10" s="16" customFormat="1" ht="15">
      <c r="A25" s="8" t="s">
        <v>11</v>
      </c>
      <c r="B25" s="14" t="s">
        <v>26</v>
      </c>
      <c r="C25" s="1"/>
      <c r="D25" s="1">
        <v>300</v>
      </c>
      <c r="E25" s="1"/>
      <c r="F25" s="18">
        <f t="shared" si="0"/>
        <v>0</v>
      </c>
      <c r="G25" s="25">
        <f t="shared" si="1"/>
        <v>0</v>
      </c>
      <c r="H25" s="25">
        <f t="shared" si="2"/>
        <v>0</v>
      </c>
      <c r="I25" s="30"/>
      <c r="J25" s="42"/>
    </row>
    <row r="26" spans="1:10" s="16" customFormat="1" ht="30">
      <c r="A26" s="6"/>
      <c r="B26" s="15" t="s">
        <v>27</v>
      </c>
      <c r="C26" s="2"/>
      <c r="D26" s="2">
        <v>320</v>
      </c>
      <c r="E26" s="2"/>
      <c r="F26" s="19">
        <f t="shared" si="0"/>
        <v>0</v>
      </c>
      <c r="G26" s="26">
        <f t="shared" si="1"/>
        <v>0</v>
      </c>
      <c r="H26" s="26">
        <f t="shared" si="2"/>
        <v>0</v>
      </c>
      <c r="I26" s="31"/>
      <c r="J26" s="42"/>
    </row>
    <row r="27" spans="1:10" s="16" customFormat="1" ht="15">
      <c r="A27" s="6"/>
      <c r="B27" s="15" t="s">
        <v>28</v>
      </c>
      <c r="C27" s="2"/>
      <c r="D27" s="2">
        <v>340</v>
      </c>
      <c r="E27" s="2"/>
      <c r="F27" s="19">
        <f t="shared" si="0"/>
        <v>0</v>
      </c>
      <c r="G27" s="26">
        <f t="shared" si="1"/>
        <v>0</v>
      </c>
      <c r="H27" s="26">
        <f t="shared" si="2"/>
        <v>0</v>
      </c>
      <c r="I27" s="31"/>
      <c r="J27" s="42"/>
    </row>
    <row r="28" spans="1:10" s="16" customFormat="1" ht="15.75" thickBot="1">
      <c r="A28" s="5"/>
      <c r="B28" s="3"/>
      <c r="C28" s="3"/>
      <c r="D28" s="3"/>
      <c r="E28" s="3">
        <f>SUM(D25:D27)</f>
        <v>960</v>
      </c>
      <c r="F28" s="20">
        <f t="shared" si="0"/>
        <v>1104</v>
      </c>
      <c r="G28" s="27">
        <f t="shared" si="1"/>
        <v>22.08</v>
      </c>
      <c r="H28" s="28">
        <f t="shared" si="2"/>
        <v>1126.08</v>
      </c>
      <c r="I28" s="32">
        <v>1130</v>
      </c>
      <c r="J28" s="44" t="s">
        <v>75</v>
      </c>
    </row>
    <row r="29" spans="1:10" s="16" customFormat="1" ht="30">
      <c r="A29" s="8" t="s">
        <v>12</v>
      </c>
      <c r="B29" s="14" t="s">
        <v>29</v>
      </c>
      <c r="C29" s="1"/>
      <c r="D29" s="1">
        <v>470</v>
      </c>
      <c r="E29" s="1"/>
      <c r="F29" s="18">
        <f t="shared" si="0"/>
        <v>0</v>
      </c>
      <c r="G29" s="25">
        <f t="shared" si="1"/>
        <v>0</v>
      </c>
      <c r="H29" s="25">
        <f t="shared" si="2"/>
        <v>0</v>
      </c>
      <c r="I29" s="30"/>
      <c r="J29" s="42"/>
    </row>
    <row r="30" spans="1:10" s="16" customFormat="1" ht="15">
      <c r="A30" s="6"/>
      <c r="B30" s="15" t="s">
        <v>32</v>
      </c>
      <c r="C30" s="2"/>
      <c r="D30" s="2">
        <v>280</v>
      </c>
      <c r="E30" s="2"/>
      <c r="F30" s="19">
        <f t="shared" si="0"/>
        <v>0</v>
      </c>
      <c r="G30" s="26">
        <f t="shared" si="1"/>
        <v>0</v>
      </c>
      <c r="H30" s="26">
        <f t="shared" si="2"/>
        <v>0</v>
      </c>
      <c r="I30" s="31"/>
      <c r="J30" s="42"/>
    </row>
    <row r="31" spans="1:10" s="16" customFormat="1" ht="15.75" thickBot="1">
      <c r="A31" s="5"/>
      <c r="B31" s="3"/>
      <c r="C31" s="3"/>
      <c r="D31" s="3"/>
      <c r="E31" s="3">
        <f>SUM(D29:D30)</f>
        <v>750</v>
      </c>
      <c r="F31" s="20">
        <f t="shared" si="0"/>
        <v>862.5</v>
      </c>
      <c r="G31" s="27">
        <f t="shared" si="1"/>
        <v>17.25</v>
      </c>
      <c r="H31" s="28">
        <f t="shared" si="2"/>
        <v>879.75</v>
      </c>
      <c r="I31" s="32">
        <v>880</v>
      </c>
      <c r="J31" s="42"/>
    </row>
    <row r="32" spans="1:10" s="16" customFormat="1" ht="30">
      <c r="A32" s="8" t="s">
        <v>34</v>
      </c>
      <c r="B32" s="14" t="s">
        <v>35</v>
      </c>
      <c r="C32" s="1"/>
      <c r="D32" s="1">
        <v>340</v>
      </c>
      <c r="E32" s="1"/>
      <c r="F32" s="18">
        <f t="shared" si="0"/>
        <v>0</v>
      </c>
      <c r="G32" s="25">
        <f t="shared" si="1"/>
        <v>0</v>
      </c>
      <c r="H32" s="25">
        <f t="shared" si="2"/>
        <v>0</v>
      </c>
      <c r="I32" s="30"/>
      <c r="J32" s="42"/>
    </row>
    <row r="33" spans="1:10" s="16" customFormat="1" ht="15">
      <c r="A33" s="6"/>
      <c r="B33" s="15" t="s">
        <v>36</v>
      </c>
      <c r="C33" s="2"/>
      <c r="D33" s="2">
        <v>330</v>
      </c>
      <c r="E33" s="2"/>
      <c r="F33" s="19">
        <f t="shared" si="0"/>
        <v>0</v>
      </c>
      <c r="G33" s="26">
        <f t="shared" si="1"/>
        <v>0</v>
      </c>
      <c r="H33" s="26">
        <f t="shared" si="2"/>
        <v>0</v>
      </c>
      <c r="I33" s="31"/>
      <c r="J33" s="42"/>
    </row>
    <row r="34" spans="1:10" s="16" customFormat="1" ht="15.75" thickBot="1">
      <c r="A34" s="45"/>
      <c r="B34" s="46"/>
      <c r="C34" s="46"/>
      <c r="D34" s="46"/>
      <c r="E34" s="46">
        <f>SUM(D32:D33)</f>
        <v>670</v>
      </c>
      <c r="F34" s="47">
        <f t="shared" si="0"/>
        <v>770.5</v>
      </c>
      <c r="G34" s="48">
        <f t="shared" si="1"/>
        <v>15.41</v>
      </c>
      <c r="H34" s="50">
        <f t="shared" si="2"/>
        <v>785.91</v>
      </c>
      <c r="I34" s="53">
        <v>786</v>
      </c>
      <c r="J34" s="42"/>
    </row>
    <row r="35" spans="1:10" s="16" customFormat="1" ht="15">
      <c r="A35" s="8" t="s">
        <v>40</v>
      </c>
      <c r="B35" s="14" t="s">
        <v>41</v>
      </c>
      <c r="C35" s="1"/>
      <c r="D35" s="1">
        <v>470</v>
      </c>
      <c r="E35" s="1"/>
      <c r="F35" s="18">
        <f t="shared" si="0"/>
        <v>0</v>
      </c>
      <c r="G35" s="25">
        <f t="shared" si="1"/>
        <v>0</v>
      </c>
      <c r="H35" s="25">
        <f t="shared" si="2"/>
        <v>0</v>
      </c>
      <c r="I35" s="4"/>
      <c r="J35" s="49"/>
    </row>
    <row r="36" spans="1:10" s="16" customFormat="1" ht="15">
      <c r="A36" s="6"/>
      <c r="B36" s="15" t="s">
        <v>66</v>
      </c>
      <c r="C36" s="2"/>
      <c r="D36" s="2">
        <v>470</v>
      </c>
      <c r="E36" s="2"/>
      <c r="F36" s="19">
        <f t="shared" si="0"/>
        <v>0</v>
      </c>
      <c r="G36" s="26">
        <f t="shared" si="1"/>
        <v>0</v>
      </c>
      <c r="H36" s="26">
        <f t="shared" si="2"/>
        <v>0</v>
      </c>
      <c r="I36" s="7"/>
      <c r="J36" s="49"/>
    </row>
    <row r="37" spans="1:10" s="16" customFormat="1" ht="30">
      <c r="A37" s="6"/>
      <c r="B37" s="15" t="s">
        <v>42</v>
      </c>
      <c r="C37" s="2"/>
      <c r="D37" s="2">
        <v>280</v>
      </c>
      <c r="E37" s="2"/>
      <c r="F37" s="19">
        <f t="shared" si="0"/>
        <v>0</v>
      </c>
      <c r="G37" s="26">
        <f t="shared" si="1"/>
        <v>0</v>
      </c>
      <c r="H37" s="26">
        <f t="shared" si="2"/>
        <v>0</v>
      </c>
      <c r="I37" s="7"/>
      <c r="J37" s="49"/>
    </row>
    <row r="38" spans="1:10" s="16" customFormat="1" ht="30">
      <c r="A38" s="13"/>
      <c r="B38" s="15" t="s">
        <v>62</v>
      </c>
      <c r="C38" s="2"/>
      <c r="D38" s="2">
        <v>560</v>
      </c>
      <c r="E38" s="2"/>
      <c r="F38" s="19">
        <f>E38+(E38*0.15)</f>
        <v>0</v>
      </c>
      <c r="G38" s="26">
        <f>E38*0.023</f>
        <v>0</v>
      </c>
      <c r="H38" s="26">
        <f>F38+G38</f>
        <v>0</v>
      </c>
      <c r="I38" s="7"/>
      <c r="J38" s="49"/>
    </row>
    <row r="39" spans="1:10" s="16" customFormat="1" ht="15.75" thickBot="1">
      <c r="A39" s="5"/>
      <c r="B39" s="3"/>
      <c r="C39" s="3"/>
      <c r="D39" s="3"/>
      <c r="E39" s="3">
        <f>SUM(D35:D38)</f>
        <v>1780</v>
      </c>
      <c r="F39" s="20">
        <f t="shared" si="0"/>
        <v>2047</v>
      </c>
      <c r="G39" s="27">
        <f t="shared" si="1"/>
        <v>40.94</v>
      </c>
      <c r="H39" s="28">
        <f t="shared" si="2"/>
        <v>2087.94</v>
      </c>
      <c r="I39" s="29">
        <v>2090</v>
      </c>
      <c r="J39" s="52" t="s">
        <v>77</v>
      </c>
    </row>
    <row r="40" spans="1:10" s="16" customFormat="1" ht="15">
      <c r="A40" s="33" t="s">
        <v>43</v>
      </c>
      <c r="B40" s="51" t="s">
        <v>44</v>
      </c>
      <c r="C40" s="11"/>
      <c r="D40" s="11">
        <v>340</v>
      </c>
      <c r="E40" s="11"/>
      <c r="F40" s="21">
        <f t="shared" si="0"/>
        <v>0</v>
      </c>
      <c r="G40" s="35">
        <f t="shared" si="1"/>
        <v>0</v>
      </c>
      <c r="H40" s="35">
        <f t="shared" si="2"/>
        <v>0</v>
      </c>
      <c r="I40" s="36"/>
      <c r="J40" s="42"/>
    </row>
    <row r="41" spans="1:10" s="16" customFormat="1" ht="15">
      <c r="A41" s="6"/>
      <c r="B41" s="15" t="s">
        <v>45</v>
      </c>
      <c r="C41" s="2"/>
      <c r="D41" s="2">
        <v>230</v>
      </c>
      <c r="E41" s="2"/>
      <c r="F41" s="19">
        <f t="shared" si="0"/>
        <v>0</v>
      </c>
      <c r="G41" s="26">
        <f t="shared" si="1"/>
        <v>0</v>
      </c>
      <c r="H41" s="26">
        <f t="shared" si="2"/>
        <v>0</v>
      </c>
      <c r="I41" s="31"/>
      <c r="J41" s="42"/>
    </row>
    <row r="42" spans="1:10" s="16" customFormat="1" ht="15">
      <c r="A42" s="6"/>
      <c r="B42" s="15" t="s">
        <v>67</v>
      </c>
      <c r="C42" s="2"/>
      <c r="D42" s="2">
        <v>280</v>
      </c>
      <c r="E42" s="2"/>
      <c r="F42" s="19">
        <f t="shared" si="0"/>
        <v>0</v>
      </c>
      <c r="G42" s="26">
        <f t="shared" si="1"/>
        <v>0</v>
      </c>
      <c r="H42" s="26">
        <f t="shared" si="2"/>
        <v>0</v>
      </c>
      <c r="I42" s="31"/>
      <c r="J42" s="42"/>
    </row>
    <row r="43" spans="1:10" s="16" customFormat="1" ht="15.75" thickBot="1">
      <c r="A43" s="5"/>
      <c r="B43" s="3"/>
      <c r="C43" s="3"/>
      <c r="D43" s="3"/>
      <c r="E43" s="3">
        <f>SUM(D40:D42)</f>
        <v>850</v>
      </c>
      <c r="F43" s="20">
        <f t="shared" si="0"/>
        <v>977.5</v>
      </c>
      <c r="G43" s="27">
        <f t="shared" si="1"/>
        <v>19.55</v>
      </c>
      <c r="H43" s="28">
        <f t="shared" si="2"/>
        <v>997.05</v>
      </c>
      <c r="I43" s="32">
        <v>998</v>
      </c>
      <c r="J43" s="44" t="s">
        <v>74</v>
      </c>
    </row>
    <row r="44" spans="1:10" s="16" customFormat="1" ht="30">
      <c r="A44" s="17" t="s">
        <v>15</v>
      </c>
      <c r="B44" s="14" t="s">
        <v>46</v>
      </c>
      <c r="C44" s="1"/>
      <c r="D44" s="1">
        <v>440</v>
      </c>
      <c r="E44" s="1"/>
      <c r="F44" s="18">
        <f t="shared" si="0"/>
        <v>0</v>
      </c>
      <c r="G44" s="25">
        <f t="shared" si="1"/>
        <v>0</v>
      </c>
      <c r="H44" s="25">
        <f t="shared" si="2"/>
        <v>0</v>
      </c>
      <c r="I44" s="30"/>
      <c r="J44" s="42"/>
    </row>
    <row r="45" spans="1:10" s="16" customFormat="1" ht="30">
      <c r="A45" s="6"/>
      <c r="B45" s="15" t="s">
        <v>47</v>
      </c>
      <c r="C45" s="2"/>
      <c r="D45" s="2">
        <v>440</v>
      </c>
      <c r="E45" s="2"/>
      <c r="F45" s="19">
        <f t="shared" si="0"/>
        <v>0</v>
      </c>
      <c r="G45" s="26">
        <f t="shared" si="1"/>
        <v>0</v>
      </c>
      <c r="H45" s="26">
        <f t="shared" si="2"/>
        <v>0</v>
      </c>
      <c r="I45" s="31"/>
      <c r="J45" s="42"/>
    </row>
    <row r="46" spans="1:10" s="16" customFormat="1" ht="15.75" thickBot="1">
      <c r="A46" s="5"/>
      <c r="B46" s="3"/>
      <c r="C46" s="3"/>
      <c r="D46" s="3"/>
      <c r="E46" s="3">
        <f>SUM(D44:D45)</f>
        <v>880</v>
      </c>
      <c r="F46" s="20">
        <f t="shared" si="0"/>
        <v>1012</v>
      </c>
      <c r="G46" s="27">
        <f t="shared" si="1"/>
        <v>20.24</v>
      </c>
      <c r="H46" s="28">
        <f t="shared" si="2"/>
        <v>1032.24</v>
      </c>
      <c r="I46" s="32">
        <v>1033</v>
      </c>
      <c r="J46" s="44" t="s">
        <v>74</v>
      </c>
    </row>
    <row r="47" spans="1:10" s="16" customFormat="1" ht="15">
      <c r="A47" s="8" t="s">
        <v>48</v>
      </c>
      <c r="B47" s="14" t="s">
        <v>49</v>
      </c>
      <c r="C47" s="1"/>
      <c r="D47" s="1">
        <v>230</v>
      </c>
      <c r="E47" s="1"/>
      <c r="F47" s="18">
        <f t="shared" si="0"/>
        <v>0</v>
      </c>
      <c r="G47" s="25">
        <f t="shared" si="1"/>
        <v>0</v>
      </c>
      <c r="H47" s="25">
        <f t="shared" si="2"/>
        <v>0</v>
      </c>
      <c r="I47" s="30"/>
      <c r="J47" s="42"/>
    </row>
    <row r="48" spans="1:10" s="16" customFormat="1" ht="15.75" thickBot="1">
      <c r="A48" s="5"/>
      <c r="B48" s="3"/>
      <c r="C48" s="3"/>
      <c r="D48" s="3"/>
      <c r="E48" s="3">
        <f>SUM(D47)</f>
        <v>230</v>
      </c>
      <c r="F48" s="20">
        <f t="shared" si="0"/>
        <v>264.5</v>
      </c>
      <c r="G48" s="27">
        <f t="shared" si="1"/>
        <v>5.29</v>
      </c>
      <c r="H48" s="28">
        <f t="shared" si="2"/>
        <v>269.79</v>
      </c>
      <c r="I48" s="32">
        <v>273</v>
      </c>
      <c r="J48" s="44" t="s">
        <v>76</v>
      </c>
    </row>
    <row r="49" spans="1:10" s="16" customFormat="1" ht="30">
      <c r="A49" s="8" t="s">
        <v>50</v>
      </c>
      <c r="B49" s="14" t="s">
        <v>51</v>
      </c>
      <c r="C49" s="1"/>
      <c r="D49" s="1">
        <v>560</v>
      </c>
      <c r="E49" s="1"/>
      <c r="F49" s="18">
        <f t="shared" si="0"/>
        <v>0</v>
      </c>
      <c r="G49" s="25">
        <f t="shared" si="1"/>
        <v>0</v>
      </c>
      <c r="H49" s="25">
        <f t="shared" si="2"/>
        <v>0</v>
      </c>
      <c r="I49" s="30"/>
      <c r="J49" s="42"/>
    </row>
    <row r="50" spans="1:10" s="16" customFormat="1" ht="15.75" thickBot="1">
      <c r="A50" s="5"/>
      <c r="B50" s="3"/>
      <c r="C50" s="3"/>
      <c r="D50" s="3"/>
      <c r="E50" s="3">
        <f>SUM(D49)</f>
        <v>560</v>
      </c>
      <c r="F50" s="20">
        <f t="shared" si="0"/>
        <v>644</v>
      </c>
      <c r="G50" s="27">
        <f t="shared" si="1"/>
        <v>12.879999999999999</v>
      </c>
      <c r="H50" s="28">
        <f t="shared" si="2"/>
        <v>656.88</v>
      </c>
      <c r="I50" s="32">
        <v>657</v>
      </c>
      <c r="J50" s="42"/>
    </row>
    <row r="51" spans="1:10" s="16" customFormat="1" ht="15">
      <c r="A51" s="8" t="s">
        <v>52</v>
      </c>
      <c r="B51" s="14" t="s">
        <v>68</v>
      </c>
      <c r="C51" s="1"/>
      <c r="D51" s="1">
        <v>270</v>
      </c>
      <c r="E51" s="1"/>
      <c r="F51" s="18">
        <f t="shared" si="0"/>
        <v>0</v>
      </c>
      <c r="G51" s="25">
        <f t="shared" si="1"/>
        <v>0</v>
      </c>
      <c r="H51" s="25">
        <f t="shared" si="2"/>
        <v>0</v>
      </c>
      <c r="I51" s="30"/>
      <c r="J51" s="42"/>
    </row>
    <row r="52" spans="1:10" s="16" customFormat="1" ht="30">
      <c r="A52" s="13"/>
      <c r="B52" s="15" t="s">
        <v>54</v>
      </c>
      <c r="C52" s="2"/>
      <c r="D52" s="2">
        <v>650</v>
      </c>
      <c r="E52" s="2"/>
      <c r="F52" s="19">
        <f t="shared" si="0"/>
        <v>0</v>
      </c>
      <c r="G52" s="26">
        <f t="shared" si="1"/>
        <v>0</v>
      </c>
      <c r="H52" s="26">
        <f t="shared" si="2"/>
        <v>0</v>
      </c>
      <c r="I52" s="31"/>
      <c r="J52" s="42"/>
    </row>
    <row r="53" spans="1:10" s="16" customFormat="1" ht="30">
      <c r="A53" s="13"/>
      <c r="B53" s="15" t="s">
        <v>55</v>
      </c>
      <c r="C53" s="2"/>
      <c r="D53" s="2">
        <v>610</v>
      </c>
      <c r="E53" s="2"/>
      <c r="F53" s="19">
        <f t="shared" si="0"/>
        <v>0</v>
      </c>
      <c r="G53" s="26">
        <f t="shared" si="1"/>
        <v>0</v>
      </c>
      <c r="H53" s="26">
        <f t="shared" si="2"/>
        <v>0</v>
      </c>
      <c r="I53" s="31"/>
      <c r="J53" s="42"/>
    </row>
    <row r="54" spans="1:10" s="16" customFormat="1" ht="15.75" thickBot="1">
      <c r="A54" s="5"/>
      <c r="B54" s="3"/>
      <c r="C54" s="3"/>
      <c r="D54" s="3"/>
      <c r="E54" s="3">
        <f>SUM(D51:D53)</f>
        <v>1530</v>
      </c>
      <c r="F54" s="20">
        <f t="shared" si="0"/>
        <v>1759.5</v>
      </c>
      <c r="G54" s="27">
        <f t="shared" si="1"/>
        <v>35.19</v>
      </c>
      <c r="H54" s="28">
        <f t="shared" si="2"/>
        <v>1794.69</v>
      </c>
      <c r="I54" s="32">
        <v>1796</v>
      </c>
      <c r="J54" s="44" t="s">
        <v>74</v>
      </c>
    </row>
    <row r="55" spans="1:10" s="16" customFormat="1" ht="15">
      <c r="A55" s="8" t="s">
        <v>53</v>
      </c>
      <c r="B55" s="14" t="s">
        <v>61</v>
      </c>
      <c r="C55" s="1"/>
      <c r="D55" s="1">
        <v>280</v>
      </c>
      <c r="E55" s="1"/>
      <c r="F55" s="18">
        <f t="shared" si="0"/>
        <v>0</v>
      </c>
      <c r="G55" s="25">
        <f t="shared" si="1"/>
        <v>0</v>
      </c>
      <c r="H55" s="25">
        <f t="shared" si="2"/>
        <v>0</v>
      </c>
      <c r="I55" s="30"/>
      <c r="J55" s="42"/>
    </row>
    <row r="56" spans="1:10" s="16" customFormat="1" ht="15.75" thickBot="1">
      <c r="A56" s="5"/>
      <c r="B56" s="3"/>
      <c r="C56" s="3"/>
      <c r="D56" s="3"/>
      <c r="E56" s="3">
        <f>D55</f>
        <v>280</v>
      </c>
      <c r="F56" s="20">
        <f t="shared" si="0"/>
        <v>322</v>
      </c>
      <c r="G56" s="27">
        <f t="shared" si="1"/>
        <v>6.4399999999999995</v>
      </c>
      <c r="H56" s="28">
        <f t="shared" si="2"/>
        <v>328.44</v>
      </c>
      <c r="I56" s="54">
        <v>329</v>
      </c>
      <c r="J56" s="44" t="s">
        <v>74</v>
      </c>
    </row>
    <row r="57" spans="1:10" s="16" customFormat="1" ht="15">
      <c r="A57" s="8" t="s">
        <v>56</v>
      </c>
      <c r="B57" s="14" t="s">
        <v>69</v>
      </c>
      <c r="C57" s="1"/>
      <c r="D57" s="1">
        <v>360</v>
      </c>
      <c r="E57" s="1"/>
      <c r="F57" s="18">
        <f t="shared" si="0"/>
        <v>0</v>
      </c>
      <c r="G57" s="25">
        <f t="shared" si="1"/>
        <v>0</v>
      </c>
      <c r="H57" s="25">
        <f t="shared" si="2"/>
        <v>0</v>
      </c>
      <c r="I57" s="30"/>
      <c r="J57" s="42"/>
    </row>
    <row r="58" spans="1:10" s="16" customFormat="1" ht="30">
      <c r="A58" s="6"/>
      <c r="B58" s="15" t="s">
        <v>57</v>
      </c>
      <c r="C58" s="2"/>
      <c r="D58" s="2">
        <v>370</v>
      </c>
      <c r="E58" s="2"/>
      <c r="F58" s="19">
        <f t="shared" si="0"/>
        <v>0</v>
      </c>
      <c r="G58" s="26">
        <f t="shared" si="1"/>
        <v>0</v>
      </c>
      <c r="H58" s="26">
        <f t="shared" si="2"/>
        <v>0</v>
      </c>
      <c r="I58" s="31"/>
      <c r="J58" s="42"/>
    </row>
    <row r="59" spans="1:10" s="16" customFormat="1" ht="30">
      <c r="A59" s="6"/>
      <c r="B59" s="15" t="s">
        <v>58</v>
      </c>
      <c r="C59" s="2"/>
      <c r="D59" s="2">
        <v>230</v>
      </c>
      <c r="E59" s="2"/>
      <c r="F59" s="19">
        <f t="shared" si="0"/>
        <v>0</v>
      </c>
      <c r="G59" s="26">
        <f t="shared" si="1"/>
        <v>0</v>
      </c>
      <c r="H59" s="26">
        <f t="shared" si="2"/>
        <v>0</v>
      </c>
      <c r="I59" s="31"/>
      <c r="J59" s="42"/>
    </row>
    <row r="60" spans="1:10" s="16" customFormat="1" ht="15.75" thickBot="1">
      <c r="A60" s="5"/>
      <c r="B60" s="3"/>
      <c r="C60" s="3"/>
      <c r="D60" s="3"/>
      <c r="E60" s="3">
        <f>SUM(D57:D59)</f>
        <v>960</v>
      </c>
      <c r="F60" s="20">
        <f t="shared" si="0"/>
        <v>1104</v>
      </c>
      <c r="G60" s="27">
        <f t="shared" si="1"/>
        <v>22.08</v>
      </c>
      <c r="H60" s="28">
        <f t="shared" si="2"/>
        <v>1126.08</v>
      </c>
      <c r="I60" s="32">
        <v>1127</v>
      </c>
      <c r="J60" s="44" t="s">
        <v>74</v>
      </c>
    </row>
    <row r="61" spans="1:10" s="16" customFormat="1" ht="15">
      <c r="A61" s="8" t="s">
        <v>7</v>
      </c>
      <c r="B61" s="14" t="s">
        <v>33</v>
      </c>
      <c r="C61" s="1"/>
      <c r="D61" s="1">
        <v>50</v>
      </c>
      <c r="E61" s="1"/>
      <c r="F61" s="18">
        <f t="shared" si="0"/>
        <v>0</v>
      </c>
      <c r="G61" s="25">
        <f t="shared" si="1"/>
        <v>0</v>
      </c>
      <c r="H61" s="25">
        <f t="shared" si="2"/>
        <v>0</v>
      </c>
      <c r="I61" s="30"/>
      <c r="J61" s="42"/>
    </row>
    <row r="62" spans="1:10" s="16" customFormat="1" ht="15.75" thickBot="1">
      <c r="A62" s="5"/>
      <c r="B62" s="3"/>
      <c r="C62" s="3"/>
      <c r="D62" s="3"/>
      <c r="E62" s="3">
        <f>D61</f>
        <v>50</v>
      </c>
      <c r="F62" s="20">
        <f t="shared" si="0"/>
        <v>57.5</v>
      </c>
      <c r="G62" s="27">
        <f t="shared" si="1"/>
        <v>1.15</v>
      </c>
      <c r="H62" s="28">
        <f t="shared" si="2"/>
        <v>58.65</v>
      </c>
      <c r="I62" s="32">
        <v>59</v>
      </c>
      <c r="J62" s="42"/>
    </row>
    <row r="63" spans="1:10" s="16" customFormat="1" ht="15">
      <c r="A63" s="8" t="s">
        <v>63</v>
      </c>
      <c r="B63" s="14" t="s">
        <v>64</v>
      </c>
      <c r="C63" s="1"/>
      <c r="D63" s="1">
        <v>280</v>
      </c>
      <c r="E63" s="1"/>
      <c r="F63" s="18">
        <f t="shared" si="0"/>
        <v>0</v>
      </c>
      <c r="G63" s="25">
        <f t="shared" si="1"/>
        <v>0</v>
      </c>
      <c r="H63" s="25">
        <f t="shared" si="2"/>
        <v>0</v>
      </c>
      <c r="I63" s="30"/>
      <c r="J63" s="42"/>
    </row>
    <row r="64" spans="1:10" s="16" customFormat="1" ht="15.75" thickBot="1">
      <c r="A64" s="5"/>
      <c r="B64" s="3"/>
      <c r="C64" s="3"/>
      <c r="D64" s="3"/>
      <c r="E64" s="3">
        <f>D63</f>
        <v>280</v>
      </c>
      <c r="F64" s="20">
        <f t="shared" si="0"/>
        <v>322</v>
      </c>
      <c r="G64" s="27">
        <f t="shared" si="1"/>
        <v>6.4399999999999995</v>
      </c>
      <c r="H64" s="28">
        <f t="shared" si="2"/>
        <v>328.44</v>
      </c>
      <c r="I64" s="32">
        <v>329</v>
      </c>
      <c r="J64" s="44" t="s">
        <v>74</v>
      </c>
    </row>
    <row r="65" spans="1:10" s="16" customFormat="1" ht="15">
      <c r="A65" s="8" t="s">
        <v>71</v>
      </c>
      <c r="B65" s="14" t="s">
        <v>72</v>
      </c>
      <c r="C65" s="1"/>
      <c r="D65" s="1">
        <v>270</v>
      </c>
      <c r="E65" s="1"/>
      <c r="F65" s="18">
        <f t="shared" si="0"/>
        <v>0</v>
      </c>
      <c r="G65" s="25">
        <f t="shared" si="1"/>
        <v>0</v>
      </c>
      <c r="H65" s="25">
        <f t="shared" si="2"/>
        <v>0</v>
      </c>
      <c r="I65" s="30"/>
      <c r="J65" s="42"/>
    </row>
    <row r="66" spans="1:10" s="16" customFormat="1" ht="15.75" thickBot="1">
      <c r="A66" s="5"/>
      <c r="B66" s="3"/>
      <c r="C66" s="3"/>
      <c r="D66" s="3"/>
      <c r="E66" s="3">
        <f>SUM(D65)</f>
        <v>270</v>
      </c>
      <c r="F66" s="20">
        <f t="shared" si="0"/>
        <v>310.5</v>
      </c>
      <c r="G66" s="27">
        <f t="shared" si="1"/>
        <v>6.21</v>
      </c>
      <c r="H66" s="28">
        <f t="shared" si="2"/>
        <v>316.71</v>
      </c>
      <c r="I66" s="32">
        <v>317</v>
      </c>
      <c r="J66" s="43"/>
    </row>
    <row r="67" spans="1:9" s="16" customFormat="1" ht="15">
      <c r="A67" s="11"/>
      <c r="B67" s="11"/>
      <c r="C67" s="11"/>
      <c r="D67" s="11"/>
      <c r="E67" s="11"/>
      <c r="F67" s="21"/>
      <c r="G67" s="11"/>
      <c r="H67" s="11"/>
      <c r="I67" s="11"/>
    </row>
    <row r="68" spans="1:9" s="16" customFormat="1" ht="15">
      <c r="A68" s="2"/>
      <c r="B68" s="2"/>
      <c r="C68" s="2"/>
      <c r="D68" s="2"/>
      <c r="E68" s="2"/>
      <c r="F68" s="19"/>
      <c r="G68" s="26"/>
      <c r="H68" s="2"/>
      <c r="I68" s="2"/>
    </row>
    <row r="69" spans="1:9" s="16" customFormat="1" ht="15">
      <c r="A69" s="2"/>
      <c r="B69" s="2"/>
      <c r="C69" s="2"/>
      <c r="D69" s="2"/>
      <c r="E69" s="2"/>
      <c r="F69" s="19"/>
      <c r="G69" s="2"/>
      <c r="H69" s="2"/>
      <c r="I69" s="2"/>
    </row>
    <row r="70" spans="1:9" s="16" customFormat="1" ht="15">
      <c r="A70" s="2"/>
      <c r="B70" s="2"/>
      <c r="C70" s="2"/>
      <c r="D70" s="2"/>
      <c r="E70" s="2"/>
      <c r="F70" s="19"/>
      <c r="G70" s="2"/>
      <c r="H70" s="2"/>
      <c r="I70" s="2"/>
    </row>
    <row r="71" spans="1:9" s="16" customFormat="1" ht="15">
      <c r="A71" s="2"/>
      <c r="B71" s="2"/>
      <c r="C71" s="2"/>
      <c r="D71" s="2"/>
      <c r="E71" s="2"/>
      <c r="F71" s="19"/>
      <c r="G71" s="2"/>
      <c r="H71" s="2"/>
      <c r="I71" s="2"/>
    </row>
    <row r="72" spans="1:9" s="16" customFormat="1" ht="15">
      <c r="A72" s="2"/>
      <c r="B72" s="2"/>
      <c r="C72" s="2"/>
      <c r="D72" s="2"/>
      <c r="E72" s="2"/>
      <c r="F72" s="19"/>
      <c r="G72" s="2"/>
      <c r="H72" s="2"/>
      <c r="I72" s="2"/>
    </row>
    <row r="73" spans="1:9" s="16" customFormat="1" ht="15">
      <c r="A73" s="2"/>
      <c r="B73" s="2"/>
      <c r="C73" s="2"/>
      <c r="D73" s="2"/>
      <c r="E73" s="2"/>
      <c r="F73" s="19"/>
      <c r="G73" s="2"/>
      <c r="H73" s="2"/>
      <c r="I73" s="2"/>
    </row>
    <row r="74" spans="1:9" s="16" customFormat="1" ht="15">
      <c r="A74" s="2"/>
      <c r="B74" s="2"/>
      <c r="C74" s="2"/>
      <c r="D74" s="2"/>
      <c r="E74" s="2"/>
      <c r="F74" s="19"/>
      <c r="G74" s="2"/>
      <c r="H74" s="2"/>
      <c r="I74" s="2"/>
    </row>
    <row r="75" spans="1:9" s="16" customFormat="1" ht="15">
      <c r="A75" s="2"/>
      <c r="B75" s="2"/>
      <c r="C75" s="2"/>
      <c r="D75" s="2"/>
      <c r="E75" s="2"/>
      <c r="F75" s="19"/>
      <c r="G75" s="2"/>
      <c r="H75" s="2"/>
      <c r="I75" s="2"/>
    </row>
    <row r="76" spans="1:9" s="16" customFormat="1" ht="15">
      <c r="A76" s="2"/>
      <c r="B76" s="2"/>
      <c r="C76" s="2"/>
      <c r="D76" s="2"/>
      <c r="E76" s="2"/>
      <c r="F76" s="19"/>
      <c r="G76" s="2"/>
      <c r="H76" s="2"/>
      <c r="I76" s="2"/>
    </row>
    <row r="77" spans="1:9" s="16" customFormat="1" ht="15">
      <c r="A77" s="2"/>
      <c r="B77" s="2"/>
      <c r="C77" s="2"/>
      <c r="D77" s="2"/>
      <c r="E77" s="2"/>
      <c r="F77" s="19"/>
      <c r="G77" s="2"/>
      <c r="H77" s="2"/>
      <c r="I77" s="2"/>
    </row>
    <row r="78" spans="1:9" ht="15">
      <c r="A78" s="12"/>
      <c r="B78" s="12"/>
      <c r="C78" s="12"/>
      <c r="D78" s="12"/>
      <c r="E78" s="12"/>
      <c r="F78" s="22"/>
      <c r="G78" s="12"/>
      <c r="H78" s="12"/>
      <c r="I78" s="12"/>
    </row>
    <row r="79" spans="1:9" ht="15">
      <c r="A79" s="12"/>
      <c r="B79" s="12"/>
      <c r="C79" s="12"/>
      <c r="D79" s="12"/>
      <c r="E79" s="12"/>
      <c r="F79" s="22"/>
      <c r="G79" s="12"/>
      <c r="H79" s="12"/>
      <c r="I79" s="12"/>
    </row>
    <row r="80" spans="1:9" ht="15">
      <c r="A80" s="12"/>
      <c r="B80" s="12"/>
      <c r="C80" s="12"/>
      <c r="D80" s="12"/>
      <c r="E80" s="12"/>
      <c r="F80" s="22"/>
      <c r="G80" s="12"/>
      <c r="H80" s="12"/>
      <c r="I80" s="12"/>
    </row>
    <row r="81" spans="1:9" ht="15">
      <c r="A81" s="12"/>
      <c r="B81" s="12"/>
      <c r="C81" s="12"/>
      <c r="D81" s="12"/>
      <c r="E81" s="12"/>
      <c r="F81" s="22"/>
      <c r="G81" s="12"/>
      <c r="H81" s="12"/>
      <c r="I81" s="12"/>
    </row>
    <row r="82" spans="1:9" ht="15">
      <c r="A82" s="12"/>
      <c r="B82" s="12"/>
      <c r="C82" s="12"/>
      <c r="D82" s="12"/>
      <c r="E82" s="12"/>
      <c r="F82" s="22"/>
      <c r="G82" s="12"/>
      <c r="H82" s="12"/>
      <c r="I82" s="12"/>
    </row>
    <row r="83" spans="1:9" ht="15">
      <c r="A83" s="10"/>
      <c r="B83" s="10"/>
      <c r="C83" s="10"/>
      <c r="D83" s="10"/>
      <c r="E83" s="10"/>
      <c r="F83" s="23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23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23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23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23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23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23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23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23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23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23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23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23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</sheetData>
  <sheetProtection/>
  <hyperlinks>
    <hyperlink ref="A44" r:id="rId1" display="IRM@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2013-04-07T16:22:20Z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