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<sst xmlns="http://schemas.openxmlformats.org/spreadsheetml/2006/main" count="201" uniqueCount="66">
  <si>
    <t>ник</t>
  </si>
  <si>
    <t>наименование</t>
  </si>
  <si>
    <t>вес</t>
  </si>
  <si>
    <t>цена</t>
  </si>
  <si>
    <t>с орг%</t>
  </si>
  <si>
    <t>Слоеное печенье "Штрудель с нач." брусн.</t>
  </si>
  <si>
    <t>Инесик</t>
  </si>
  <si>
    <t>Ashlen*</t>
  </si>
  <si>
    <t>Слоеное печенье "Штрудель с нач. абрикос</t>
  </si>
  <si>
    <t>Симфония сердца</t>
  </si>
  <si>
    <t>иниша</t>
  </si>
  <si>
    <t>Leluh</t>
  </si>
  <si>
    <t>Jouli23</t>
  </si>
  <si>
    <t>Аульчанка</t>
  </si>
  <si>
    <t>ОКИГНА</t>
  </si>
  <si>
    <t>Котенки</t>
  </si>
  <si>
    <t>Флориана</t>
  </si>
  <si>
    <t>Нина)</t>
  </si>
  <si>
    <t>Sunny_Cat</t>
  </si>
  <si>
    <t>ALIENA</t>
  </si>
  <si>
    <t>Амадэй в шоколад.глазури</t>
  </si>
  <si>
    <t>Восточный сюрприз</t>
  </si>
  <si>
    <t>ПРИСТРОЙ</t>
  </si>
  <si>
    <t>Selesta</t>
  </si>
  <si>
    <t>Татьяна Шенк</t>
  </si>
  <si>
    <t>зефир ваниль</t>
  </si>
  <si>
    <t>Ashlen</t>
  </si>
  <si>
    <t>Ladushka</t>
  </si>
  <si>
    <t>медвежья лапка</t>
  </si>
  <si>
    <t>Корзинка с барбарисом</t>
  </si>
  <si>
    <t>Летящая</t>
  </si>
  <si>
    <t xml:space="preserve">Страстная Южанка со слив.нач. </t>
  </si>
  <si>
    <t>Золотой лужок</t>
  </si>
  <si>
    <t>Мармелад желейно формовой</t>
  </si>
  <si>
    <t>Мармеладная сказка , 1,4кг ТВ</t>
  </si>
  <si>
    <t>Рейкьявик</t>
  </si>
  <si>
    <t>Соломка ваниль</t>
  </si>
  <si>
    <t>Ларико</t>
  </si>
  <si>
    <t>Навладия</t>
  </si>
  <si>
    <t>МарINA</t>
  </si>
  <si>
    <t>Соломка соль</t>
  </si>
  <si>
    <t>Соломка сладкая</t>
  </si>
  <si>
    <t>Мишки Яки со слив. Нач.</t>
  </si>
  <si>
    <t>Amili22</t>
  </si>
  <si>
    <t>Бисквитное небо</t>
  </si>
  <si>
    <t>Бисквитное небо с черемухой</t>
  </si>
  <si>
    <t>Бабушкины подсолнухи</t>
  </si>
  <si>
    <t>Мадагаскар с творогом</t>
  </si>
  <si>
    <t>Большая Палочка "Удача"</t>
  </si>
  <si>
    <t>бяшик</t>
  </si>
  <si>
    <t>Хворост со сгущенкой</t>
  </si>
  <si>
    <t>Хворост сахарный</t>
  </si>
  <si>
    <t>Ирис школьный</t>
  </si>
  <si>
    <t>Ameli22</t>
  </si>
  <si>
    <t>Мария05</t>
  </si>
  <si>
    <t>всего</t>
  </si>
  <si>
    <t>сумма</t>
  </si>
  <si>
    <t>Доро Яки с фукт.нач абрикос/апельсин</t>
  </si>
  <si>
    <t>мои долг</t>
  </si>
  <si>
    <t>сдаем</t>
  </si>
  <si>
    <t>Синдирелла</t>
  </si>
  <si>
    <t>Jouli24</t>
  </si>
  <si>
    <t>komilfo001</t>
  </si>
  <si>
    <t>*Есения*</t>
  </si>
  <si>
    <t>долг</t>
  </si>
  <si>
    <t>сдано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</si>
</sst>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0"/>
      <name val="Arial"/>
      <family val="2"/>
    </font>
    <font>
      <b/>
      <sz val="16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1" fillId="4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180" fontId="0" fillId="5" borderId="1" xfId="0" applyNumberFormat="1" applyFill="1" applyBorder="1" applyAlignment="1">
      <alignment horizontal="center"/>
    </xf>
    <xf numFmtId="0" fontId="1" fillId="6" borderId="1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1" fillId="6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/>
    </xf>
    <xf numFmtId="0" fontId="1" fillId="8" borderId="1" xfId="0" applyFont="1" applyFill="1" applyBorder="1" applyAlignment="1">
      <alignment/>
    </xf>
    <xf numFmtId="180" fontId="0" fillId="8" borderId="1" xfId="0" applyNumberFormat="1" applyFill="1" applyBorder="1" applyAlignment="1">
      <alignment horizontal="center"/>
    </xf>
    <xf numFmtId="0" fontId="1" fillId="9" borderId="1" xfId="0" applyFont="1" applyFill="1" applyBorder="1" applyAlignment="1">
      <alignment/>
    </xf>
    <xf numFmtId="0" fontId="5" fillId="9" borderId="1" xfId="0" applyFont="1" applyFill="1" applyBorder="1" applyAlignment="1">
      <alignment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/>
    </xf>
    <xf numFmtId="0" fontId="1" fillId="9" borderId="1" xfId="0" applyFont="1" applyFill="1" applyBorder="1" applyAlignment="1">
      <alignment/>
    </xf>
    <xf numFmtId="0" fontId="1" fillId="10" borderId="1" xfId="0" applyFont="1" applyFill="1" applyBorder="1" applyAlignment="1">
      <alignment/>
    </xf>
    <xf numFmtId="0" fontId="5" fillId="10" borderId="1" xfId="0" applyFont="1" applyFill="1" applyBorder="1" applyAlignment="1">
      <alignment/>
    </xf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/>
    </xf>
    <xf numFmtId="0" fontId="1" fillId="10" borderId="1" xfId="0" applyFont="1" applyFill="1" applyBorder="1" applyAlignment="1">
      <alignment/>
    </xf>
    <xf numFmtId="0" fontId="1" fillId="11" borderId="1" xfId="0" applyFont="1" applyFill="1" applyBorder="1" applyAlignment="1">
      <alignment/>
    </xf>
    <xf numFmtId="0" fontId="5" fillId="11" borderId="1" xfId="0" applyFont="1" applyFill="1" applyBorder="1" applyAlignment="1">
      <alignment/>
    </xf>
    <xf numFmtId="0" fontId="2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5" fillId="5" borderId="1" xfId="0" applyFont="1" applyFill="1" applyBorder="1" applyAlignment="1">
      <alignment/>
    </xf>
    <xf numFmtId="0" fontId="1" fillId="12" borderId="1" xfId="0" applyFont="1" applyFill="1" applyBorder="1" applyAlignment="1">
      <alignment/>
    </xf>
    <xf numFmtId="0" fontId="5" fillId="12" borderId="1" xfId="0" applyFont="1" applyFill="1" applyBorder="1" applyAlignment="1">
      <alignment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/>
    </xf>
    <xf numFmtId="0" fontId="1" fillId="12" borderId="1" xfId="0" applyFont="1" applyFill="1" applyBorder="1" applyAlignment="1">
      <alignment/>
    </xf>
    <xf numFmtId="0" fontId="1" fillId="13" borderId="1" xfId="0" applyFont="1" applyFill="1" applyBorder="1" applyAlignment="1">
      <alignment/>
    </xf>
    <xf numFmtId="0" fontId="1" fillId="13" borderId="1" xfId="0" applyFont="1" applyFill="1" applyBorder="1" applyAlignment="1">
      <alignment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/>
    </xf>
    <xf numFmtId="0" fontId="1" fillId="14" borderId="1" xfId="0" applyFont="1" applyFill="1" applyBorder="1" applyAlignment="1">
      <alignment/>
    </xf>
    <xf numFmtId="0" fontId="1" fillId="14" borderId="1" xfId="0" applyFont="1" applyFill="1" applyBorder="1" applyAlignment="1">
      <alignment/>
    </xf>
    <xf numFmtId="0" fontId="2" fillId="14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4" borderId="1" xfId="0" applyFill="1" applyBorder="1" applyAlignment="1">
      <alignment/>
    </xf>
    <xf numFmtId="0" fontId="1" fillId="15" borderId="1" xfId="0" applyFont="1" applyFill="1" applyBorder="1" applyAlignment="1">
      <alignment/>
    </xf>
    <xf numFmtId="0" fontId="1" fillId="15" borderId="1" xfId="0" applyFont="1" applyFill="1" applyBorder="1" applyAlignment="1">
      <alignment/>
    </xf>
    <xf numFmtId="0" fontId="2" fillId="15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/>
    </xf>
    <xf numFmtId="0" fontId="1" fillId="16" borderId="1" xfId="0" applyFont="1" applyFill="1" applyBorder="1" applyAlignment="1">
      <alignment/>
    </xf>
    <xf numFmtId="0" fontId="5" fillId="16" borderId="1" xfId="0" applyFont="1" applyFill="1" applyBorder="1" applyAlignment="1">
      <alignment/>
    </xf>
    <xf numFmtId="0" fontId="2" fillId="16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6" borderId="1" xfId="0" applyFill="1" applyBorder="1" applyAlignment="1">
      <alignment/>
    </xf>
    <xf numFmtId="0" fontId="1" fillId="16" borderId="1" xfId="0" applyFont="1" applyFill="1" applyBorder="1" applyAlignment="1">
      <alignment/>
    </xf>
    <xf numFmtId="0" fontId="1" fillId="17" borderId="1" xfId="0" applyFont="1" applyFill="1" applyBorder="1" applyAlignment="1">
      <alignment/>
    </xf>
    <xf numFmtId="0" fontId="5" fillId="17" borderId="1" xfId="0" applyFont="1" applyFill="1" applyBorder="1" applyAlignment="1">
      <alignment/>
    </xf>
    <xf numFmtId="0" fontId="2" fillId="17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7" borderId="1" xfId="0" applyFill="1" applyBorder="1" applyAlignment="1">
      <alignment/>
    </xf>
    <xf numFmtId="0" fontId="1" fillId="17" borderId="1" xfId="0" applyFont="1" applyFill="1" applyBorder="1" applyAlignment="1">
      <alignment/>
    </xf>
    <xf numFmtId="0" fontId="3" fillId="18" borderId="1" xfId="0" applyFont="1" applyFill="1" applyBorder="1" applyAlignment="1">
      <alignment horizontal="center"/>
    </xf>
    <xf numFmtId="0" fontId="6" fillId="18" borderId="1" xfId="0" applyFont="1" applyFill="1" applyBorder="1" applyAlignment="1">
      <alignment horizontal="center"/>
    </xf>
    <xf numFmtId="1" fontId="6" fillId="18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1" fillId="11" borderId="1" xfId="0" applyFont="1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/>
    </xf>
    <xf numFmtId="0" fontId="6" fillId="19" borderId="1" xfId="0" applyFont="1" applyFill="1" applyBorder="1" applyAlignment="1">
      <alignment horizontal="center"/>
    </xf>
    <xf numFmtId="1" fontId="6" fillId="19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">
      <selection activeCell="A24" sqref="A1:IV16384"/>
    </sheetView>
  </sheetViews>
  <sheetFormatPr defaultColWidth="9.140625" defaultRowHeight="12.75"/>
  <cols>
    <col min="1" max="1" width="22.140625" style="116" customWidth="1"/>
    <col min="2" max="2" width="45.421875" style="115" customWidth="1"/>
    <col min="3" max="3" width="8.28125" style="115" customWidth="1"/>
    <col min="4" max="16384" width="15.7109375" style="115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="85" zoomScaleNormal="85" workbookViewId="0" topLeftCell="A68">
      <selection activeCell="K100" sqref="K100"/>
    </sheetView>
  </sheetViews>
  <sheetFormatPr defaultColWidth="9.140625" defaultRowHeight="12.75"/>
  <cols>
    <col min="1" max="1" width="17.7109375" style="2" customWidth="1"/>
    <col min="2" max="2" width="61.57421875" style="7" customWidth="1"/>
    <col min="3" max="4" width="9.140625" style="8" customWidth="1"/>
    <col min="5" max="5" width="9.140625" style="1" customWidth="1"/>
    <col min="6" max="6" width="11.7109375" style="3" customWidth="1"/>
    <col min="7" max="7" width="8.8515625" style="121" customWidth="1"/>
    <col min="8" max="8" width="15.28125" style="1" customWidth="1"/>
    <col min="9" max="9" width="17.00390625" style="113" customWidth="1"/>
    <col min="10" max="10" width="9.140625" style="121" customWidth="1"/>
    <col min="11" max="11" width="9.140625" style="119" customWidth="1"/>
    <col min="12" max="16384" width="9.140625" style="1" customWidth="1"/>
  </cols>
  <sheetData>
    <row r="1" spans="1:11" s="6" customFormat="1" ht="18">
      <c r="A1" s="4" t="s">
        <v>0</v>
      </c>
      <c r="B1" s="4" t="s">
        <v>1</v>
      </c>
      <c r="C1" s="4" t="s">
        <v>2</v>
      </c>
      <c r="D1" s="4" t="s">
        <v>3</v>
      </c>
      <c r="E1" s="5" t="s">
        <v>55</v>
      </c>
      <c r="F1" s="5" t="s">
        <v>56</v>
      </c>
      <c r="G1" s="120" t="s">
        <v>4</v>
      </c>
      <c r="H1" s="5" t="s">
        <v>58</v>
      </c>
      <c r="I1" s="112" t="s">
        <v>59</v>
      </c>
      <c r="J1" s="120" t="s">
        <v>65</v>
      </c>
      <c r="K1" s="5" t="s">
        <v>64</v>
      </c>
    </row>
    <row r="2" spans="1:11" s="16" customFormat="1" ht="15.75">
      <c r="A2" s="11" t="s">
        <v>19</v>
      </c>
      <c r="B2" s="12" t="s">
        <v>20</v>
      </c>
      <c r="C2" s="13">
        <v>0.5</v>
      </c>
      <c r="D2" s="13">
        <v>97.6</v>
      </c>
      <c r="E2" s="14">
        <f aca="true" t="shared" si="0" ref="E2:E32">C2*D2</f>
        <v>48.8</v>
      </c>
      <c r="F2" s="15"/>
      <c r="G2" s="121">
        <f aca="true" t="shared" si="1" ref="G2:G65">(F2)*(1+15%)</f>
        <v>0</v>
      </c>
      <c r="I2" s="113"/>
      <c r="J2" s="121"/>
      <c r="K2" s="118"/>
    </row>
    <row r="3" spans="1:11" s="16" customFormat="1" ht="15.75">
      <c r="A3" s="11" t="s">
        <v>19</v>
      </c>
      <c r="B3" s="12" t="s">
        <v>25</v>
      </c>
      <c r="C3" s="13">
        <v>1</v>
      </c>
      <c r="D3" s="13">
        <v>126.3</v>
      </c>
      <c r="E3" s="14">
        <f t="shared" si="0"/>
        <v>126.3</v>
      </c>
      <c r="F3" s="15"/>
      <c r="G3" s="121">
        <f t="shared" si="1"/>
        <v>0</v>
      </c>
      <c r="I3" s="113"/>
      <c r="J3" s="121"/>
      <c r="K3" s="118"/>
    </row>
    <row r="4" spans="1:11" s="16" customFormat="1" ht="15.75">
      <c r="A4" s="11" t="s">
        <v>19</v>
      </c>
      <c r="B4" s="12" t="s">
        <v>28</v>
      </c>
      <c r="C4" s="13">
        <v>1</v>
      </c>
      <c r="D4" s="13">
        <v>125.5</v>
      </c>
      <c r="E4" s="14">
        <f t="shared" si="0"/>
        <v>125.5</v>
      </c>
      <c r="F4" s="15"/>
      <c r="G4" s="121">
        <f t="shared" si="1"/>
        <v>0</v>
      </c>
      <c r="I4" s="113"/>
      <c r="J4" s="121"/>
      <c r="K4" s="118"/>
    </row>
    <row r="5" spans="1:11" s="16" customFormat="1" ht="15.75">
      <c r="A5" s="11" t="s">
        <v>19</v>
      </c>
      <c r="B5" s="17" t="s">
        <v>31</v>
      </c>
      <c r="C5" s="13">
        <v>2</v>
      </c>
      <c r="D5" s="13">
        <v>93.2</v>
      </c>
      <c r="E5" s="14">
        <f t="shared" si="0"/>
        <v>186.4</v>
      </c>
      <c r="F5" s="15"/>
      <c r="G5" s="121">
        <f t="shared" si="1"/>
        <v>0</v>
      </c>
      <c r="I5" s="113"/>
      <c r="J5" s="121"/>
      <c r="K5" s="118"/>
    </row>
    <row r="6" spans="1:11" s="16" customFormat="1" ht="15.75">
      <c r="A6" s="11" t="s">
        <v>19</v>
      </c>
      <c r="B6" s="17" t="s">
        <v>36</v>
      </c>
      <c r="C6" s="13">
        <v>0.5</v>
      </c>
      <c r="D6" s="13">
        <v>83.8</v>
      </c>
      <c r="E6" s="14">
        <f t="shared" si="0"/>
        <v>41.9</v>
      </c>
      <c r="F6" s="15"/>
      <c r="G6" s="121">
        <f t="shared" si="1"/>
        <v>0</v>
      </c>
      <c r="I6" s="113"/>
      <c r="J6" s="121"/>
      <c r="K6" s="118"/>
    </row>
    <row r="7" spans="1:11" s="16" customFormat="1" ht="15.75">
      <c r="A7" s="11" t="s">
        <v>19</v>
      </c>
      <c r="B7" s="17" t="s">
        <v>40</v>
      </c>
      <c r="C7" s="13">
        <v>1</v>
      </c>
      <c r="D7" s="13">
        <v>83</v>
      </c>
      <c r="E7" s="14">
        <f t="shared" si="0"/>
        <v>83</v>
      </c>
      <c r="F7" s="15"/>
      <c r="G7" s="121">
        <f t="shared" si="1"/>
        <v>0</v>
      </c>
      <c r="I7" s="113"/>
      <c r="J7" s="121"/>
      <c r="K7" s="118"/>
    </row>
    <row r="8" spans="1:11" s="16" customFormat="1" ht="15.75">
      <c r="A8" s="11" t="s">
        <v>19</v>
      </c>
      <c r="B8" s="17" t="s">
        <v>42</v>
      </c>
      <c r="C8" s="13">
        <v>1</v>
      </c>
      <c r="D8" s="13">
        <v>171.6</v>
      </c>
      <c r="E8" s="14">
        <f t="shared" si="0"/>
        <v>171.6</v>
      </c>
      <c r="F8" s="15"/>
      <c r="G8" s="121">
        <f t="shared" si="1"/>
        <v>0</v>
      </c>
      <c r="I8" s="113"/>
      <c r="J8" s="121"/>
      <c r="K8" s="118"/>
    </row>
    <row r="9" spans="1:11" s="16" customFormat="1" ht="15.75">
      <c r="A9" s="11" t="s">
        <v>19</v>
      </c>
      <c r="B9" s="17" t="s">
        <v>57</v>
      </c>
      <c r="C9" s="13">
        <v>0.5</v>
      </c>
      <c r="D9" s="13">
        <v>148.9</v>
      </c>
      <c r="E9" s="14">
        <f t="shared" si="0"/>
        <v>74.45</v>
      </c>
      <c r="F9" s="15"/>
      <c r="G9" s="122">
        <f t="shared" si="1"/>
        <v>0</v>
      </c>
      <c r="I9" s="113"/>
      <c r="J9" s="121"/>
      <c r="K9" s="118"/>
    </row>
    <row r="10" spans="1:11" s="16" customFormat="1" ht="15.75">
      <c r="A10" s="11" t="s">
        <v>19</v>
      </c>
      <c r="B10" s="17" t="s">
        <v>51</v>
      </c>
      <c r="C10" s="13">
        <v>3.6</v>
      </c>
      <c r="D10" s="13">
        <v>145.5</v>
      </c>
      <c r="E10" s="14">
        <f t="shared" si="0"/>
        <v>523.8000000000001</v>
      </c>
      <c r="F10" s="15">
        <f>SUM(E2:E10)</f>
        <v>1381.75</v>
      </c>
      <c r="G10" s="122">
        <f t="shared" si="1"/>
        <v>1589.0124999999998</v>
      </c>
      <c r="I10" s="114">
        <f>G10-H10</f>
        <v>1589.0124999999998</v>
      </c>
      <c r="J10" s="121">
        <v>1566</v>
      </c>
      <c r="K10" s="123">
        <f>J10-I10</f>
        <v>-23.012499999999818</v>
      </c>
    </row>
    <row r="11" spans="1:11" s="23" customFormat="1" ht="15.75">
      <c r="A11" s="18" t="s">
        <v>53</v>
      </c>
      <c r="B11" s="19" t="s">
        <v>40</v>
      </c>
      <c r="C11" s="20">
        <v>0.5</v>
      </c>
      <c r="D11" s="20">
        <v>83</v>
      </c>
      <c r="E11" s="21">
        <f t="shared" si="0"/>
        <v>41.5</v>
      </c>
      <c r="F11" s="22"/>
      <c r="G11" s="122">
        <f t="shared" si="1"/>
        <v>0</v>
      </c>
      <c r="I11" s="114"/>
      <c r="J11" s="121"/>
      <c r="K11" s="123">
        <f aca="true" t="shared" si="2" ref="K11:K74">J11-I11</f>
        <v>0</v>
      </c>
    </row>
    <row r="12" spans="1:11" s="23" customFormat="1" ht="15.75">
      <c r="A12" s="18" t="s">
        <v>43</v>
      </c>
      <c r="B12" s="19" t="s">
        <v>42</v>
      </c>
      <c r="C12" s="20">
        <v>0.5</v>
      </c>
      <c r="D12" s="20">
        <v>171.6</v>
      </c>
      <c r="E12" s="21">
        <f t="shared" si="0"/>
        <v>85.8</v>
      </c>
      <c r="F12" s="24">
        <f>SUM(E11:E12)</f>
        <v>127.3</v>
      </c>
      <c r="G12" s="122">
        <f t="shared" si="1"/>
        <v>146.39499999999998</v>
      </c>
      <c r="H12" s="23">
        <v>21</v>
      </c>
      <c r="I12" s="114">
        <f>G12-H12</f>
        <v>125.39499999999998</v>
      </c>
      <c r="J12" s="121">
        <v>223</v>
      </c>
      <c r="K12" s="123">
        <f t="shared" si="2"/>
        <v>97.60500000000002</v>
      </c>
    </row>
    <row r="13" spans="1:11" s="30" customFormat="1" ht="15.75">
      <c r="A13" s="25" t="s">
        <v>26</v>
      </c>
      <c r="B13" s="26" t="s">
        <v>25</v>
      </c>
      <c r="C13" s="27">
        <v>0.4</v>
      </c>
      <c r="D13" s="27">
        <v>126.3</v>
      </c>
      <c r="E13" s="28">
        <f t="shared" si="0"/>
        <v>50.52</v>
      </c>
      <c r="F13" s="29"/>
      <c r="G13" s="122">
        <f t="shared" si="1"/>
        <v>0</v>
      </c>
      <c r="I13" s="114"/>
      <c r="J13" s="121"/>
      <c r="K13" s="123">
        <f t="shared" si="2"/>
        <v>0</v>
      </c>
    </row>
    <row r="14" spans="1:11" s="30" customFormat="1" ht="15.75">
      <c r="A14" s="25" t="s">
        <v>26</v>
      </c>
      <c r="B14" s="31" t="s">
        <v>33</v>
      </c>
      <c r="C14" s="27">
        <v>0.5</v>
      </c>
      <c r="D14" s="27">
        <v>89.4</v>
      </c>
      <c r="E14" s="28">
        <f t="shared" si="0"/>
        <v>44.7</v>
      </c>
      <c r="F14" s="29"/>
      <c r="G14" s="122">
        <f t="shared" si="1"/>
        <v>0</v>
      </c>
      <c r="I14" s="114"/>
      <c r="J14" s="121"/>
      <c r="K14" s="123">
        <f t="shared" si="2"/>
        <v>0</v>
      </c>
    </row>
    <row r="15" spans="1:11" s="30" customFormat="1" ht="15.75">
      <c r="A15" s="25" t="s">
        <v>26</v>
      </c>
      <c r="B15" s="31" t="s">
        <v>42</v>
      </c>
      <c r="C15" s="27">
        <v>0.8</v>
      </c>
      <c r="D15" s="27">
        <v>171.6</v>
      </c>
      <c r="E15" s="28">
        <f t="shared" si="0"/>
        <v>137.28</v>
      </c>
      <c r="F15" s="29"/>
      <c r="G15" s="122">
        <f t="shared" si="1"/>
        <v>0</v>
      </c>
      <c r="I15" s="114"/>
      <c r="J15" s="121"/>
      <c r="K15" s="123">
        <f t="shared" si="2"/>
        <v>0</v>
      </c>
    </row>
    <row r="16" spans="1:11" s="30" customFormat="1" ht="15.75">
      <c r="A16" s="25" t="s">
        <v>26</v>
      </c>
      <c r="B16" s="31" t="s">
        <v>48</v>
      </c>
      <c r="C16" s="27">
        <v>0.5</v>
      </c>
      <c r="D16" s="27">
        <v>101.3</v>
      </c>
      <c r="E16" s="28">
        <f t="shared" si="0"/>
        <v>50.65</v>
      </c>
      <c r="F16" s="29">
        <f>SUM(E13:E16)</f>
        <v>283.15</v>
      </c>
      <c r="G16" s="122">
        <f t="shared" si="1"/>
        <v>325.62249999999995</v>
      </c>
      <c r="I16" s="114">
        <f>G16-H16</f>
        <v>325.62249999999995</v>
      </c>
      <c r="J16" s="121">
        <v>326</v>
      </c>
      <c r="K16" s="123">
        <f t="shared" si="2"/>
        <v>0.37750000000005457</v>
      </c>
    </row>
    <row r="17" spans="1:11" s="37" customFormat="1" ht="15.75">
      <c r="A17" s="32" t="s">
        <v>7</v>
      </c>
      <c r="B17" s="33" t="s">
        <v>5</v>
      </c>
      <c r="C17" s="34">
        <v>0.5</v>
      </c>
      <c r="D17" s="34">
        <v>134.8</v>
      </c>
      <c r="E17" s="35">
        <f t="shared" si="0"/>
        <v>67.4</v>
      </c>
      <c r="F17" s="36"/>
      <c r="G17" s="122">
        <f t="shared" si="1"/>
        <v>0</v>
      </c>
      <c r="I17" s="114"/>
      <c r="J17" s="121"/>
      <c r="K17" s="123">
        <f t="shared" si="2"/>
        <v>0</v>
      </c>
    </row>
    <row r="18" spans="1:11" s="37" customFormat="1" ht="15.75">
      <c r="A18" s="32" t="s">
        <v>7</v>
      </c>
      <c r="B18" s="33" t="s">
        <v>8</v>
      </c>
      <c r="C18" s="34">
        <v>1</v>
      </c>
      <c r="D18" s="34">
        <v>134.8</v>
      </c>
      <c r="E18" s="35">
        <f t="shared" si="0"/>
        <v>134.8</v>
      </c>
      <c r="F18" s="36"/>
      <c r="G18" s="122">
        <f t="shared" si="1"/>
        <v>0</v>
      </c>
      <c r="I18" s="114"/>
      <c r="J18" s="121"/>
      <c r="K18" s="123">
        <f t="shared" si="2"/>
        <v>0</v>
      </c>
    </row>
    <row r="19" spans="1:11" s="37" customFormat="1" ht="15.75">
      <c r="A19" s="32" t="s">
        <v>7</v>
      </c>
      <c r="B19" s="33" t="s">
        <v>9</v>
      </c>
      <c r="C19" s="34">
        <v>2</v>
      </c>
      <c r="D19" s="34">
        <v>127.2</v>
      </c>
      <c r="E19" s="35">
        <f t="shared" si="0"/>
        <v>254.4</v>
      </c>
      <c r="F19" s="36"/>
      <c r="G19" s="122">
        <f t="shared" si="1"/>
        <v>0</v>
      </c>
      <c r="I19" s="114"/>
      <c r="J19" s="121"/>
      <c r="K19" s="123">
        <f t="shared" si="2"/>
        <v>0</v>
      </c>
    </row>
    <row r="20" spans="1:11" s="37" customFormat="1" ht="15.75">
      <c r="A20" s="32" t="s">
        <v>7</v>
      </c>
      <c r="B20" s="33" t="s">
        <v>20</v>
      </c>
      <c r="C20" s="34">
        <v>0.5</v>
      </c>
      <c r="D20" s="34">
        <v>97.6</v>
      </c>
      <c r="E20" s="35">
        <f t="shared" si="0"/>
        <v>48.8</v>
      </c>
      <c r="F20" s="36"/>
      <c r="G20" s="122">
        <f t="shared" si="1"/>
        <v>0</v>
      </c>
      <c r="I20" s="114"/>
      <c r="J20" s="121"/>
      <c r="K20" s="123">
        <f t="shared" si="2"/>
        <v>0</v>
      </c>
    </row>
    <row r="21" spans="1:11" s="37" customFormat="1" ht="15.75">
      <c r="A21" s="32" t="s">
        <v>7</v>
      </c>
      <c r="B21" s="38" t="s">
        <v>36</v>
      </c>
      <c r="C21" s="34">
        <v>0.5</v>
      </c>
      <c r="D21" s="34">
        <v>83.8</v>
      </c>
      <c r="E21" s="35">
        <f t="shared" si="0"/>
        <v>41.9</v>
      </c>
      <c r="F21" s="36"/>
      <c r="G21" s="122">
        <f t="shared" si="1"/>
        <v>0</v>
      </c>
      <c r="I21" s="114"/>
      <c r="J21" s="121"/>
      <c r="K21" s="123">
        <f t="shared" si="2"/>
        <v>0</v>
      </c>
    </row>
    <row r="22" spans="1:11" s="37" customFormat="1" ht="15.75">
      <c r="A22" s="32" t="s">
        <v>7</v>
      </c>
      <c r="B22" s="38" t="s">
        <v>40</v>
      </c>
      <c r="C22" s="34">
        <v>0.5</v>
      </c>
      <c r="D22" s="34">
        <v>83</v>
      </c>
      <c r="E22" s="35">
        <f t="shared" si="0"/>
        <v>41.5</v>
      </c>
      <c r="F22" s="36"/>
      <c r="G22" s="122">
        <f t="shared" si="1"/>
        <v>0</v>
      </c>
      <c r="I22" s="114"/>
      <c r="J22" s="121"/>
      <c r="K22" s="123">
        <f t="shared" si="2"/>
        <v>0</v>
      </c>
    </row>
    <row r="23" spans="1:11" s="37" customFormat="1" ht="15.75">
      <c r="A23" s="32" t="s">
        <v>7</v>
      </c>
      <c r="B23" s="38" t="s">
        <v>57</v>
      </c>
      <c r="C23" s="34">
        <v>0.3</v>
      </c>
      <c r="D23" s="34">
        <v>148.9</v>
      </c>
      <c r="E23" s="35">
        <f t="shared" si="0"/>
        <v>44.67</v>
      </c>
      <c r="F23" s="36"/>
      <c r="G23" s="122">
        <f t="shared" si="1"/>
        <v>0</v>
      </c>
      <c r="I23" s="114"/>
      <c r="J23" s="121"/>
      <c r="K23" s="123">
        <f t="shared" si="2"/>
        <v>0</v>
      </c>
    </row>
    <row r="24" spans="1:11" s="37" customFormat="1" ht="15.75">
      <c r="A24" s="32" t="s">
        <v>7</v>
      </c>
      <c r="B24" s="38" t="s">
        <v>46</v>
      </c>
      <c r="C24" s="34">
        <v>0.8</v>
      </c>
      <c r="D24" s="34">
        <v>114</v>
      </c>
      <c r="E24" s="35">
        <f t="shared" si="0"/>
        <v>91.2</v>
      </c>
      <c r="F24" s="36"/>
      <c r="G24" s="122">
        <f t="shared" si="1"/>
        <v>0</v>
      </c>
      <c r="I24" s="114"/>
      <c r="J24" s="121"/>
      <c r="K24" s="123">
        <f t="shared" si="2"/>
        <v>0</v>
      </c>
    </row>
    <row r="25" spans="1:11" s="37" customFormat="1" ht="15.75">
      <c r="A25" s="32" t="s">
        <v>7</v>
      </c>
      <c r="B25" s="38" t="s">
        <v>47</v>
      </c>
      <c r="C25" s="34">
        <v>0.5</v>
      </c>
      <c r="D25" s="34">
        <v>112.9</v>
      </c>
      <c r="E25" s="35">
        <f t="shared" si="0"/>
        <v>56.45</v>
      </c>
      <c r="F25" s="36"/>
      <c r="G25" s="122">
        <f t="shared" si="1"/>
        <v>0</v>
      </c>
      <c r="I25" s="114"/>
      <c r="J25" s="121"/>
      <c r="K25" s="123">
        <f t="shared" si="2"/>
        <v>0</v>
      </c>
    </row>
    <row r="26" spans="1:11" s="37" customFormat="1" ht="15.75">
      <c r="A26" s="32" t="s">
        <v>7</v>
      </c>
      <c r="B26" s="38" t="s">
        <v>9</v>
      </c>
      <c r="C26" s="34">
        <v>0.5</v>
      </c>
      <c r="D26" s="34">
        <v>127.2</v>
      </c>
      <c r="E26" s="35">
        <f t="shared" si="0"/>
        <v>63.6</v>
      </c>
      <c r="F26" s="36"/>
      <c r="G26" s="122">
        <f t="shared" si="1"/>
        <v>0</v>
      </c>
      <c r="I26" s="114"/>
      <c r="J26" s="121"/>
      <c r="K26" s="123">
        <f t="shared" si="2"/>
        <v>0</v>
      </c>
    </row>
    <row r="27" spans="1:11" s="37" customFormat="1" ht="15.75">
      <c r="A27" s="32" t="s">
        <v>7</v>
      </c>
      <c r="B27" s="38" t="s">
        <v>48</v>
      </c>
      <c r="C27" s="34">
        <v>1</v>
      </c>
      <c r="D27" s="34">
        <v>101.3</v>
      </c>
      <c r="E27" s="35">
        <f t="shared" si="0"/>
        <v>101.3</v>
      </c>
      <c r="F27" s="36"/>
      <c r="G27" s="122">
        <f t="shared" si="1"/>
        <v>0</v>
      </c>
      <c r="I27" s="114"/>
      <c r="J27" s="121"/>
      <c r="K27" s="123">
        <f t="shared" si="2"/>
        <v>0</v>
      </c>
    </row>
    <row r="28" spans="1:11" s="37" customFormat="1" ht="15.75">
      <c r="A28" s="32" t="s">
        <v>7</v>
      </c>
      <c r="B28" s="38" t="s">
        <v>52</v>
      </c>
      <c r="C28" s="34">
        <v>0.5</v>
      </c>
      <c r="D28" s="34">
        <v>119.6</v>
      </c>
      <c r="E28" s="35">
        <f t="shared" si="0"/>
        <v>59.8</v>
      </c>
      <c r="F28" s="36">
        <f>SUM(E17:E28)</f>
        <v>1005.82</v>
      </c>
      <c r="G28" s="122">
        <f t="shared" si="1"/>
        <v>1156.693</v>
      </c>
      <c r="I28" s="114">
        <f>G28-H28</f>
        <v>1156.693</v>
      </c>
      <c r="J28" s="121">
        <v>1157</v>
      </c>
      <c r="K28" s="123">
        <f t="shared" si="2"/>
        <v>0.30700000000001637</v>
      </c>
    </row>
    <row r="29" spans="1:11" s="44" customFormat="1" ht="15.75">
      <c r="A29" s="39" t="s">
        <v>12</v>
      </c>
      <c r="B29" s="40" t="s">
        <v>9</v>
      </c>
      <c r="C29" s="41">
        <v>1.6</v>
      </c>
      <c r="D29" s="41">
        <v>127.2</v>
      </c>
      <c r="E29" s="42">
        <f t="shared" si="0"/>
        <v>203.52</v>
      </c>
      <c r="F29" s="43"/>
      <c r="G29" s="122">
        <f t="shared" si="1"/>
        <v>0</v>
      </c>
      <c r="I29" s="114"/>
      <c r="J29" s="121"/>
      <c r="K29" s="123">
        <f t="shared" si="2"/>
        <v>0</v>
      </c>
    </row>
    <row r="30" spans="1:11" s="44" customFormat="1" ht="15.75">
      <c r="A30" s="39" t="s">
        <v>61</v>
      </c>
      <c r="B30" s="40" t="s">
        <v>45</v>
      </c>
      <c r="C30" s="41">
        <v>0.75</v>
      </c>
      <c r="D30" s="41">
        <v>192.9</v>
      </c>
      <c r="E30" s="42">
        <f t="shared" si="0"/>
        <v>144.675</v>
      </c>
      <c r="F30" s="43"/>
      <c r="G30" s="122">
        <f t="shared" si="1"/>
        <v>0</v>
      </c>
      <c r="I30" s="114"/>
      <c r="J30" s="121"/>
      <c r="K30" s="123">
        <f t="shared" si="2"/>
        <v>0</v>
      </c>
    </row>
    <row r="31" spans="1:11" s="44" customFormat="1" ht="15.75">
      <c r="A31" s="39" t="s">
        <v>12</v>
      </c>
      <c r="B31" s="45" t="s">
        <v>57</v>
      </c>
      <c r="C31" s="41">
        <v>1.5</v>
      </c>
      <c r="D31" s="41">
        <v>148.9</v>
      </c>
      <c r="E31" s="42">
        <f t="shared" si="0"/>
        <v>223.35000000000002</v>
      </c>
      <c r="F31" s="43"/>
      <c r="G31" s="122">
        <f t="shared" si="1"/>
        <v>0</v>
      </c>
      <c r="I31" s="114"/>
      <c r="J31" s="121"/>
      <c r="K31" s="123">
        <f t="shared" si="2"/>
        <v>0</v>
      </c>
    </row>
    <row r="32" spans="1:11" s="44" customFormat="1" ht="15.75">
      <c r="A32" s="39" t="s">
        <v>12</v>
      </c>
      <c r="B32" s="45" t="s">
        <v>47</v>
      </c>
      <c r="C32" s="41">
        <v>1</v>
      </c>
      <c r="D32" s="41">
        <v>112.9</v>
      </c>
      <c r="E32" s="42">
        <f t="shared" si="0"/>
        <v>112.9</v>
      </c>
      <c r="F32" s="46">
        <f>SUM(E29:E32)</f>
        <v>684.445</v>
      </c>
      <c r="G32" s="122">
        <f t="shared" si="1"/>
        <v>787.11175</v>
      </c>
      <c r="H32" s="44">
        <v>96</v>
      </c>
      <c r="I32" s="114">
        <f>G32-H32</f>
        <v>691.11175</v>
      </c>
      <c r="J32" s="121">
        <v>691</v>
      </c>
      <c r="K32" s="123">
        <f t="shared" si="2"/>
        <v>-0.1117500000000291</v>
      </c>
    </row>
    <row r="33" spans="1:11" s="52" customFormat="1" ht="15.75">
      <c r="A33" s="47" t="s">
        <v>27</v>
      </c>
      <c r="B33" s="48" t="s">
        <v>25</v>
      </c>
      <c r="C33" s="49">
        <v>1.9</v>
      </c>
      <c r="D33" s="49">
        <v>126.3</v>
      </c>
      <c r="E33" s="50">
        <f aca="true" t="shared" si="3" ref="E33:E66">C33*D33</f>
        <v>239.96999999999997</v>
      </c>
      <c r="F33" s="51"/>
      <c r="G33" s="122">
        <f t="shared" si="1"/>
        <v>0</v>
      </c>
      <c r="I33" s="114"/>
      <c r="J33" s="121"/>
      <c r="K33" s="123">
        <f t="shared" si="2"/>
        <v>0</v>
      </c>
    </row>
    <row r="34" spans="1:11" s="52" customFormat="1" ht="15.75">
      <c r="A34" s="47" t="s">
        <v>27</v>
      </c>
      <c r="B34" s="53" t="s">
        <v>34</v>
      </c>
      <c r="C34" s="49">
        <v>1.4</v>
      </c>
      <c r="D34" s="49">
        <v>103.8</v>
      </c>
      <c r="E34" s="50">
        <f t="shared" si="3"/>
        <v>145.32</v>
      </c>
      <c r="F34" s="51">
        <f>SUM(E33:E34)</f>
        <v>385.28999999999996</v>
      </c>
      <c r="G34" s="122">
        <f t="shared" si="1"/>
        <v>443.0834999999999</v>
      </c>
      <c r="I34" s="114">
        <f>G34-H34</f>
        <v>443.0834999999999</v>
      </c>
      <c r="J34" s="121">
        <v>443</v>
      </c>
      <c r="K34" s="123">
        <f t="shared" si="2"/>
        <v>-0.08349999999990132</v>
      </c>
    </row>
    <row r="35" spans="1:11" s="59" customFormat="1" ht="15.75">
      <c r="A35" s="54" t="s">
        <v>11</v>
      </c>
      <c r="B35" s="55" t="s">
        <v>9</v>
      </c>
      <c r="C35" s="56">
        <v>1</v>
      </c>
      <c r="D35" s="56">
        <v>127.2</v>
      </c>
      <c r="E35" s="57">
        <f t="shared" si="3"/>
        <v>127.2</v>
      </c>
      <c r="F35" s="58"/>
      <c r="G35" s="122">
        <f t="shared" si="1"/>
        <v>0</v>
      </c>
      <c r="I35" s="114"/>
      <c r="J35" s="121"/>
      <c r="K35" s="123">
        <f t="shared" si="2"/>
        <v>0</v>
      </c>
    </row>
    <row r="36" spans="1:11" s="59" customFormat="1" ht="15.75">
      <c r="A36" s="54" t="s">
        <v>11</v>
      </c>
      <c r="B36" s="55" t="s">
        <v>20</v>
      </c>
      <c r="C36" s="56">
        <v>1</v>
      </c>
      <c r="D36" s="56">
        <v>97.6</v>
      </c>
      <c r="E36" s="57">
        <f t="shared" si="3"/>
        <v>97.6</v>
      </c>
      <c r="F36" s="58"/>
      <c r="G36" s="122">
        <f t="shared" si="1"/>
        <v>0</v>
      </c>
      <c r="I36" s="114"/>
      <c r="J36" s="121"/>
      <c r="K36" s="123">
        <f t="shared" si="2"/>
        <v>0</v>
      </c>
    </row>
    <row r="37" spans="1:11" s="59" customFormat="1" ht="15.75">
      <c r="A37" s="54" t="s">
        <v>11</v>
      </c>
      <c r="B37" s="60" t="s">
        <v>46</v>
      </c>
      <c r="C37" s="56">
        <v>0.5</v>
      </c>
      <c r="D37" s="56">
        <v>114</v>
      </c>
      <c r="E37" s="57">
        <f t="shared" si="3"/>
        <v>57</v>
      </c>
      <c r="F37" s="58">
        <f>SUM(E35:E37)</f>
        <v>281.8</v>
      </c>
      <c r="G37" s="122">
        <f t="shared" si="1"/>
        <v>324.07</v>
      </c>
      <c r="I37" s="114">
        <f>G37-H37</f>
        <v>324.07</v>
      </c>
      <c r="J37" s="121">
        <v>324</v>
      </c>
      <c r="K37" s="123">
        <f t="shared" si="2"/>
        <v>-0.06999999999999318</v>
      </c>
    </row>
    <row r="38" spans="1:11" s="44" customFormat="1" ht="15.75">
      <c r="A38" s="39" t="s">
        <v>23</v>
      </c>
      <c r="B38" s="40" t="s">
        <v>28</v>
      </c>
      <c r="C38" s="41">
        <v>1</v>
      </c>
      <c r="D38" s="41">
        <v>125.5</v>
      </c>
      <c r="E38" s="42">
        <f t="shared" si="3"/>
        <v>125.5</v>
      </c>
      <c r="F38" s="43"/>
      <c r="G38" s="122">
        <f t="shared" si="1"/>
        <v>0</v>
      </c>
      <c r="I38" s="114"/>
      <c r="J38" s="121"/>
      <c r="K38" s="123">
        <f t="shared" si="2"/>
        <v>0</v>
      </c>
    </row>
    <row r="39" spans="1:11" s="44" customFormat="1" ht="15.75">
      <c r="A39" s="39" t="s">
        <v>23</v>
      </c>
      <c r="B39" s="45" t="s">
        <v>41</v>
      </c>
      <c r="C39" s="41">
        <v>1.5</v>
      </c>
      <c r="D39" s="41">
        <v>83</v>
      </c>
      <c r="E39" s="42">
        <f t="shared" si="3"/>
        <v>124.5</v>
      </c>
      <c r="F39" s="43"/>
      <c r="G39" s="122">
        <f t="shared" si="1"/>
        <v>0</v>
      </c>
      <c r="I39" s="114"/>
      <c r="J39" s="121"/>
      <c r="K39" s="123">
        <f t="shared" si="2"/>
        <v>0</v>
      </c>
    </row>
    <row r="40" spans="1:11" s="44" customFormat="1" ht="15.75">
      <c r="A40" s="39" t="s">
        <v>23</v>
      </c>
      <c r="B40" s="45" t="s">
        <v>42</v>
      </c>
      <c r="C40" s="41">
        <v>0.5</v>
      </c>
      <c r="D40" s="41">
        <v>171.6</v>
      </c>
      <c r="E40" s="42">
        <f t="shared" si="3"/>
        <v>85.8</v>
      </c>
      <c r="F40" s="43"/>
      <c r="G40" s="122">
        <f t="shared" si="1"/>
        <v>0</v>
      </c>
      <c r="I40" s="114"/>
      <c r="J40" s="121"/>
      <c r="K40" s="123">
        <f t="shared" si="2"/>
        <v>0</v>
      </c>
    </row>
    <row r="41" spans="1:11" s="44" customFormat="1" ht="15.75">
      <c r="A41" s="39" t="s">
        <v>23</v>
      </c>
      <c r="B41" s="45" t="s">
        <v>33</v>
      </c>
      <c r="C41" s="41">
        <v>0.5</v>
      </c>
      <c r="D41" s="41">
        <v>89.4</v>
      </c>
      <c r="E41" s="42">
        <f>C41*D41</f>
        <v>44.7</v>
      </c>
      <c r="F41" s="43"/>
      <c r="G41" s="122">
        <f t="shared" si="1"/>
        <v>0</v>
      </c>
      <c r="I41" s="114"/>
      <c r="J41" s="121"/>
      <c r="K41" s="123">
        <f t="shared" si="2"/>
        <v>0</v>
      </c>
    </row>
    <row r="42" spans="1:11" s="44" customFormat="1" ht="15.75">
      <c r="A42" s="39" t="s">
        <v>23</v>
      </c>
      <c r="B42" s="45" t="s">
        <v>47</v>
      </c>
      <c r="C42" s="41">
        <v>1</v>
      </c>
      <c r="D42" s="41">
        <v>112.9</v>
      </c>
      <c r="E42" s="42">
        <f t="shared" si="3"/>
        <v>112.9</v>
      </c>
      <c r="F42" s="43">
        <f>SUM(E38:E42)</f>
        <v>493.4</v>
      </c>
      <c r="G42" s="122">
        <f t="shared" si="1"/>
        <v>567.41</v>
      </c>
      <c r="H42" s="44">
        <v>77</v>
      </c>
      <c r="I42" s="114">
        <f>G42-H42</f>
        <v>490.40999999999997</v>
      </c>
      <c r="J42" s="121">
        <v>439</v>
      </c>
      <c r="K42" s="123">
        <f t="shared" si="2"/>
        <v>-51.40999999999997</v>
      </c>
    </row>
    <row r="43" spans="1:11" s="23" customFormat="1" ht="15.75">
      <c r="A43" s="18" t="s">
        <v>18</v>
      </c>
      <c r="B43" s="19" t="s">
        <v>47</v>
      </c>
      <c r="C43" s="20">
        <v>0.5</v>
      </c>
      <c r="D43" s="20">
        <v>112.9</v>
      </c>
      <c r="E43" s="21">
        <f>C43*D43</f>
        <v>56.45</v>
      </c>
      <c r="F43" s="22"/>
      <c r="G43" s="122">
        <f t="shared" si="1"/>
        <v>0</v>
      </c>
      <c r="I43" s="114"/>
      <c r="J43" s="121"/>
      <c r="K43" s="123">
        <f t="shared" si="2"/>
        <v>0</v>
      </c>
    </row>
    <row r="44" spans="1:11" s="23" customFormat="1" ht="15.75">
      <c r="A44" s="18" t="s">
        <v>18</v>
      </c>
      <c r="B44" s="19" t="s">
        <v>44</v>
      </c>
      <c r="C44" s="20">
        <v>0.8</v>
      </c>
      <c r="D44" s="20">
        <v>170.4</v>
      </c>
      <c r="E44" s="21">
        <v>0</v>
      </c>
      <c r="F44" s="22">
        <v>56.45</v>
      </c>
      <c r="G44" s="122">
        <f t="shared" si="1"/>
        <v>64.9175</v>
      </c>
      <c r="I44" s="114">
        <f>G44-H44</f>
        <v>64.9175</v>
      </c>
      <c r="J44" s="121">
        <v>65</v>
      </c>
      <c r="K44" s="123">
        <f t="shared" si="2"/>
        <v>0.08249999999999602</v>
      </c>
    </row>
    <row r="45" spans="1:11" s="66" customFormat="1" ht="15.75">
      <c r="A45" s="61" t="s">
        <v>13</v>
      </c>
      <c r="B45" s="62" t="s">
        <v>9</v>
      </c>
      <c r="C45" s="63">
        <v>1</v>
      </c>
      <c r="D45" s="63">
        <v>127.2</v>
      </c>
      <c r="E45" s="64">
        <f t="shared" si="3"/>
        <v>127.2</v>
      </c>
      <c r="F45" s="65"/>
      <c r="G45" s="122">
        <f t="shared" si="1"/>
        <v>0</v>
      </c>
      <c r="I45" s="114"/>
      <c r="J45" s="121"/>
      <c r="K45" s="123">
        <f t="shared" si="2"/>
        <v>0</v>
      </c>
    </row>
    <row r="46" spans="1:11" s="66" customFormat="1" ht="15.75">
      <c r="A46" s="61" t="s">
        <v>13</v>
      </c>
      <c r="B46" s="62" t="s">
        <v>21</v>
      </c>
      <c r="C46" s="63">
        <v>1</v>
      </c>
      <c r="D46" s="63">
        <v>145.9</v>
      </c>
      <c r="E46" s="64">
        <v>0</v>
      </c>
      <c r="F46" s="65">
        <v>127.2</v>
      </c>
      <c r="G46" s="122">
        <f t="shared" si="1"/>
        <v>146.28</v>
      </c>
      <c r="I46" s="114">
        <f>G46-H46</f>
        <v>146.28</v>
      </c>
      <c r="J46" s="121">
        <v>314</v>
      </c>
      <c r="K46" s="123">
        <f t="shared" si="2"/>
        <v>167.72</v>
      </c>
    </row>
    <row r="47" spans="1:11" s="23" customFormat="1" ht="15.75">
      <c r="A47" s="18" t="s">
        <v>49</v>
      </c>
      <c r="B47" s="19" t="s">
        <v>50</v>
      </c>
      <c r="C47" s="20">
        <v>2.1</v>
      </c>
      <c r="D47" s="20">
        <v>163.9</v>
      </c>
      <c r="E47" s="21">
        <f t="shared" si="3"/>
        <v>344.19000000000005</v>
      </c>
      <c r="F47" s="22">
        <v>344.19</v>
      </c>
      <c r="G47" s="122">
        <f t="shared" si="1"/>
        <v>395.8185</v>
      </c>
      <c r="I47" s="114">
        <f>G47-H47</f>
        <v>395.8185</v>
      </c>
      <c r="J47" s="121">
        <v>396</v>
      </c>
      <c r="K47" s="123">
        <f t="shared" si="2"/>
        <v>0.1815000000000282</v>
      </c>
    </row>
    <row r="48" spans="1:11" s="71" customFormat="1" ht="15.75">
      <c r="A48" s="67" t="s">
        <v>6</v>
      </c>
      <c r="B48" s="9" t="s">
        <v>5</v>
      </c>
      <c r="C48" s="68">
        <v>1.5</v>
      </c>
      <c r="D48" s="68">
        <v>134.8</v>
      </c>
      <c r="E48" s="69">
        <f t="shared" si="3"/>
        <v>202.20000000000002</v>
      </c>
      <c r="F48" s="70"/>
      <c r="G48" s="122">
        <f t="shared" si="1"/>
        <v>0</v>
      </c>
      <c r="I48" s="114"/>
      <c r="J48" s="121"/>
      <c r="K48" s="123">
        <f t="shared" si="2"/>
        <v>0</v>
      </c>
    </row>
    <row r="49" spans="1:11" s="71" customFormat="1" ht="15.75">
      <c r="A49" s="67" t="s">
        <v>6</v>
      </c>
      <c r="B49" s="9" t="s">
        <v>8</v>
      </c>
      <c r="C49" s="68">
        <v>1</v>
      </c>
      <c r="D49" s="68">
        <v>134.8</v>
      </c>
      <c r="E49" s="69">
        <f t="shared" si="3"/>
        <v>134.8</v>
      </c>
      <c r="F49" s="70"/>
      <c r="G49" s="122">
        <f t="shared" si="1"/>
        <v>0</v>
      </c>
      <c r="I49" s="114"/>
      <c r="J49" s="121"/>
      <c r="K49" s="123">
        <f t="shared" si="2"/>
        <v>0</v>
      </c>
    </row>
    <row r="50" spans="1:11" s="71" customFormat="1" ht="15.75">
      <c r="A50" s="67" t="s">
        <v>6</v>
      </c>
      <c r="B50" s="9" t="s">
        <v>9</v>
      </c>
      <c r="C50" s="68">
        <v>2</v>
      </c>
      <c r="D50" s="68">
        <v>127.2</v>
      </c>
      <c r="E50" s="69">
        <f t="shared" si="3"/>
        <v>254.4</v>
      </c>
      <c r="F50" s="70"/>
      <c r="G50" s="122">
        <f t="shared" si="1"/>
        <v>0</v>
      </c>
      <c r="I50" s="114"/>
      <c r="J50" s="121"/>
      <c r="K50" s="123">
        <f t="shared" si="2"/>
        <v>0</v>
      </c>
    </row>
    <row r="51" spans="1:11" s="71" customFormat="1" ht="15.75">
      <c r="A51" s="67" t="s">
        <v>6</v>
      </c>
      <c r="B51" s="10" t="s">
        <v>29</v>
      </c>
      <c r="C51" s="68">
        <v>2</v>
      </c>
      <c r="D51" s="68">
        <v>191.3</v>
      </c>
      <c r="E51" s="69">
        <v>0</v>
      </c>
      <c r="F51" s="70"/>
      <c r="G51" s="122">
        <f t="shared" si="1"/>
        <v>0</v>
      </c>
      <c r="I51" s="114"/>
      <c r="J51" s="121"/>
      <c r="K51" s="123">
        <f t="shared" si="2"/>
        <v>0</v>
      </c>
    </row>
    <row r="52" spans="1:11" s="71" customFormat="1" ht="15.75">
      <c r="A52" s="67" t="s">
        <v>6</v>
      </c>
      <c r="B52" s="10" t="s">
        <v>33</v>
      </c>
      <c r="C52" s="68">
        <v>2</v>
      </c>
      <c r="D52" s="68">
        <v>89.4</v>
      </c>
      <c r="E52" s="69">
        <f t="shared" si="3"/>
        <v>178.8</v>
      </c>
      <c r="F52" s="70"/>
      <c r="G52" s="122">
        <f t="shared" si="1"/>
        <v>0</v>
      </c>
      <c r="I52" s="114"/>
      <c r="J52" s="121"/>
      <c r="K52" s="123">
        <f t="shared" si="2"/>
        <v>0</v>
      </c>
    </row>
    <row r="53" spans="1:11" s="71" customFormat="1" ht="15.75">
      <c r="A53" s="67" t="s">
        <v>6</v>
      </c>
      <c r="B53" s="10" t="s">
        <v>34</v>
      </c>
      <c r="C53" s="68">
        <v>1.4</v>
      </c>
      <c r="D53" s="68">
        <v>103.8</v>
      </c>
      <c r="E53" s="69">
        <f t="shared" si="3"/>
        <v>145.32</v>
      </c>
      <c r="F53" s="70"/>
      <c r="G53" s="122">
        <f t="shared" si="1"/>
        <v>0</v>
      </c>
      <c r="I53" s="114"/>
      <c r="J53" s="121"/>
      <c r="K53" s="123">
        <f t="shared" si="2"/>
        <v>0</v>
      </c>
    </row>
    <row r="54" spans="1:11" s="71" customFormat="1" ht="15.75">
      <c r="A54" s="67" t="s">
        <v>6</v>
      </c>
      <c r="B54" s="10" t="s">
        <v>51</v>
      </c>
      <c r="C54" s="68">
        <v>3.6</v>
      </c>
      <c r="D54" s="68">
        <v>145.5</v>
      </c>
      <c r="E54" s="69">
        <f t="shared" si="3"/>
        <v>523.8000000000001</v>
      </c>
      <c r="F54" s="70"/>
      <c r="G54" s="122">
        <f t="shared" si="1"/>
        <v>0</v>
      </c>
      <c r="I54" s="114"/>
      <c r="J54" s="121"/>
      <c r="K54" s="123">
        <f t="shared" si="2"/>
        <v>0</v>
      </c>
    </row>
    <row r="55" spans="1:11" s="71" customFormat="1" ht="15.75">
      <c r="A55" s="67" t="s">
        <v>6</v>
      </c>
      <c r="B55" s="10" t="s">
        <v>52</v>
      </c>
      <c r="C55" s="68">
        <v>3</v>
      </c>
      <c r="D55" s="68">
        <v>119.6</v>
      </c>
      <c r="E55" s="69">
        <f t="shared" si="3"/>
        <v>358.79999999999995</v>
      </c>
      <c r="F55" s="70">
        <f>SUM(E48:E55)</f>
        <v>1798.1200000000001</v>
      </c>
      <c r="G55" s="122">
        <f t="shared" si="1"/>
        <v>2067.838</v>
      </c>
      <c r="H55" s="71">
        <v>209</v>
      </c>
      <c r="I55" s="114">
        <f>G55-H55</f>
        <v>1858.8380000000002</v>
      </c>
      <c r="J55" s="121">
        <v>2299</v>
      </c>
      <c r="K55" s="123">
        <f t="shared" si="2"/>
        <v>440.1619999999998</v>
      </c>
    </row>
    <row r="56" spans="1:11" s="23" customFormat="1" ht="15.75">
      <c r="A56" s="18" t="s">
        <v>10</v>
      </c>
      <c r="B56" s="72" t="s">
        <v>9</v>
      </c>
      <c r="C56" s="20">
        <v>2.8</v>
      </c>
      <c r="D56" s="20">
        <v>127.2</v>
      </c>
      <c r="E56" s="21">
        <f t="shared" si="3"/>
        <v>356.15999999999997</v>
      </c>
      <c r="F56" s="22"/>
      <c r="G56" s="122">
        <f t="shared" si="1"/>
        <v>0</v>
      </c>
      <c r="I56" s="114"/>
      <c r="J56" s="121"/>
      <c r="K56" s="123">
        <f t="shared" si="2"/>
        <v>0</v>
      </c>
    </row>
    <row r="57" spans="1:11" s="23" customFormat="1" ht="15.75">
      <c r="A57" s="18" t="s">
        <v>10</v>
      </c>
      <c r="B57" s="19" t="s">
        <v>34</v>
      </c>
      <c r="C57" s="20">
        <v>1.4</v>
      </c>
      <c r="D57" s="20">
        <v>103.8</v>
      </c>
      <c r="E57" s="21">
        <f t="shared" si="3"/>
        <v>145.32</v>
      </c>
      <c r="F57" s="22"/>
      <c r="G57" s="122">
        <f t="shared" si="1"/>
        <v>0</v>
      </c>
      <c r="I57" s="114"/>
      <c r="J57" s="121"/>
      <c r="K57" s="123">
        <f t="shared" si="2"/>
        <v>0</v>
      </c>
    </row>
    <row r="58" spans="1:11" s="23" customFormat="1" ht="15.75">
      <c r="A58" s="18" t="s">
        <v>10</v>
      </c>
      <c r="B58" s="19" t="s">
        <v>45</v>
      </c>
      <c r="C58" s="20">
        <v>0.75</v>
      </c>
      <c r="D58" s="20">
        <v>192.9</v>
      </c>
      <c r="E58" s="21">
        <f t="shared" si="3"/>
        <v>144.675</v>
      </c>
      <c r="F58" s="22">
        <f>SUM(E56:E58)</f>
        <v>646.155</v>
      </c>
      <c r="G58" s="122">
        <f t="shared" si="1"/>
        <v>743.0782499999999</v>
      </c>
      <c r="I58" s="114">
        <f>G58-H58</f>
        <v>743.0782499999999</v>
      </c>
      <c r="J58" s="121">
        <v>0</v>
      </c>
      <c r="K58" s="123">
        <f t="shared" si="2"/>
        <v>-743.0782499999999</v>
      </c>
    </row>
    <row r="59" spans="1:11" s="78" customFormat="1" ht="15.75">
      <c r="A59" s="73" t="s">
        <v>15</v>
      </c>
      <c r="B59" s="74" t="s">
        <v>9</v>
      </c>
      <c r="C59" s="75">
        <v>0.5</v>
      </c>
      <c r="D59" s="75">
        <v>127.2</v>
      </c>
      <c r="E59" s="76">
        <f t="shared" si="3"/>
        <v>63.6</v>
      </c>
      <c r="F59" s="77"/>
      <c r="G59" s="122">
        <f t="shared" si="1"/>
        <v>0</v>
      </c>
      <c r="I59" s="114"/>
      <c r="J59" s="121"/>
      <c r="K59" s="123">
        <f t="shared" si="2"/>
        <v>0</v>
      </c>
    </row>
    <row r="60" spans="1:11" s="78" customFormat="1" ht="15.75">
      <c r="A60" s="73" t="s">
        <v>15</v>
      </c>
      <c r="B60" s="74" t="s">
        <v>20</v>
      </c>
      <c r="C60" s="75">
        <v>0.5</v>
      </c>
      <c r="D60" s="75">
        <v>97.6</v>
      </c>
      <c r="E60" s="76">
        <f t="shared" si="3"/>
        <v>48.8</v>
      </c>
      <c r="F60" s="77"/>
      <c r="G60" s="122">
        <f t="shared" si="1"/>
        <v>0</v>
      </c>
      <c r="I60" s="114"/>
      <c r="J60" s="121"/>
      <c r="K60" s="123">
        <f t="shared" si="2"/>
        <v>0</v>
      </c>
    </row>
    <row r="61" spans="1:11" s="78" customFormat="1" ht="15.75">
      <c r="A61" s="73" t="s">
        <v>15</v>
      </c>
      <c r="B61" s="79" t="s">
        <v>29</v>
      </c>
      <c r="C61" s="75">
        <v>1</v>
      </c>
      <c r="D61" s="75">
        <v>191.3</v>
      </c>
      <c r="E61" s="76">
        <v>0</v>
      </c>
      <c r="F61" s="77"/>
      <c r="G61" s="122">
        <f t="shared" si="1"/>
        <v>0</v>
      </c>
      <c r="I61" s="114"/>
      <c r="J61" s="121"/>
      <c r="K61" s="123">
        <f t="shared" si="2"/>
        <v>0</v>
      </c>
    </row>
    <row r="62" spans="1:11" s="78" customFormat="1" ht="15.75">
      <c r="A62" s="73" t="s">
        <v>15</v>
      </c>
      <c r="B62" s="79" t="s">
        <v>46</v>
      </c>
      <c r="C62" s="75">
        <v>0.5</v>
      </c>
      <c r="D62" s="75">
        <v>114</v>
      </c>
      <c r="E62" s="76">
        <f t="shared" si="3"/>
        <v>57</v>
      </c>
      <c r="F62" s="77"/>
      <c r="G62" s="122">
        <f t="shared" si="1"/>
        <v>0</v>
      </c>
      <c r="I62" s="114"/>
      <c r="J62" s="121"/>
      <c r="K62" s="123">
        <f t="shared" si="2"/>
        <v>0</v>
      </c>
    </row>
    <row r="63" spans="1:11" s="78" customFormat="1" ht="15.75">
      <c r="A63" s="73" t="s">
        <v>15</v>
      </c>
      <c r="B63" s="79" t="s">
        <v>47</v>
      </c>
      <c r="C63" s="75">
        <v>0.5</v>
      </c>
      <c r="D63" s="75">
        <v>112.9</v>
      </c>
      <c r="E63" s="76">
        <f t="shared" si="3"/>
        <v>56.45</v>
      </c>
      <c r="F63" s="77">
        <f>SUM(E59:E63)</f>
        <v>225.85000000000002</v>
      </c>
      <c r="G63" s="122">
        <f t="shared" si="1"/>
        <v>259.7275</v>
      </c>
      <c r="I63" s="114">
        <f>G63-H63</f>
        <v>259.7275</v>
      </c>
      <c r="J63" s="121">
        <v>480</v>
      </c>
      <c r="K63" s="123">
        <f t="shared" si="2"/>
        <v>220.27249999999998</v>
      </c>
    </row>
    <row r="64" spans="1:11" s="16" customFormat="1" ht="15.75">
      <c r="A64" s="11" t="s">
        <v>37</v>
      </c>
      <c r="B64" s="17" t="s">
        <v>36</v>
      </c>
      <c r="C64" s="13">
        <v>0.5</v>
      </c>
      <c r="D64" s="13">
        <v>83.8</v>
      </c>
      <c r="E64" s="14">
        <f t="shared" si="3"/>
        <v>41.9</v>
      </c>
      <c r="F64" s="15"/>
      <c r="G64" s="122">
        <f t="shared" si="1"/>
        <v>0</v>
      </c>
      <c r="I64" s="114"/>
      <c r="J64" s="121"/>
      <c r="K64" s="123">
        <f t="shared" si="2"/>
        <v>0</v>
      </c>
    </row>
    <row r="65" spans="1:11" s="16" customFormat="1" ht="15.75">
      <c r="A65" s="11" t="s">
        <v>37</v>
      </c>
      <c r="B65" s="17" t="s">
        <v>40</v>
      </c>
      <c r="C65" s="13">
        <v>1</v>
      </c>
      <c r="D65" s="13">
        <v>83</v>
      </c>
      <c r="E65" s="14">
        <f t="shared" si="3"/>
        <v>83</v>
      </c>
      <c r="F65" s="15"/>
      <c r="G65" s="122">
        <f t="shared" si="1"/>
        <v>0</v>
      </c>
      <c r="I65" s="114"/>
      <c r="J65" s="121"/>
      <c r="K65" s="123">
        <f t="shared" si="2"/>
        <v>0</v>
      </c>
    </row>
    <row r="66" spans="1:11" s="16" customFormat="1" ht="15.75">
      <c r="A66" s="11" t="s">
        <v>37</v>
      </c>
      <c r="B66" s="17" t="s">
        <v>41</v>
      </c>
      <c r="C66" s="13">
        <v>0.5</v>
      </c>
      <c r="D66" s="13">
        <v>83</v>
      </c>
      <c r="E66" s="14">
        <f t="shared" si="3"/>
        <v>41.5</v>
      </c>
      <c r="F66" s="15"/>
      <c r="G66" s="122">
        <f aca="true" t="shared" si="4" ref="G66:G96">(F66)*(1+15%)</f>
        <v>0</v>
      </c>
      <c r="I66" s="114"/>
      <c r="J66" s="121"/>
      <c r="K66" s="123">
        <f t="shared" si="2"/>
        <v>0</v>
      </c>
    </row>
    <row r="67" spans="1:11" s="16" customFormat="1" ht="15.75">
      <c r="A67" s="11" t="s">
        <v>37</v>
      </c>
      <c r="B67" s="17" t="s">
        <v>29</v>
      </c>
      <c r="C67" s="13">
        <v>0.2</v>
      </c>
      <c r="D67" s="13">
        <v>191.3</v>
      </c>
      <c r="E67" s="14">
        <v>0</v>
      </c>
      <c r="F67" s="15"/>
      <c r="G67" s="122">
        <f t="shared" si="4"/>
        <v>0</v>
      </c>
      <c r="I67" s="114"/>
      <c r="J67" s="121"/>
      <c r="K67" s="123">
        <f t="shared" si="2"/>
        <v>0</v>
      </c>
    </row>
    <row r="68" spans="1:11" s="16" customFormat="1" ht="15.75">
      <c r="A68" s="11" t="s">
        <v>37</v>
      </c>
      <c r="B68" s="17" t="s">
        <v>47</v>
      </c>
      <c r="C68" s="13">
        <v>0.5</v>
      </c>
      <c r="D68" s="13">
        <v>112.9</v>
      </c>
      <c r="E68" s="14">
        <f aca="true" t="shared" si="5" ref="E68:E92">C68*D68</f>
        <v>56.45</v>
      </c>
      <c r="F68" s="15"/>
      <c r="G68" s="122">
        <f t="shared" si="4"/>
        <v>0</v>
      </c>
      <c r="I68" s="114"/>
      <c r="J68" s="121"/>
      <c r="K68" s="123">
        <f t="shared" si="2"/>
        <v>0</v>
      </c>
    </row>
    <row r="69" spans="1:11" s="16" customFormat="1" ht="15.75">
      <c r="A69" s="11" t="s">
        <v>37</v>
      </c>
      <c r="B69" s="12" t="s">
        <v>21</v>
      </c>
      <c r="C69" s="13">
        <v>0.5</v>
      </c>
      <c r="D69" s="13">
        <v>145.9</v>
      </c>
      <c r="E69" s="14">
        <v>0</v>
      </c>
      <c r="F69" s="15"/>
      <c r="G69" s="122">
        <f t="shared" si="4"/>
        <v>0</v>
      </c>
      <c r="I69" s="114"/>
      <c r="J69" s="121"/>
      <c r="K69" s="123">
        <f t="shared" si="2"/>
        <v>0</v>
      </c>
    </row>
    <row r="70" spans="1:11" s="16" customFormat="1" ht="15.75">
      <c r="A70" s="11" t="s">
        <v>37</v>
      </c>
      <c r="B70" s="17" t="s">
        <v>9</v>
      </c>
      <c r="C70" s="13">
        <v>0.6</v>
      </c>
      <c r="D70" s="13">
        <v>127.2</v>
      </c>
      <c r="E70" s="14">
        <f t="shared" si="5"/>
        <v>76.32</v>
      </c>
      <c r="F70" s="15">
        <f>SUM(E64:E70)</f>
        <v>299.17</v>
      </c>
      <c r="G70" s="122">
        <f t="shared" si="4"/>
        <v>344.0455</v>
      </c>
      <c r="I70" s="114">
        <f>G70-H70</f>
        <v>344.0455</v>
      </c>
      <c r="J70" s="121">
        <v>480</v>
      </c>
      <c r="K70" s="123">
        <f t="shared" si="2"/>
        <v>135.9545</v>
      </c>
    </row>
    <row r="71" spans="1:11" s="85" customFormat="1" ht="15.75">
      <c r="A71" s="80" t="s">
        <v>30</v>
      </c>
      <c r="B71" s="81" t="s">
        <v>29</v>
      </c>
      <c r="C71" s="82">
        <v>1.6</v>
      </c>
      <c r="D71" s="82">
        <v>191.3</v>
      </c>
      <c r="E71" s="83">
        <v>0</v>
      </c>
      <c r="F71" s="84"/>
      <c r="G71" s="122">
        <f t="shared" si="4"/>
        <v>0</v>
      </c>
      <c r="I71" s="114"/>
      <c r="J71" s="121"/>
      <c r="K71" s="123">
        <f t="shared" si="2"/>
        <v>0</v>
      </c>
    </row>
    <row r="72" spans="1:11" s="85" customFormat="1" ht="15.75">
      <c r="A72" s="80" t="s">
        <v>30</v>
      </c>
      <c r="B72" s="81" t="s">
        <v>32</v>
      </c>
      <c r="C72" s="82">
        <v>2</v>
      </c>
      <c r="D72" s="82">
        <v>125.7</v>
      </c>
      <c r="E72" s="83">
        <f t="shared" si="5"/>
        <v>251.4</v>
      </c>
      <c r="F72" s="84"/>
      <c r="G72" s="122">
        <f t="shared" si="4"/>
        <v>0</v>
      </c>
      <c r="I72" s="114"/>
      <c r="J72" s="121"/>
      <c r="K72" s="123">
        <f t="shared" si="2"/>
        <v>0</v>
      </c>
    </row>
    <row r="73" spans="1:11" s="85" customFormat="1" ht="15.75">
      <c r="A73" s="80" t="s">
        <v>30</v>
      </c>
      <c r="B73" s="81" t="s">
        <v>34</v>
      </c>
      <c r="C73" s="82">
        <v>1.4</v>
      </c>
      <c r="D73" s="82">
        <v>103.8</v>
      </c>
      <c r="E73" s="83">
        <f t="shared" si="5"/>
        <v>145.32</v>
      </c>
      <c r="F73" s="84"/>
      <c r="G73" s="122">
        <f t="shared" si="4"/>
        <v>0</v>
      </c>
      <c r="I73" s="114"/>
      <c r="J73" s="121"/>
      <c r="K73" s="123">
        <f t="shared" si="2"/>
        <v>0</v>
      </c>
    </row>
    <row r="74" spans="1:11" s="85" customFormat="1" ht="15.75">
      <c r="A74" s="80" t="s">
        <v>30</v>
      </c>
      <c r="B74" s="81" t="s">
        <v>36</v>
      </c>
      <c r="C74" s="82">
        <v>0.5</v>
      </c>
      <c r="D74" s="82">
        <v>83.8</v>
      </c>
      <c r="E74" s="83">
        <f t="shared" si="5"/>
        <v>41.9</v>
      </c>
      <c r="F74" s="84"/>
      <c r="G74" s="122">
        <f t="shared" si="4"/>
        <v>0</v>
      </c>
      <c r="I74" s="114"/>
      <c r="J74" s="121"/>
      <c r="K74" s="123">
        <f t="shared" si="2"/>
        <v>0</v>
      </c>
    </row>
    <row r="75" spans="1:11" s="85" customFormat="1" ht="15.75">
      <c r="A75" s="80" t="s">
        <v>30</v>
      </c>
      <c r="B75" s="81" t="s">
        <v>50</v>
      </c>
      <c r="C75" s="82">
        <v>2.1</v>
      </c>
      <c r="D75" s="82">
        <v>163.9</v>
      </c>
      <c r="E75" s="83">
        <f t="shared" si="5"/>
        <v>344.19000000000005</v>
      </c>
      <c r="F75" s="84">
        <f>SUM(E71:E75)</f>
        <v>782.8100000000001</v>
      </c>
      <c r="G75" s="122">
        <f t="shared" si="4"/>
        <v>900.2315</v>
      </c>
      <c r="H75" s="85">
        <v>86</v>
      </c>
      <c r="I75" s="114">
        <f>G75-H75</f>
        <v>814.2315</v>
      </c>
      <c r="J75" s="121">
        <v>1166</v>
      </c>
      <c r="K75" s="123">
        <f aca="true" t="shared" si="6" ref="K75:K96">J75-I75</f>
        <v>351.7685</v>
      </c>
    </row>
    <row r="76" spans="1:11" s="91" customFormat="1" ht="15.75">
      <c r="A76" s="86" t="s">
        <v>39</v>
      </c>
      <c r="B76" s="87" t="s">
        <v>36</v>
      </c>
      <c r="C76" s="88">
        <v>0.5</v>
      </c>
      <c r="D76" s="88">
        <v>83.8</v>
      </c>
      <c r="E76" s="89">
        <f t="shared" si="5"/>
        <v>41.9</v>
      </c>
      <c r="F76" s="90">
        <v>41.9</v>
      </c>
      <c r="G76" s="122">
        <f t="shared" si="4"/>
        <v>48.184999999999995</v>
      </c>
      <c r="I76" s="114">
        <f aca="true" t="shared" si="7" ref="I76:I96">G76-H76</f>
        <v>48.184999999999995</v>
      </c>
      <c r="J76" s="121">
        <v>0</v>
      </c>
      <c r="K76" s="123">
        <f t="shared" si="6"/>
        <v>-48.184999999999995</v>
      </c>
    </row>
    <row r="77" spans="1:11" s="97" customFormat="1" ht="15.75">
      <c r="A77" s="92" t="s">
        <v>54</v>
      </c>
      <c r="B77" s="93" t="s">
        <v>41</v>
      </c>
      <c r="C77" s="94">
        <v>0.5</v>
      </c>
      <c r="D77" s="94">
        <v>83</v>
      </c>
      <c r="E77" s="95">
        <f t="shared" si="5"/>
        <v>41.5</v>
      </c>
      <c r="F77" s="96"/>
      <c r="G77" s="122">
        <f t="shared" si="4"/>
        <v>0</v>
      </c>
      <c r="I77" s="114"/>
      <c r="J77" s="121"/>
      <c r="K77" s="123">
        <f t="shared" si="6"/>
        <v>0</v>
      </c>
    </row>
    <row r="78" spans="1:11" s="97" customFormat="1" ht="15.75">
      <c r="A78" s="92" t="s">
        <v>54</v>
      </c>
      <c r="B78" s="93" t="s">
        <v>48</v>
      </c>
      <c r="C78" s="94">
        <v>1</v>
      </c>
      <c r="D78" s="94">
        <v>101.3</v>
      </c>
      <c r="E78" s="95">
        <f t="shared" si="5"/>
        <v>101.3</v>
      </c>
      <c r="F78" s="96">
        <v>142.8</v>
      </c>
      <c r="G78" s="122">
        <f t="shared" si="4"/>
        <v>164.22</v>
      </c>
      <c r="H78" s="97">
        <v>31</v>
      </c>
      <c r="I78" s="114">
        <f t="shared" si="7"/>
        <v>133.22</v>
      </c>
      <c r="J78" s="121">
        <v>133</v>
      </c>
      <c r="K78" s="123">
        <f t="shared" si="6"/>
        <v>-0.21999999999999886</v>
      </c>
    </row>
    <row r="79" spans="1:11" s="37" customFormat="1" ht="15.75">
      <c r="A79" s="32" t="s">
        <v>38</v>
      </c>
      <c r="B79" s="38" t="s">
        <v>36</v>
      </c>
      <c r="C79" s="34">
        <v>0.5</v>
      </c>
      <c r="D79" s="34">
        <v>83.8</v>
      </c>
      <c r="E79" s="35">
        <f t="shared" si="5"/>
        <v>41.9</v>
      </c>
      <c r="F79" s="36"/>
      <c r="G79" s="122">
        <f t="shared" si="4"/>
        <v>0</v>
      </c>
      <c r="I79" s="114"/>
      <c r="J79" s="121"/>
      <c r="K79" s="123">
        <f t="shared" si="6"/>
        <v>0</v>
      </c>
    </row>
    <row r="80" spans="1:11" s="37" customFormat="1" ht="15.75">
      <c r="A80" s="32" t="s">
        <v>38</v>
      </c>
      <c r="B80" s="38" t="s">
        <v>41</v>
      </c>
      <c r="C80" s="34">
        <v>0.5</v>
      </c>
      <c r="D80" s="34">
        <v>83</v>
      </c>
      <c r="E80" s="35">
        <f t="shared" si="5"/>
        <v>41.5</v>
      </c>
      <c r="F80" s="36"/>
      <c r="G80" s="122">
        <f t="shared" si="4"/>
        <v>0</v>
      </c>
      <c r="I80" s="114"/>
      <c r="J80" s="121"/>
      <c r="K80" s="123">
        <f t="shared" si="6"/>
        <v>0</v>
      </c>
    </row>
    <row r="81" spans="1:11" s="37" customFormat="1" ht="15.75">
      <c r="A81" s="32" t="s">
        <v>38</v>
      </c>
      <c r="B81" s="38" t="s">
        <v>45</v>
      </c>
      <c r="C81" s="34">
        <v>1.5</v>
      </c>
      <c r="D81" s="34">
        <v>192.9</v>
      </c>
      <c r="E81" s="35">
        <f t="shared" si="5"/>
        <v>289.35</v>
      </c>
      <c r="F81" s="36">
        <v>372.75</v>
      </c>
      <c r="G81" s="122">
        <f t="shared" si="4"/>
        <v>428.66249999999997</v>
      </c>
      <c r="I81" s="114">
        <f t="shared" si="7"/>
        <v>428.66249999999997</v>
      </c>
      <c r="J81" s="121">
        <v>429</v>
      </c>
      <c r="K81" s="123">
        <f t="shared" si="6"/>
        <v>0.3375000000000341</v>
      </c>
    </row>
    <row r="82" spans="1:11" s="103" customFormat="1" ht="15.75">
      <c r="A82" s="98" t="s">
        <v>17</v>
      </c>
      <c r="B82" s="99" t="s">
        <v>25</v>
      </c>
      <c r="C82" s="100">
        <v>0.5</v>
      </c>
      <c r="D82" s="100">
        <v>126.3</v>
      </c>
      <c r="E82" s="101">
        <f t="shared" si="5"/>
        <v>63.15</v>
      </c>
      <c r="F82" s="102"/>
      <c r="G82" s="122">
        <f t="shared" si="4"/>
        <v>0</v>
      </c>
      <c r="I82" s="114"/>
      <c r="J82" s="121"/>
      <c r="K82" s="123">
        <f t="shared" si="6"/>
        <v>0</v>
      </c>
    </row>
    <row r="83" spans="1:11" s="103" customFormat="1" ht="15.75">
      <c r="A83" s="98" t="s">
        <v>17</v>
      </c>
      <c r="B83" s="104" t="s">
        <v>34</v>
      </c>
      <c r="C83" s="100">
        <v>1.4</v>
      </c>
      <c r="D83" s="100">
        <v>103.8</v>
      </c>
      <c r="E83" s="101">
        <f t="shared" si="5"/>
        <v>145.32</v>
      </c>
      <c r="F83" s="102"/>
      <c r="G83" s="122">
        <f t="shared" si="4"/>
        <v>0</v>
      </c>
      <c r="I83" s="114"/>
      <c r="J83" s="121"/>
      <c r="K83" s="123">
        <f t="shared" si="6"/>
        <v>0</v>
      </c>
    </row>
    <row r="84" spans="1:11" s="103" customFormat="1" ht="15.75">
      <c r="A84" s="98" t="s">
        <v>17</v>
      </c>
      <c r="B84" s="104" t="s">
        <v>42</v>
      </c>
      <c r="C84" s="100">
        <v>0.5</v>
      </c>
      <c r="D84" s="100">
        <v>171.6</v>
      </c>
      <c r="E84" s="101">
        <f t="shared" si="5"/>
        <v>85.8</v>
      </c>
      <c r="F84" s="102">
        <f>SUM(E82:E84)</f>
        <v>294.27</v>
      </c>
      <c r="G84" s="122">
        <f t="shared" si="4"/>
        <v>338.41049999999996</v>
      </c>
      <c r="I84" s="114">
        <f t="shared" si="7"/>
        <v>338.41049999999996</v>
      </c>
      <c r="J84" s="121">
        <v>338</v>
      </c>
      <c r="K84" s="123">
        <f t="shared" si="6"/>
        <v>-0.41049999999995634</v>
      </c>
    </row>
    <row r="85" spans="1:11" s="23" customFormat="1" ht="15.75">
      <c r="A85" s="18" t="s">
        <v>14</v>
      </c>
      <c r="B85" s="72" t="s">
        <v>9</v>
      </c>
      <c r="C85" s="20">
        <v>1.5</v>
      </c>
      <c r="D85" s="20">
        <v>127.2</v>
      </c>
      <c r="E85" s="21">
        <f t="shared" si="5"/>
        <v>190.8</v>
      </c>
      <c r="F85" s="22"/>
      <c r="G85" s="122">
        <f t="shared" si="4"/>
        <v>0</v>
      </c>
      <c r="I85" s="114">
        <f t="shared" si="7"/>
        <v>0</v>
      </c>
      <c r="J85" s="121"/>
      <c r="K85" s="123">
        <f t="shared" si="6"/>
        <v>0</v>
      </c>
    </row>
    <row r="86" spans="1:11" s="23" customFormat="1" ht="15.75">
      <c r="A86" s="18" t="s">
        <v>14</v>
      </c>
      <c r="B86" s="19" t="s">
        <v>48</v>
      </c>
      <c r="C86" s="20">
        <v>0.5</v>
      </c>
      <c r="D86" s="20">
        <v>101.3</v>
      </c>
      <c r="E86" s="21">
        <f t="shared" si="5"/>
        <v>50.65</v>
      </c>
      <c r="F86" s="22">
        <v>241.45</v>
      </c>
      <c r="G86" s="122">
        <f t="shared" si="4"/>
        <v>277.66749999999996</v>
      </c>
      <c r="I86" s="114">
        <f t="shared" si="7"/>
        <v>277.66749999999996</v>
      </c>
      <c r="J86" s="121">
        <v>278</v>
      </c>
      <c r="K86" s="123">
        <f t="shared" si="6"/>
        <v>0.33250000000003865</v>
      </c>
    </row>
    <row r="87" spans="1:11" s="52" customFormat="1" ht="15.75">
      <c r="A87" s="47" t="s">
        <v>62</v>
      </c>
      <c r="B87" s="48" t="s">
        <v>21</v>
      </c>
      <c r="C87" s="49">
        <v>0.5</v>
      </c>
      <c r="D87" s="49">
        <v>145.9</v>
      </c>
      <c r="E87" s="50">
        <v>0</v>
      </c>
      <c r="F87" s="51">
        <v>0</v>
      </c>
      <c r="G87" s="122">
        <f t="shared" si="4"/>
        <v>0</v>
      </c>
      <c r="I87" s="114">
        <v>0</v>
      </c>
      <c r="J87" s="121">
        <v>0</v>
      </c>
      <c r="K87" s="123">
        <f t="shared" si="6"/>
        <v>0</v>
      </c>
    </row>
    <row r="88" spans="1:11" s="59" customFormat="1" ht="15.75">
      <c r="A88" s="54" t="s">
        <v>22</v>
      </c>
      <c r="B88" s="60" t="s">
        <v>48</v>
      </c>
      <c r="C88" s="56">
        <v>0.5</v>
      </c>
      <c r="D88" s="56">
        <v>101.3</v>
      </c>
      <c r="E88" s="57">
        <f t="shared" si="5"/>
        <v>50.65</v>
      </c>
      <c r="F88" s="58">
        <v>50.65</v>
      </c>
      <c r="G88" s="122">
        <f t="shared" si="4"/>
        <v>58.247499999999995</v>
      </c>
      <c r="I88" s="114">
        <f t="shared" si="7"/>
        <v>58.247499999999995</v>
      </c>
      <c r="J88" s="121">
        <v>116</v>
      </c>
      <c r="K88" s="123">
        <f t="shared" si="6"/>
        <v>57.752500000000005</v>
      </c>
    </row>
    <row r="89" spans="1:11" s="37" customFormat="1" ht="15.75">
      <c r="A89" s="32" t="s">
        <v>35</v>
      </c>
      <c r="B89" s="38" t="s">
        <v>34</v>
      </c>
      <c r="C89" s="34">
        <v>1.4</v>
      </c>
      <c r="D89" s="34">
        <v>103.8</v>
      </c>
      <c r="E89" s="35">
        <f t="shared" si="5"/>
        <v>145.32</v>
      </c>
      <c r="F89" s="36">
        <v>145.32</v>
      </c>
      <c r="G89" s="122">
        <f t="shared" si="4"/>
        <v>167.11799999999997</v>
      </c>
      <c r="H89" s="37">
        <v>154</v>
      </c>
      <c r="I89" s="114">
        <f t="shared" si="7"/>
        <v>13.117999999999967</v>
      </c>
      <c r="J89" s="121">
        <v>0</v>
      </c>
      <c r="K89" s="123">
        <f t="shared" si="6"/>
        <v>-13.117999999999967</v>
      </c>
    </row>
    <row r="90" spans="1:11" s="110" customFormat="1" ht="15.75">
      <c r="A90" s="105" t="s">
        <v>24</v>
      </c>
      <c r="B90" s="106" t="s">
        <v>25</v>
      </c>
      <c r="C90" s="107">
        <v>1.9</v>
      </c>
      <c r="D90" s="107">
        <v>126.3</v>
      </c>
      <c r="E90" s="108">
        <v>0</v>
      </c>
      <c r="F90" s="109"/>
      <c r="G90" s="122">
        <f t="shared" si="4"/>
        <v>0</v>
      </c>
      <c r="I90" s="114"/>
      <c r="J90" s="121"/>
      <c r="K90" s="123">
        <f t="shared" si="6"/>
        <v>0</v>
      </c>
    </row>
    <row r="91" spans="1:11" s="110" customFormat="1" ht="15.75">
      <c r="A91" s="105" t="s">
        <v>24</v>
      </c>
      <c r="B91" s="111" t="s">
        <v>34</v>
      </c>
      <c r="C91" s="107">
        <v>1.4</v>
      </c>
      <c r="D91" s="107">
        <v>103.8</v>
      </c>
      <c r="E91" s="108">
        <f t="shared" si="5"/>
        <v>145.32</v>
      </c>
      <c r="F91" s="109">
        <v>145.32</v>
      </c>
      <c r="G91" s="122">
        <f t="shared" si="4"/>
        <v>167.11799999999997</v>
      </c>
      <c r="I91" s="114">
        <f t="shared" si="7"/>
        <v>167.11799999999997</v>
      </c>
      <c r="J91" s="121">
        <v>444</v>
      </c>
      <c r="K91" s="123">
        <f t="shared" si="6"/>
        <v>276.88200000000006</v>
      </c>
    </row>
    <row r="92" spans="1:11" s="30" customFormat="1" ht="15.75">
      <c r="A92" s="25" t="s">
        <v>16</v>
      </c>
      <c r="B92" s="26" t="s">
        <v>9</v>
      </c>
      <c r="C92" s="27">
        <v>0.5</v>
      </c>
      <c r="D92" s="27">
        <v>127.2</v>
      </c>
      <c r="E92" s="28">
        <f t="shared" si="5"/>
        <v>63.6</v>
      </c>
      <c r="F92" s="29">
        <v>63.6</v>
      </c>
      <c r="G92" s="122">
        <f t="shared" si="4"/>
        <v>73.14</v>
      </c>
      <c r="I92" s="114">
        <f t="shared" si="7"/>
        <v>73.14</v>
      </c>
      <c r="J92" s="121">
        <v>73</v>
      </c>
      <c r="K92" s="123">
        <f t="shared" si="6"/>
        <v>-0.14000000000000057</v>
      </c>
    </row>
    <row r="93" spans="1:11" s="37" customFormat="1" ht="15.75">
      <c r="A93" s="32" t="s">
        <v>60</v>
      </c>
      <c r="B93" s="38" t="s">
        <v>45</v>
      </c>
      <c r="C93" s="34">
        <v>1.5</v>
      </c>
      <c r="D93" s="34">
        <v>192.9</v>
      </c>
      <c r="E93" s="35">
        <f>C93*D93</f>
        <v>289.35</v>
      </c>
      <c r="F93" s="36">
        <v>289.35</v>
      </c>
      <c r="G93" s="122">
        <f t="shared" si="4"/>
        <v>332.7525</v>
      </c>
      <c r="I93" s="114">
        <f t="shared" si="7"/>
        <v>332.7525</v>
      </c>
      <c r="J93" s="121">
        <v>0</v>
      </c>
      <c r="K93" s="123">
        <f t="shared" si="6"/>
        <v>-332.7525</v>
      </c>
    </row>
    <row r="94" spans="1:11" s="66" customFormat="1" ht="15.75">
      <c r="A94" s="61" t="s">
        <v>63</v>
      </c>
      <c r="B94" s="117" t="s">
        <v>48</v>
      </c>
      <c r="C94" s="63">
        <v>0.5</v>
      </c>
      <c r="D94" s="63">
        <v>101.3</v>
      </c>
      <c r="E94" s="64">
        <f>C94*D94</f>
        <v>50.65</v>
      </c>
      <c r="F94" s="65"/>
      <c r="G94" s="122">
        <f t="shared" si="4"/>
        <v>0</v>
      </c>
      <c r="I94" s="114"/>
      <c r="J94" s="121"/>
      <c r="K94" s="123">
        <f t="shared" si="6"/>
        <v>0</v>
      </c>
    </row>
    <row r="95" spans="1:11" s="66" customFormat="1" ht="15.75">
      <c r="A95" s="61" t="s">
        <v>63</v>
      </c>
      <c r="B95" s="117" t="s">
        <v>42</v>
      </c>
      <c r="C95" s="63">
        <v>1</v>
      </c>
      <c r="D95" s="63">
        <v>171.6</v>
      </c>
      <c r="E95" s="64">
        <f>C95*D95</f>
        <v>171.6</v>
      </c>
      <c r="F95" s="65"/>
      <c r="G95" s="122">
        <f t="shared" si="4"/>
        <v>0</v>
      </c>
      <c r="I95" s="114"/>
      <c r="J95" s="121"/>
      <c r="K95" s="123">
        <f t="shared" si="6"/>
        <v>0</v>
      </c>
    </row>
    <row r="96" spans="1:11" s="66" customFormat="1" ht="15.75">
      <c r="A96" s="61" t="s">
        <v>63</v>
      </c>
      <c r="B96" s="117" t="s">
        <v>20</v>
      </c>
      <c r="C96" s="63">
        <v>0.5</v>
      </c>
      <c r="D96" s="63">
        <v>97.6</v>
      </c>
      <c r="E96" s="64">
        <f>C96*D96</f>
        <v>48.8</v>
      </c>
      <c r="F96" s="65">
        <f>SUM(E94:E96)</f>
        <v>271.05</v>
      </c>
      <c r="G96" s="122">
        <f t="shared" si="4"/>
        <v>311.7075</v>
      </c>
      <c r="I96" s="114">
        <f t="shared" si="7"/>
        <v>311.7075</v>
      </c>
      <c r="J96" s="121">
        <v>312</v>
      </c>
      <c r="K96" s="123">
        <f t="shared" si="6"/>
        <v>0.2925000000000182</v>
      </c>
    </row>
    <row r="98" spans="5:9" ht="15.75">
      <c r="E98" s="1">
        <f>SUM(E2:E97)</f>
        <v>10981.359999999995</v>
      </c>
      <c r="F98" s="3">
        <f>SUM(F2:F97)</f>
        <v>10981.359999999999</v>
      </c>
      <c r="I98" s="113">
        <f>SUM(I2:I97)</f>
        <v>11954.564</v>
      </c>
    </row>
  </sheetData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2013-06-17T12:12:33Z</cp:lastPrinted>
  <dcterms:created xsi:type="dcterms:W3CDTF">1996-10-08T23:32:33Z</dcterms:created>
  <dcterms:modified xsi:type="dcterms:W3CDTF">2013-06-18T15:11:12Z</dcterms:modified>
  <cp:category/>
  <cp:version/>
  <cp:contentType/>
  <cp:contentStatus/>
</cp:coreProperties>
</file>