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<sst xmlns="http://schemas.openxmlformats.org/spreadsheetml/2006/main" count="698" uniqueCount="144">
  <si>
    <t>НИК</t>
  </si>
  <si>
    <t>ЗАКАЗ</t>
  </si>
  <si>
    <t>ЦЕНА за ед.</t>
  </si>
  <si>
    <t>ИТОГО</t>
  </si>
  <si>
    <t>Набор шок. конфет "Фиорелла" Н.Г.140г./12шт.(Вобро)</t>
  </si>
  <si>
    <t>kasteban</t>
  </si>
  <si>
    <t>ед.</t>
  </si>
  <si>
    <t>Ol'ga</t>
  </si>
  <si>
    <t> Yana Led</t>
  </si>
  <si>
    <t>Леся А</t>
  </si>
  <si>
    <t>Юля Кузнецова</t>
  </si>
  <si>
    <t>Miss Grol</t>
  </si>
  <si>
    <t>Ashlen</t>
  </si>
  <si>
    <t>Джуся</t>
  </si>
  <si>
    <t>Летящая</t>
  </si>
  <si>
    <t>НастюшаМ</t>
  </si>
  <si>
    <t>Инесик</t>
  </si>
  <si>
    <t>natacshka</t>
  </si>
  <si>
    <t>Набор шок. конфет "Фрутти де Марэ" Н.Г. 350г./6шт.(Вобро)</t>
  </si>
  <si>
    <t>ЗлаяТапка</t>
  </si>
  <si>
    <t>Selesta</t>
  </si>
  <si>
    <t>ТатьянаN</t>
  </si>
  <si>
    <t>Anastazi</t>
  </si>
  <si>
    <t>Ekaterina1</t>
  </si>
  <si>
    <t>innarein</t>
  </si>
  <si>
    <t>АвантюрА</t>
  </si>
  <si>
    <t>Pooh</t>
  </si>
  <si>
    <t>Lileya</t>
  </si>
  <si>
    <t>Enygma</t>
  </si>
  <si>
    <t> lip22</t>
  </si>
  <si>
    <t>eastflyer</t>
  </si>
  <si>
    <t>Елен-ка</t>
  </si>
  <si>
    <t>Набор шок. конфет "Фрутти де Марэ" белая 355г/6шт(Вобро)</t>
  </si>
  <si>
    <t>natalicat1983</t>
  </si>
  <si>
    <t>Татьяна Красникова</t>
  </si>
  <si>
    <t>Жевательный мармелад Малинки (1,8 кг) телевиз. (Диана) (60045)</t>
  </si>
  <si>
    <t>Белая Тигра</t>
  </si>
  <si>
    <t>seahel</t>
  </si>
  <si>
    <t>Жеват.мармелад банан в сахаре 2,0 кг телевизор (00100)(Милано)</t>
  </si>
  <si>
    <t>*NaТаша*</t>
  </si>
  <si>
    <t>Флориана</t>
  </si>
  <si>
    <t>Class02</t>
  </si>
  <si>
    <t>KISSka-</t>
  </si>
  <si>
    <t>Шок.конфеты "Кошачьи язычки" 100г/20шт НГ (58506)</t>
  </si>
  <si>
    <t>Yana Led</t>
  </si>
  <si>
    <t>JuliaD_25</t>
  </si>
  <si>
    <t>антонайтус</t>
  </si>
  <si>
    <t>Yana79</t>
  </si>
  <si>
    <t>Ол_га</t>
  </si>
  <si>
    <t>Airy_Barnaul</t>
  </si>
  <si>
    <t> Леся А</t>
  </si>
  <si>
    <t>Марина777</t>
  </si>
  <si>
    <t>Тропиканка</t>
  </si>
  <si>
    <t>odezhka</t>
  </si>
  <si>
    <t>Аульчанка</t>
  </si>
  <si>
    <t>Talik_m</t>
  </si>
  <si>
    <t>Царевна Лебедь</t>
  </si>
  <si>
    <t>olimonina</t>
  </si>
  <si>
    <t>Карамель На бис! (Браво) фруктовая (1,2) телевиз. (Булик) (10057)</t>
  </si>
  <si>
    <t>Шок.конфеты "Мешанка Танго" НГ  ассорти 3кг (Гибар)</t>
  </si>
  <si>
    <t>katty.sm</t>
  </si>
  <si>
    <t>Мелена375</t>
  </si>
  <si>
    <t>Шок.конфеты "ФАНТАЗИЯ НГ" 1.0 кг</t>
  </si>
  <si>
    <t>Шок.конфеты "Дед мороз марцип.в шоколаде"1,6кг/ Хилдебранд</t>
  </si>
  <si>
    <t>D.a.s.h.a.</t>
  </si>
  <si>
    <t> Pooh</t>
  </si>
  <si>
    <t> Мелена375</t>
  </si>
  <si>
    <t> Царевна Лебедь</t>
  </si>
  <si>
    <t>Жеват.мармелад  Бегемотики 1,6кг пластик (Милано)</t>
  </si>
  <si>
    <t>Маркизка</t>
  </si>
  <si>
    <t>Сластенка</t>
  </si>
  <si>
    <t>Жеват.мармелад "Зверята " 1,6кг пластик (Милано)</t>
  </si>
  <si>
    <t>Жеват.мармелад "Фруктовый микс" 1,6кг пластик (Милано)</t>
  </si>
  <si>
    <t>Молочный шоколад с начинкой коктеля "Айришкрим" 90г./22шт/Ютженко</t>
  </si>
  <si>
    <t>Sunny_Cat</t>
  </si>
  <si>
    <t>Leluh</t>
  </si>
  <si>
    <t>GSofi</t>
  </si>
  <si>
    <t>Молочный шоколад с начинкой коктеля "Пинаколада" 90г./22шт/Ютженко</t>
  </si>
  <si>
    <t>NatalyaVlady</t>
  </si>
  <si>
    <t>Молочный шоколад  100г./20шт./Ютженко</t>
  </si>
  <si>
    <t>Татулька</t>
  </si>
  <si>
    <t>Марина 777</t>
  </si>
  <si>
    <t>Лисичка Надя</t>
  </si>
  <si>
    <t>Млеколадки 4 вида сливочный 100г/16шт (00347)</t>
  </si>
  <si>
    <t>Машкина</t>
  </si>
  <si>
    <t>ГригАлина</t>
  </si>
  <si>
    <t> Lileya</t>
  </si>
  <si>
    <t>Наб.шок.конфет "Шокол.медвежата"3D для девочек и мальчиков 172г/10шт(Пралини)   мальч.</t>
  </si>
  <si>
    <t>Наб.шок.конфет "Шокол.медвежата"3D для девочек и мальчиков 172г/10шт(Пралини)   6д, 4м</t>
  </si>
  <si>
    <t>Наб.шок.конфет "Шокол.медвежата"3D для девочек и мальчиков 172г/10шт(Пралини)   2д, 2м.</t>
  </si>
  <si>
    <t>Наб.шок.конфет "Шокол.медвежата"3D для девочек и мальчиков 172г/10шт(Пралини)   дев.</t>
  </si>
  <si>
    <t>Наб.шок.конфет "Шокол.медвежата"3D для девочек и мальчиков 172г/10шт(Пралини)   д.м..</t>
  </si>
  <si>
    <t xml:space="preserve">Наб.шок.конфет "Шокол.медвежата"3D для девочек и мальчиков 172г/10шт(Пралини)   </t>
  </si>
  <si>
    <t>Классический темный шоколад 90г./20шт/Ютженко</t>
  </si>
  <si>
    <t>Наб.шок.конфет "БЕЛЛА ВИСТА" подарок с бантиком ассорти, жел, салат, красн. 216г/8шт(Пралини)</t>
  </si>
  <si>
    <t> Sunny_Cat</t>
  </si>
  <si>
    <t>tana9191</t>
  </si>
  <si>
    <t>Вишня с ликером в шоколаде 1,5 кг(Вобро)</t>
  </si>
  <si>
    <t>Шок.конфеты "Адвокат" с нач. адвокат 2кг (Матео)</t>
  </si>
  <si>
    <t>oxano4ka</t>
  </si>
  <si>
    <t>Шок. конфеты "Фистачио" 2,6кг(Вобро)</t>
  </si>
  <si>
    <t>Шок. конфеты "Фрутти де Марэ" 2,0кг(Вобро)</t>
  </si>
  <si>
    <t>Шок.конфеты Бутылочки с ликером шок.1,8 кг/Хилдебранд</t>
  </si>
  <si>
    <t>Лиcик_2</t>
  </si>
  <si>
    <t>Шок.конфеты Александра микс 2,1кг/Хилдебранд</t>
  </si>
  <si>
    <t>Квартет (4 вкуса) 2,8кг(Вобро)</t>
  </si>
  <si>
    <t>Календарь "Дед Мороз и Снегурочка" Н.Г. 75гх20 шт</t>
  </si>
  <si>
    <t>relaniuM</t>
  </si>
  <si>
    <t>Татьяна N</t>
  </si>
  <si>
    <t>Трикси</t>
  </si>
  <si>
    <t>pooh</t>
  </si>
  <si>
    <t>Наб.шок.конфет "Твистер Микс" 200г/10шт(Пралини)</t>
  </si>
  <si>
    <t>Набор шок. конфет "Отличное пралине" 330г/6шт(Вобро)</t>
  </si>
  <si>
    <t>Шок.конфеты Вишня  в ликере шок.1,95кг/Хилдебранд</t>
  </si>
  <si>
    <t>Шок.конфеты Вишня  в коньяке шок.1,95кг/Хилдебранд</t>
  </si>
  <si>
    <t>Шок.конфеты Водка микс 1,3кг/Хилдебранд</t>
  </si>
  <si>
    <t>Шок.конфеты "Дед мороз ореховый в шоколаде"2,1кг/Хилдебранд</t>
  </si>
  <si>
    <t>Молочный шоколад "Хибби" 100г/20шт (58444)</t>
  </si>
  <si>
    <t>миг 1</t>
  </si>
  <si>
    <t>Молочный шоколад "Хибби" белое и черное 100г/20шт</t>
  </si>
  <si>
    <t>Юлюшк@</t>
  </si>
  <si>
    <t>Набор шок. конфет "Шоколадные розы" Н.Г. 145г/48шт(Вобро)</t>
  </si>
  <si>
    <t> JuliaD_25</t>
  </si>
  <si>
    <t>Набор шок. конфет "Делиссимо" 250г/8шт(Вобро)</t>
  </si>
  <si>
    <t>Шок.конфеты "Божья коровка" с крем-орех нач. 2кг (Матео)</t>
  </si>
  <si>
    <t>Шок.конфеты "Пчелки" с крем-клубн. нач. 2кг (Матео)</t>
  </si>
  <si>
    <t>Млеколадки "ХИББИ" ореховый вкус 50г/18 шт</t>
  </si>
  <si>
    <t>Млеколадки "ХИББИ" йогурт-клубника  вкус 50г/18 шт</t>
  </si>
  <si>
    <t>Млеколадки "ХИББИ" кремовый вкус 50г/18 шт</t>
  </si>
  <si>
    <t>Млеколадки "ХИББИ" тоффи вкус 50г/18 шт</t>
  </si>
  <si>
    <t>скидка  1,476%</t>
  </si>
  <si>
    <t>сорг%</t>
  </si>
  <si>
    <t>СДАЕМ</t>
  </si>
  <si>
    <t>адвокатки</t>
  </si>
  <si>
    <t>миг 2</t>
  </si>
  <si>
    <t>миг1</t>
  </si>
  <si>
    <t>сдано</t>
  </si>
  <si>
    <t>гучо микс</t>
  </si>
  <si>
    <t>зазуага</t>
  </si>
  <si>
    <t>млеколадки н.г. 100г слив.</t>
  </si>
  <si>
    <t>Миллионерша</t>
  </si>
  <si>
    <t>тр-т</t>
  </si>
  <si>
    <t>долг +ваш/- мой</t>
  </si>
  <si>
    <t>н.г. Млеколадка 100г слив.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</si>
</sst>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85" zoomScaleNormal="85" workbookViewId="0" topLeftCell="A342">
      <selection activeCell="A146" sqref="A146"/>
    </sheetView>
  </sheetViews>
  <sheetFormatPr defaultColWidth="9.140625" defaultRowHeight="12.75"/>
  <cols>
    <col min="1" max="1" width="32.421875" style="22" customWidth="1"/>
    <col min="2" max="2" width="54.00390625" style="28" customWidth="1"/>
    <col min="3" max="3" width="9.140625" style="3" customWidth="1"/>
    <col min="4" max="4" width="11.28125" style="3" customWidth="1"/>
    <col min="5" max="5" width="8.421875" style="1" customWidth="1"/>
    <col min="6" max="6" width="11.28125" style="3" customWidth="1"/>
    <col min="7" max="7" width="9.140625" style="1" customWidth="1"/>
    <col min="8" max="8" width="11.421875" style="2" bestFit="1" customWidth="1"/>
    <col min="9" max="9" width="9.140625" style="15" customWidth="1"/>
    <col min="10" max="10" width="9.140625" style="18" customWidth="1"/>
    <col min="11" max="11" width="22.7109375" style="35" customWidth="1"/>
    <col min="12" max="16384" width="9.140625" style="1" customWidth="1"/>
  </cols>
  <sheetData>
    <row r="1" spans="1:11" s="4" customFormat="1" ht="18.75">
      <c r="A1" s="20" t="s">
        <v>0</v>
      </c>
      <c r="B1" s="4" t="s">
        <v>1</v>
      </c>
      <c r="C1" s="5" t="s">
        <v>6</v>
      </c>
      <c r="D1" s="4" t="s">
        <v>2</v>
      </c>
      <c r="E1" s="4" t="s">
        <v>3</v>
      </c>
      <c r="F1" s="4" t="s">
        <v>130</v>
      </c>
      <c r="G1" s="4" t="s">
        <v>131</v>
      </c>
      <c r="H1" s="4" t="s">
        <v>132</v>
      </c>
      <c r="I1" s="15" t="s">
        <v>136</v>
      </c>
      <c r="J1" s="16" t="s">
        <v>141</v>
      </c>
      <c r="K1" s="32" t="s">
        <v>142</v>
      </c>
    </row>
    <row r="2" spans="1:11" s="8" customFormat="1" ht="18.75">
      <c r="A2" s="21" t="s">
        <v>29</v>
      </c>
      <c r="B2" s="27" t="s">
        <v>18</v>
      </c>
      <c r="C2" s="7">
        <v>4</v>
      </c>
      <c r="D2" s="7">
        <v>189</v>
      </c>
      <c r="E2" s="8">
        <f aca="true" t="shared" si="0" ref="E2:E67">C2*D2</f>
        <v>756</v>
      </c>
      <c r="F2" s="7">
        <f aca="true" t="shared" si="1" ref="F2:F67">(E2)*(1-1.476%)</f>
        <v>744.84144</v>
      </c>
      <c r="G2" s="8">
        <f>(F2)*(1+15%)</f>
        <v>856.5676559999999</v>
      </c>
      <c r="H2" s="9">
        <v>857</v>
      </c>
      <c r="I2" s="15">
        <v>857</v>
      </c>
      <c r="J2" s="30">
        <f>0.048*H2</f>
        <v>41.136</v>
      </c>
      <c r="K2" s="33">
        <f>(H2+J2)-I2</f>
        <v>41.13599999999997</v>
      </c>
    </row>
    <row r="3" spans="1:11" ht="18.75">
      <c r="A3" s="22" t="s">
        <v>39</v>
      </c>
      <c r="B3" s="28" t="s">
        <v>38</v>
      </c>
      <c r="C3" s="3">
        <v>0.2</v>
      </c>
      <c r="D3" s="3">
        <v>141</v>
      </c>
      <c r="E3" s="8">
        <f t="shared" si="0"/>
        <v>28.200000000000003</v>
      </c>
      <c r="F3" s="7">
        <f t="shared" si="1"/>
        <v>27.783768000000002</v>
      </c>
      <c r="G3" s="1">
        <f aca="true" t="shared" si="2" ref="G3:G68">(F3)*(1+15%)</f>
        <v>31.9513332</v>
      </c>
      <c r="J3" s="30">
        <f aca="true" t="shared" si="3" ref="J3:J66">0.048*H3</f>
        <v>0</v>
      </c>
      <c r="K3" s="33">
        <f aca="true" t="shared" si="4" ref="K3:K67">(H3+J3)-I3</f>
        <v>0</v>
      </c>
    </row>
    <row r="4" spans="1:11" ht="18.75">
      <c r="A4" s="22" t="s">
        <v>39</v>
      </c>
      <c r="B4" s="28" t="s">
        <v>63</v>
      </c>
      <c r="C4" s="3">
        <v>0.2</v>
      </c>
      <c r="D4" s="3">
        <v>338.72</v>
      </c>
      <c r="E4" s="8">
        <f t="shared" si="0"/>
        <v>67.74400000000001</v>
      </c>
      <c r="F4" s="7">
        <f t="shared" si="1"/>
        <v>66.74409856000001</v>
      </c>
      <c r="G4" s="1">
        <f t="shared" si="2"/>
        <v>76.75571334400001</v>
      </c>
      <c r="J4" s="30">
        <f t="shared" si="3"/>
        <v>0</v>
      </c>
      <c r="K4" s="33">
        <f t="shared" si="4"/>
        <v>0</v>
      </c>
    </row>
    <row r="5" spans="1:11" ht="18.75">
      <c r="A5" s="22" t="s">
        <v>39</v>
      </c>
      <c r="B5" s="28" t="s">
        <v>83</v>
      </c>
      <c r="C5" s="3">
        <v>2</v>
      </c>
      <c r="D5" s="3">
        <v>26.3</v>
      </c>
      <c r="E5" s="8">
        <f t="shared" si="0"/>
        <v>52.6</v>
      </c>
      <c r="F5" s="7">
        <f t="shared" si="1"/>
        <v>51.823624</v>
      </c>
      <c r="G5" s="1">
        <f t="shared" si="2"/>
        <v>59.5971676</v>
      </c>
      <c r="J5" s="30">
        <f t="shared" si="3"/>
        <v>0</v>
      </c>
      <c r="K5" s="33">
        <f t="shared" si="4"/>
        <v>0</v>
      </c>
    </row>
    <row r="6" spans="1:11" ht="18.75">
      <c r="A6" s="22" t="s">
        <v>39</v>
      </c>
      <c r="B6" s="28" t="s">
        <v>106</v>
      </c>
      <c r="C6" s="3">
        <v>0</v>
      </c>
      <c r="D6" s="3">
        <v>42</v>
      </c>
      <c r="E6" s="8">
        <f t="shared" si="0"/>
        <v>0</v>
      </c>
      <c r="F6" s="7">
        <f t="shared" si="1"/>
        <v>0</v>
      </c>
      <c r="G6" s="1">
        <f t="shared" si="2"/>
        <v>0</v>
      </c>
      <c r="J6" s="30">
        <f t="shared" si="3"/>
        <v>0</v>
      </c>
      <c r="K6" s="33">
        <f t="shared" si="4"/>
        <v>0</v>
      </c>
    </row>
    <row r="7" spans="1:11" ht="18.75">
      <c r="A7" s="22" t="s">
        <v>39</v>
      </c>
      <c r="B7" s="28" t="s">
        <v>116</v>
      </c>
      <c r="C7" s="3">
        <v>0.2</v>
      </c>
      <c r="D7" s="3">
        <v>338.72</v>
      </c>
      <c r="E7" s="8">
        <f t="shared" si="0"/>
        <v>67.74400000000001</v>
      </c>
      <c r="F7" s="7">
        <f t="shared" si="1"/>
        <v>66.74409856000001</v>
      </c>
      <c r="G7" s="1">
        <f t="shared" si="2"/>
        <v>76.75571334400001</v>
      </c>
      <c r="J7" s="30">
        <f t="shared" si="3"/>
        <v>0</v>
      </c>
      <c r="K7" s="33">
        <f t="shared" si="4"/>
        <v>0</v>
      </c>
    </row>
    <row r="8" spans="1:11" ht="18.75">
      <c r="A8" s="22" t="s">
        <v>39</v>
      </c>
      <c r="B8" s="28" t="s">
        <v>117</v>
      </c>
      <c r="C8" s="3">
        <v>2</v>
      </c>
      <c r="D8" s="3">
        <v>26.5</v>
      </c>
      <c r="E8" s="8">
        <f t="shared" si="0"/>
        <v>53</v>
      </c>
      <c r="F8" s="7">
        <f t="shared" si="1"/>
        <v>52.21772</v>
      </c>
      <c r="G8" s="1">
        <f t="shared" si="2"/>
        <v>60.050377999999995</v>
      </c>
      <c r="J8" s="30">
        <f t="shared" si="3"/>
        <v>0</v>
      </c>
      <c r="K8" s="33">
        <f t="shared" si="4"/>
        <v>0</v>
      </c>
    </row>
    <row r="9" spans="1:11" ht="18.75">
      <c r="A9" s="22" t="s">
        <v>39</v>
      </c>
      <c r="B9" s="28" t="s">
        <v>119</v>
      </c>
      <c r="C9" s="3">
        <v>2</v>
      </c>
      <c r="D9" s="3">
        <v>26.5</v>
      </c>
      <c r="E9" s="8">
        <f t="shared" si="0"/>
        <v>53</v>
      </c>
      <c r="F9" s="7">
        <f t="shared" si="1"/>
        <v>52.21772</v>
      </c>
      <c r="G9" s="1">
        <f t="shared" si="2"/>
        <v>60.050377999999995</v>
      </c>
      <c r="J9" s="30">
        <f t="shared" si="3"/>
        <v>0</v>
      </c>
      <c r="K9" s="33">
        <f t="shared" si="4"/>
        <v>0</v>
      </c>
    </row>
    <row r="10" spans="1:11" ht="18.75">
      <c r="A10" s="22" t="s">
        <v>39</v>
      </c>
      <c r="B10" s="28" t="s">
        <v>124</v>
      </c>
      <c r="C10" s="3">
        <v>0.2</v>
      </c>
      <c r="D10" s="3">
        <v>248</v>
      </c>
      <c r="E10" s="8">
        <f t="shared" si="0"/>
        <v>49.6</v>
      </c>
      <c r="F10" s="7">
        <f t="shared" si="1"/>
        <v>48.867904</v>
      </c>
      <c r="G10" s="1">
        <f t="shared" si="2"/>
        <v>56.198089599999996</v>
      </c>
      <c r="J10" s="30">
        <f t="shared" si="3"/>
        <v>0</v>
      </c>
      <c r="K10" s="33">
        <f t="shared" si="4"/>
        <v>0</v>
      </c>
    </row>
    <row r="11" spans="1:11" ht="18.75">
      <c r="A11" s="22" t="s">
        <v>39</v>
      </c>
      <c r="B11" s="28" t="s">
        <v>125</v>
      </c>
      <c r="C11" s="3">
        <v>0.2</v>
      </c>
      <c r="D11" s="3">
        <v>248</v>
      </c>
      <c r="E11" s="8">
        <f t="shared" si="0"/>
        <v>49.6</v>
      </c>
      <c r="F11" s="7">
        <f t="shared" si="1"/>
        <v>48.867904</v>
      </c>
      <c r="G11" s="1">
        <f t="shared" si="2"/>
        <v>56.198089599999996</v>
      </c>
      <c r="J11" s="30">
        <f t="shared" si="3"/>
        <v>0</v>
      </c>
      <c r="K11" s="33">
        <f t="shared" si="4"/>
        <v>0</v>
      </c>
    </row>
    <row r="12" spans="1:11" ht="18.75">
      <c r="A12" s="22" t="s">
        <v>39</v>
      </c>
      <c r="B12" s="28" t="s">
        <v>126</v>
      </c>
      <c r="C12" s="3">
        <v>3</v>
      </c>
      <c r="D12" s="3">
        <v>16.5</v>
      </c>
      <c r="E12" s="8">
        <f t="shared" si="0"/>
        <v>49.5</v>
      </c>
      <c r="F12" s="7">
        <f t="shared" si="1"/>
        <v>48.76938</v>
      </c>
      <c r="G12" s="1">
        <f t="shared" si="2"/>
        <v>56.08478699999999</v>
      </c>
      <c r="H12" s="10">
        <f>SUM(G3:G12)</f>
        <v>533.641649688</v>
      </c>
      <c r="I12" s="15">
        <v>724</v>
      </c>
      <c r="J12" s="30">
        <f t="shared" si="3"/>
        <v>25.614799185024</v>
      </c>
      <c r="K12" s="33">
        <f t="shared" si="4"/>
        <v>-164.74355112697594</v>
      </c>
    </row>
    <row r="13" spans="1:11" s="8" customFormat="1" ht="18.75">
      <c r="A13" s="21" t="s">
        <v>49</v>
      </c>
      <c r="B13" s="27" t="s">
        <v>43</v>
      </c>
      <c r="C13" s="7">
        <v>5</v>
      </c>
      <c r="D13" s="7">
        <v>49.9</v>
      </c>
      <c r="E13" s="8">
        <f t="shared" si="0"/>
        <v>249.5</v>
      </c>
      <c r="F13" s="7">
        <f t="shared" si="1"/>
        <v>245.81738</v>
      </c>
      <c r="G13" s="8">
        <f t="shared" si="2"/>
        <v>282.689987</v>
      </c>
      <c r="H13" s="9"/>
      <c r="I13" s="15"/>
      <c r="J13" s="30">
        <f t="shared" si="3"/>
        <v>0</v>
      </c>
      <c r="K13" s="33">
        <f t="shared" si="4"/>
        <v>0</v>
      </c>
    </row>
    <row r="14" spans="1:11" s="8" customFormat="1" ht="18.75">
      <c r="A14" s="21" t="s">
        <v>49</v>
      </c>
      <c r="B14" s="27" t="s">
        <v>94</v>
      </c>
      <c r="C14" s="7">
        <v>1</v>
      </c>
      <c r="D14" s="7">
        <v>135</v>
      </c>
      <c r="E14" s="8">
        <f t="shared" si="0"/>
        <v>135</v>
      </c>
      <c r="F14" s="7">
        <f t="shared" si="1"/>
        <v>133.0074</v>
      </c>
      <c r="G14" s="8">
        <f t="shared" si="2"/>
        <v>152.95851</v>
      </c>
      <c r="H14" s="9"/>
      <c r="I14" s="15"/>
      <c r="J14" s="30">
        <f t="shared" si="3"/>
        <v>0</v>
      </c>
      <c r="K14" s="33">
        <f t="shared" si="4"/>
        <v>0</v>
      </c>
    </row>
    <row r="15" spans="1:11" s="8" customFormat="1" ht="18.75">
      <c r="A15" s="21" t="s">
        <v>49</v>
      </c>
      <c r="B15" s="27" t="s">
        <v>111</v>
      </c>
      <c r="C15" s="7">
        <v>3</v>
      </c>
      <c r="D15" s="7">
        <v>91.6</v>
      </c>
      <c r="E15" s="8">
        <f t="shared" si="0"/>
        <v>274.79999999999995</v>
      </c>
      <c r="F15" s="7">
        <f t="shared" si="1"/>
        <v>270.743952</v>
      </c>
      <c r="G15" s="8">
        <f t="shared" si="2"/>
        <v>311.35554479999996</v>
      </c>
      <c r="H15" s="9"/>
      <c r="I15" s="15"/>
      <c r="J15" s="30">
        <f t="shared" si="3"/>
        <v>0</v>
      </c>
      <c r="K15" s="33">
        <f t="shared" si="4"/>
        <v>0</v>
      </c>
    </row>
    <row r="16" spans="1:11" s="8" customFormat="1" ht="12.75" customHeight="1">
      <c r="A16" s="21" t="s">
        <v>49</v>
      </c>
      <c r="B16" s="27" t="s">
        <v>121</v>
      </c>
      <c r="C16" s="7">
        <v>4</v>
      </c>
      <c r="D16" s="7">
        <v>80.02</v>
      </c>
      <c r="E16" s="8">
        <f t="shared" si="0"/>
        <v>320.08</v>
      </c>
      <c r="F16" s="7">
        <f t="shared" si="1"/>
        <v>315.3556192</v>
      </c>
      <c r="G16" s="8">
        <f t="shared" si="2"/>
        <v>362.6589620799999</v>
      </c>
      <c r="H16" s="9"/>
      <c r="I16" s="15"/>
      <c r="J16" s="30">
        <f t="shared" si="3"/>
        <v>0</v>
      </c>
      <c r="K16" s="33">
        <f t="shared" si="4"/>
        <v>0</v>
      </c>
    </row>
    <row r="17" spans="1:11" s="8" customFormat="1" ht="18.75">
      <c r="A17" s="21" t="s">
        <v>49</v>
      </c>
      <c r="B17" s="27" t="s">
        <v>129</v>
      </c>
      <c r="C17" s="7">
        <v>2</v>
      </c>
      <c r="D17" s="7">
        <v>16.5</v>
      </c>
      <c r="E17" s="8">
        <f t="shared" si="0"/>
        <v>33</v>
      </c>
      <c r="F17" s="7">
        <f t="shared" si="1"/>
        <v>32.51292</v>
      </c>
      <c r="G17" s="8">
        <f t="shared" si="2"/>
        <v>37.389858</v>
      </c>
      <c r="H17" s="11">
        <f>SUM(G13:G17)</f>
        <v>1147.05286188</v>
      </c>
      <c r="I17" s="15">
        <v>1148</v>
      </c>
      <c r="J17" s="30">
        <f t="shared" si="3"/>
        <v>55.058537370239996</v>
      </c>
      <c r="K17" s="33">
        <f t="shared" si="4"/>
        <v>54.111399250239856</v>
      </c>
    </row>
    <row r="18" spans="1:11" ht="18.75">
      <c r="A18" s="22" t="s">
        <v>22</v>
      </c>
      <c r="B18" s="28" t="s">
        <v>18</v>
      </c>
      <c r="C18" s="3">
        <v>1</v>
      </c>
      <c r="D18" s="3">
        <v>189</v>
      </c>
      <c r="E18" s="8">
        <f t="shared" si="0"/>
        <v>189</v>
      </c>
      <c r="F18" s="7">
        <f t="shared" si="1"/>
        <v>186.21036</v>
      </c>
      <c r="G18" s="1">
        <f t="shared" si="2"/>
        <v>214.14191399999999</v>
      </c>
      <c r="J18" s="30">
        <f t="shared" si="3"/>
        <v>0</v>
      </c>
      <c r="K18" s="33">
        <f t="shared" si="4"/>
        <v>0</v>
      </c>
    </row>
    <row r="19" spans="1:11" ht="18.75">
      <c r="A19" s="23" t="s">
        <v>22</v>
      </c>
      <c r="B19" s="28" t="s">
        <v>43</v>
      </c>
      <c r="C19" s="3">
        <v>1</v>
      </c>
      <c r="D19" s="3">
        <v>49.9</v>
      </c>
      <c r="E19" s="8">
        <f t="shared" si="0"/>
        <v>49.9</v>
      </c>
      <c r="F19" s="7">
        <f t="shared" si="1"/>
        <v>49.163475999999996</v>
      </c>
      <c r="G19" s="1">
        <f t="shared" si="2"/>
        <v>56.53799739999999</v>
      </c>
      <c r="J19" s="30">
        <f t="shared" si="3"/>
        <v>0</v>
      </c>
      <c r="K19" s="33">
        <f t="shared" si="4"/>
        <v>0</v>
      </c>
    </row>
    <row r="20" spans="1:11" ht="12.75" customHeight="1">
      <c r="A20" s="22" t="s">
        <v>22</v>
      </c>
      <c r="B20" s="28" t="s">
        <v>116</v>
      </c>
      <c r="C20" s="3">
        <v>0.2</v>
      </c>
      <c r="D20" s="3">
        <v>338.72</v>
      </c>
      <c r="E20" s="8">
        <f t="shared" si="0"/>
        <v>67.74400000000001</v>
      </c>
      <c r="F20" s="7">
        <f t="shared" si="1"/>
        <v>66.74409856000001</v>
      </c>
      <c r="G20" s="1">
        <f t="shared" si="2"/>
        <v>76.75571334400001</v>
      </c>
      <c r="H20" s="10">
        <f>SUM(G18:G20)</f>
        <v>347.435624744</v>
      </c>
      <c r="I20" s="15">
        <v>347</v>
      </c>
      <c r="J20" s="30">
        <f t="shared" si="3"/>
        <v>16.676909987712</v>
      </c>
      <c r="K20" s="33">
        <f t="shared" si="4"/>
        <v>17.112534731712003</v>
      </c>
    </row>
    <row r="21" spans="1:11" s="8" customFormat="1" ht="18.75">
      <c r="A21" s="21" t="s">
        <v>12</v>
      </c>
      <c r="B21" s="27" t="s">
        <v>38</v>
      </c>
      <c r="C21" s="7">
        <v>0.2</v>
      </c>
      <c r="D21" s="7">
        <v>141</v>
      </c>
      <c r="E21" s="8">
        <f t="shared" si="0"/>
        <v>28.200000000000003</v>
      </c>
      <c r="F21" s="7">
        <f t="shared" si="1"/>
        <v>27.783768000000002</v>
      </c>
      <c r="G21" s="8">
        <f t="shared" si="2"/>
        <v>31.9513332</v>
      </c>
      <c r="H21" s="9"/>
      <c r="I21" s="15"/>
      <c r="J21" s="30">
        <f t="shared" si="3"/>
        <v>0</v>
      </c>
      <c r="K21" s="33">
        <f t="shared" si="4"/>
        <v>0</v>
      </c>
    </row>
    <row r="22" spans="1:11" s="8" customFormat="1" ht="18.75">
      <c r="A22" s="21" t="s">
        <v>12</v>
      </c>
      <c r="B22" s="27" t="s">
        <v>4</v>
      </c>
      <c r="C22" s="7">
        <v>3</v>
      </c>
      <c r="D22" s="7">
        <v>69.76</v>
      </c>
      <c r="E22" s="8">
        <f t="shared" si="0"/>
        <v>209.28000000000003</v>
      </c>
      <c r="F22" s="7">
        <f t="shared" si="1"/>
        <v>206.19102720000004</v>
      </c>
      <c r="G22" s="8">
        <f t="shared" si="2"/>
        <v>237.11968128000004</v>
      </c>
      <c r="H22" s="9"/>
      <c r="I22" s="15"/>
      <c r="J22" s="30">
        <f t="shared" si="3"/>
        <v>0</v>
      </c>
      <c r="K22" s="33">
        <f t="shared" si="4"/>
        <v>0</v>
      </c>
    </row>
    <row r="23" spans="1:11" s="8" customFormat="1" ht="12.75" customHeight="1">
      <c r="A23" s="21" t="s">
        <v>12</v>
      </c>
      <c r="B23" s="27" t="s">
        <v>43</v>
      </c>
      <c r="C23" s="7">
        <v>6</v>
      </c>
      <c r="D23" s="7">
        <v>49.9</v>
      </c>
      <c r="E23" s="8">
        <f t="shared" si="0"/>
        <v>299.4</v>
      </c>
      <c r="F23" s="7">
        <f t="shared" si="1"/>
        <v>294.98085599999996</v>
      </c>
      <c r="G23" s="8">
        <f t="shared" si="2"/>
        <v>339.2279843999999</v>
      </c>
      <c r="H23" s="9"/>
      <c r="I23" s="15"/>
      <c r="J23" s="30">
        <f t="shared" si="3"/>
        <v>0</v>
      </c>
      <c r="K23" s="33">
        <f t="shared" si="4"/>
        <v>0</v>
      </c>
    </row>
    <row r="24" spans="1:11" s="8" customFormat="1" ht="18.75">
      <c r="A24" s="21" t="s">
        <v>12</v>
      </c>
      <c r="B24" s="27" t="s">
        <v>63</v>
      </c>
      <c r="C24" s="7">
        <v>0.3</v>
      </c>
      <c r="D24" s="7">
        <v>338.72</v>
      </c>
      <c r="E24" s="8">
        <f t="shared" si="0"/>
        <v>101.616</v>
      </c>
      <c r="F24" s="7">
        <f t="shared" si="1"/>
        <v>100.11614784</v>
      </c>
      <c r="G24" s="8">
        <f t="shared" si="2"/>
        <v>115.133570016</v>
      </c>
      <c r="H24" s="9"/>
      <c r="I24" s="15"/>
      <c r="J24" s="30">
        <f t="shared" si="3"/>
        <v>0</v>
      </c>
      <c r="K24" s="33">
        <f t="shared" si="4"/>
        <v>0</v>
      </c>
    </row>
    <row r="25" spans="1:11" s="8" customFormat="1" ht="18.75">
      <c r="A25" s="21" t="s">
        <v>12</v>
      </c>
      <c r="B25" s="27" t="s">
        <v>73</v>
      </c>
      <c r="C25" s="7">
        <v>6</v>
      </c>
      <c r="D25" s="7">
        <v>28.9</v>
      </c>
      <c r="E25" s="8">
        <f t="shared" si="0"/>
        <v>173.39999999999998</v>
      </c>
      <c r="F25" s="7">
        <f t="shared" si="1"/>
        <v>170.84061599999998</v>
      </c>
      <c r="G25" s="8">
        <f t="shared" si="2"/>
        <v>196.46670839999996</v>
      </c>
      <c r="H25" s="9"/>
      <c r="I25" s="15"/>
      <c r="J25" s="30">
        <f t="shared" si="3"/>
        <v>0</v>
      </c>
      <c r="K25" s="33">
        <f t="shared" si="4"/>
        <v>0</v>
      </c>
    </row>
    <row r="26" spans="1:11" s="8" customFormat="1" ht="18.75">
      <c r="A26" s="21" t="s">
        <v>12</v>
      </c>
      <c r="B26" s="27" t="s">
        <v>77</v>
      </c>
      <c r="C26" s="7">
        <v>4</v>
      </c>
      <c r="D26" s="7">
        <v>28.9</v>
      </c>
      <c r="E26" s="8">
        <f t="shared" si="0"/>
        <v>115.6</v>
      </c>
      <c r="F26" s="7">
        <f t="shared" si="1"/>
        <v>113.893744</v>
      </c>
      <c r="G26" s="8">
        <f t="shared" si="2"/>
        <v>130.97780559999998</v>
      </c>
      <c r="H26" s="9"/>
      <c r="I26" s="15"/>
      <c r="J26" s="30">
        <f t="shared" si="3"/>
        <v>0</v>
      </c>
      <c r="K26" s="33">
        <f t="shared" si="4"/>
        <v>0</v>
      </c>
    </row>
    <row r="27" spans="1:11" s="8" customFormat="1" ht="18.75">
      <c r="A27" s="21" t="s">
        <v>12</v>
      </c>
      <c r="B27" s="27" t="s">
        <v>83</v>
      </c>
      <c r="C27" s="7">
        <v>2</v>
      </c>
      <c r="D27" s="7">
        <v>26.3</v>
      </c>
      <c r="E27" s="8">
        <f t="shared" si="0"/>
        <v>52.6</v>
      </c>
      <c r="F27" s="7">
        <f t="shared" si="1"/>
        <v>51.823624</v>
      </c>
      <c r="G27" s="8">
        <f t="shared" si="2"/>
        <v>59.5971676</v>
      </c>
      <c r="H27" s="9"/>
      <c r="I27" s="15"/>
      <c r="J27" s="30">
        <f t="shared" si="3"/>
        <v>0</v>
      </c>
      <c r="K27" s="33">
        <f t="shared" si="4"/>
        <v>0</v>
      </c>
    </row>
    <row r="28" spans="1:11" s="8" customFormat="1" ht="18.75">
      <c r="A28" s="21" t="s">
        <v>12</v>
      </c>
      <c r="B28" s="27" t="s">
        <v>143</v>
      </c>
      <c r="C28" s="7">
        <v>4</v>
      </c>
      <c r="D28" s="7">
        <v>26.5</v>
      </c>
      <c r="E28" s="8">
        <f t="shared" si="0"/>
        <v>106</v>
      </c>
      <c r="F28" s="7">
        <f t="shared" si="1"/>
        <v>104.43544</v>
      </c>
      <c r="G28" s="8">
        <f t="shared" si="2"/>
        <v>120.10075599999999</v>
      </c>
      <c r="H28" s="9"/>
      <c r="I28" s="15"/>
      <c r="J28" s="30">
        <f t="shared" si="3"/>
        <v>0</v>
      </c>
      <c r="K28" s="33"/>
    </row>
    <row r="29" spans="1:11" s="8" customFormat="1" ht="18.75">
      <c r="A29" s="21" t="s">
        <v>12</v>
      </c>
      <c r="B29" s="27" t="s">
        <v>94</v>
      </c>
      <c r="C29" s="7">
        <v>2</v>
      </c>
      <c r="D29" s="7">
        <v>135</v>
      </c>
      <c r="E29" s="8">
        <f t="shared" si="0"/>
        <v>270</v>
      </c>
      <c r="F29" s="7">
        <f t="shared" si="1"/>
        <v>266.0148</v>
      </c>
      <c r="G29" s="8">
        <f t="shared" si="2"/>
        <v>305.91702</v>
      </c>
      <c r="H29" s="9"/>
      <c r="I29" s="15"/>
      <c r="J29" s="30">
        <f t="shared" si="3"/>
        <v>0</v>
      </c>
      <c r="K29" s="33">
        <f t="shared" si="4"/>
        <v>0</v>
      </c>
    </row>
    <row r="30" spans="1:11" s="8" customFormat="1" ht="12.75" customHeight="1">
      <c r="A30" s="21" t="s">
        <v>12</v>
      </c>
      <c r="B30" s="27" t="s">
        <v>98</v>
      </c>
      <c r="C30" s="7">
        <v>0.2</v>
      </c>
      <c r="D30" s="7">
        <v>248</v>
      </c>
      <c r="E30" s="8">
        <f t="shared" si="0"/>
        <v>49.6</v>
      </c>
      <c r="F30" s="7">
        <f t="shared" si="1"/>
        <v>48.867904</v>
      </c>
      <c r="G30" s="8">
        <f t="shared" si="2"/>
        <v>56.198089599999996</v>
      </c>
      <c r="H30" s="9"/>
      <c r="I30" s="15"/>
      <c r="J30" s="30">
        <f t="shared" si="3"/>
        <v>0</v>
      </c>
      <c r="K30" s="33">
        <f t="shared" si="4"/>
        <v>0</v>
      </c>
    </row>
    <row r="31" spans="1:11" s="8" customFormat="1" ht="18.75">
      <c r="A31" s="21" t="s">
        <v>12</v>
      </c>
      <c r="B31" s="27" t="s">
        <v>106</v>
      </c>
      <c r="C31" s="7">
        <v>3</v>
      </c>
      <c r="D31" s="7">
        <v>42</v>
      </c>
      <c r="E31" s="8">
        <f t="shared" si="0"/>
        <v>126</v>
      </c>
      <c r="F31" s="7">
        <f t="shared" si="1"/>
        <v>124.14024</v>
      </c>
      <c r="G31" s="8">
        <f t="shared" si="2"/>
        <v>142.761276</v>
      </c>
      <c r="H31" s="9"/>
      <c r="I31" s="15"/>
      <c r="J31" s="30">
        <f t="shared" si="3"/>
        <v>0</v>
      </c>
      <c r="K31" s="33">
        <f t="shared" si="4"/>
        <v>0</v>
      </c>
    </row>
    <row r="32" spans="1:11" s="8" customFormat="1" ht="18.75">
      <c r="A32" s="21" t="s">
        <v>12</v>
      </c>
      <c r="B32" s="27" t="s">
        <v>111</v>
      </c>
      <c r="C32" s="7">
        <v>2</v>
      </c>
      <c r="D32" s="7">
        <v>91.6</v>
      </c>
      <c r="E32" s="8">
        <f t="shared" si="0"/>
        <v>183.2</v>
      </c>
      <c r="F32" s="7">
        <f t="shared" si="1"/>
        <v>180.49596799999998</v>
      </c>
      <c r="G32" s="8">
        <f t="shared" si="2"/>
        <v>207.57036319999995</v>
      </c>
      <c r="H32" s="9"/>
      <c r="I32" s="15"/>
      <c r="J32" s="30">
        <f t="shared" si="3"/>
        <v>0</v>
      </c>
      <c r="K32" s="33">
        <f t="shared" si="4"/>
        <v>0</v>
      </c>
    </row>
    <row r="33" spans="1:11" s="8" customFormat="1" ht="18.75">
      <c r="A33" s="21" t="s">
        <v>12</v>
      </c>
      <c r="B33" s="27" t="s">
        <v>117</v>
      </c>
      <c r="C33" s="7">
        <v>3</v>
      </c>
      <c r="D33" s="7">
        <v>26.5</v>
      </c>
      <c r="E33" s="8">
        <f t="shared" si="0"/>
        <v>79.5</v>
      </c>
      <c r="F33" s="7">
        <f t="shared" si="1"/>
        <v>78.32658</v>
      </c>
      <c r="G33" s="8">
        <f t="shared" si="2"/>
        <v>90.075567</v>
      </c>
      <c r="H33" s="9"/>
      <c r="I33" s="15"/>
      <c r="J33" s="30">
        <f t="shared" si="3"/>
        <v>0</v>
      </c>
      <c r="K33" s="33">
        <f t="shared" si="4"/>
        <v>0</v>
      </c>
    </row>
    <row r="34" spans="1:11" s="8" customFormat="1" ht="18.75">
      <c r="A34" s="21" t="s">
        <v>12</v>
      </c>
      <c r="B34" s="27" t="s">
        <v>119</v>
      </c>
      <c r="C34" s="7">
        <v>1</v>
      </c>
      <c r="D34" s="7">
        <v>26.5</v>
      </c>
      <c r="E34" s="8">
        <f t="shared" si="0"/>
        <v>26.5</v>
      </c>
      <c r="F34" s="7">
        <f t="shared" si="1"/>
        <v>26.10886</v>
      </c>
      <c r="G34" s="8">
        <f t="shared" si="2"/>
        <v>30.025188999999997</v>
      </c>
      <c r="H34" s="9"/>
      <c r="I34" s="15"/>
      <c r="J34" s="30">
        <f t="shared" si="3"/>
        <v>0</v>
      </c>
      <c r="K34" s="33">
        <f t="shared" si="4"/>
        <v>0</v>
      </c>
    </row>
    <row r="35" spans="1:11" s="8" customFormat="1" ht="18.75">
      <c r="A35" s="21" t="s">
        <v>12</v>
      </c>
      <c r="B35" s="27" t="s">
        <v>124</v>
      </c>
      <c r="C35" s="7">
        <v>0.2</v>
      </c>
      <c r="D35" s="7">
        <v>248</v>
      </c>
      <c r="E35" s="8">
        <f t="shared" si="0"/>
        <v>49.6</v>
      </c>
      <c r="F35" s="7">
        <f t="shared" si="1"/>
        <v>48.867904</v>
      </c>
      <c r="G35" s="8">
        <f t="shared" si="2"/>
        <v>56.198089599999996</v>
      </c>
      <c r="H35" s="9"/>
      <c r="I35" s="15"/>
      <c r="J35" s="30">
        <f t="shared" si="3"/>
        <v>0</v>
      </c>
      <c r="K35" s="33">
        <f t="shared" si="4"/>
        <v>0</v>
      </c>
    </row>
    <row r="36" spans="1:11" s="8" customFormat="1" ht="18.75">
      <c r="A36" s="21" t="s">
        <v>12</v>
      </c>
      <c r="B36" s="27" t="s">
        <v>125</v>
      </c>
      <c r="C36" s="7">
        <v>0.2</v>
      </c>
      <c r="D36" s="7">
        <v>248</v>
      </c>
      <c r="E36" s="8">
        <f t="shared" si="0"/>
        <v>49.6</v>
      </c>
      <c r="F36" s="7">
        <f t="shared" si="1"/>
        <v>48.867904</v>
      </c>
      <c r="G36" s="8">
        <f t="shared" si="2"/>
        <v>56.198089599999996</v>
      </c>
      <c r="H36" s="9"/>
      <c r="I36" s="15"/>
      <c r="J36" s="30">
        <f t="shared" si="3"/>
        <v>0</v>
      </c>
      <c r="K36" s="33">
        <f t="shared" si="4"/>
        <v>0</v>
      </c>
    </row>
    <row r="37" spans="1:11" s="8" customFormat="1" ht="18.75">
      <c r="A37" s="21" t="s">
        <v>12</v>
      </c>
      <c r="B37" s="27" t="s">
        <v>126</v>
      </c>
      <c r="C37" s="7">
        <v>1</v>
      </c>
      <c r="D37" s="7">
        <v>16.5</v>
      </c>
      <c r="E37" s="8">
        <f t="shared" si="0"/>
        <v>16.5</v>
      </c>
      <c r="F37" s="7">
        <f t="shared" si="1"/>
        <v>16.25646</v>
      </c>
      <c r="G37" s="8">
        <f t="shared" si="2"/>
        <v>18.694929</v>
      </c>
      <c r="H37" s="9"/>
      <c r="I37" s="15"/>
      <c r="J37" s="30">
        <f t="shared" si="3"/>
        <v>0</v>
      </c>
      <c r="K37" s="33">
        <f t="shared" si="4"/>
        <v>0</v>
      </c>
    </row>
    <row r="38" spans="1:11" s="8" customFormat="1" ht="18.75">
      <c r="A38" s="21" t="s">
        <v>12</v>
      </c>
      <c r="B38" s="27" t="s">
        <v>127</v>
      </c>
      <c r="C38" s="7">
        <v>2</v>
      </c>
      <c r="D38" s="7">
        <v>16.5</v>
      </c>
      <c r="E38" s="8">
        <f t="shared" si="0"/>
        <v>33</v>
      </c>
      <c r="F38" s="7">
        <f t="shared" si="1"/>
        <v>32.51292</v>
      </c>
      <c r="G38" s="8">
        <f t="shared" si="2"/>
        <v>37.389858</v>
      </c>
      <c r="H38" s="9"/>
      <c r="I38" s="15"/>
      <c r="J38" s="30">
        <f t="shared" si="3"/>
        <v>0</v>
      </c>
      <c r="K38" s="33">
        <f t="shared" si="4"/>
        <v>0</v>
      </c>
    </row>
    <row r="39" spans="1:11" s="8" customFormat="1" ht="18.75">
      <c r="A39" s="21" t="s">
        <v>12</v>
      </c>
      <c r="B39" s="27" t="s">
        <v>128</v>
      </c>
      <c r="C39" s="7">
        <v>2</v>
      </c>
      <c r="D39" s="7">
        <v>16.5</v>
      </c>
      <c r="E39" s="8">
        <f t="shared" si="0"/>
        <v>33</v>
      </c>
      <c r="F39" s="7">
        <f t="shared" si="1"/>
        <v>32.51292</v>
      </c>
      <c r="G39" s="8">
        <f t="shared" si="2"/>
        <v>37.389858</v>
      </c>
      <c r="H39" s="9"/>
      <c r="I39" s="15"/>
      <c r="J39" s="30">
        <f t="shared" si="3"/>
        <v>0</v>
      </c>
      <c r="K39" s="33">
        <f t="shared" si="4"/>
        <v>0</v>
      </c>
    </row>
    <row r="40" spans="1:11" s="8" customFormat="1" ht="18.75">
      <c r="A40" s="21" t="s">
        <v>12</v>
      </c>
      <c r="B40" s="27" t="s">
        <v>129</v>
      </c>
      <c r="C40" s="7">
        <v>1</v>
      </c>
      <c r="D40" s="7">
        <v>16.5</v>
      </c>
      <c r="E40" s="8">
        <f t="shared" si="0"/>
        <v>16.5</v>
      </c>
      <c r="F40" s="7">
        <f t="shared" si="1"/>
        <v>16.25646</v>
      </c>
      <c r="G40" s="8">
        <f t="shared" si="2"/>
        <v>18.694929</v>
      </c>
      <c r="H40" s="11">
        <f>SUM(G21:G40)</f>
        <v>2287.6882644959996</v>
      </c>
      <c r="I40" s="15">
        <v>2037</v>
      </c>
      <c r="J40" s="30">
        <f t="shared" si="3"/>
        <v>109.80903669580799</v>
      </c>
      <c r="K40" s="33">
        <f t="shared" si="4"/>
        <v>360.49730119180776</v>
      </c>
    </row>
    <row r="41" spans="1:11" ht="18.75">
      <c r="A41" s="22" t="s">
        <v>41</v>
      </c>
      <c r="B41" s="28" t="s">
        <v>38</v>
      </c>
      <c r="C41" s="3">
        <v>0.9</v>
      </c>
      <c r="D41" s="3">
        <v>141</v>
      </c>
      <c r="E41" s="8">
        <f t="shared" si="0"/>
        <v>126.9</v>
      </c>
      <c r="F41" s="7">
        <f t="shared" si="1"/>
        <v>125.02695600000001</v>
      </c>
      <c r="G41" s="1">
        <f t="shared" si="2"/>
        <v>143.7809994</v>
      </c>
      <c r="J41" s="30">
        <f t="shared" si="3"/>
        <v>0</v>
      </c>
      <c r="K41" s="33">
        <f t="shared" si="4"/>
        <v>0</v>
      </c>
    </row>
    <row r="42" spans="1:11" ht="18.75">
      <c r="A42" s="22" t="s">
        <v>41</v>
      </c>
      <c r="B42" s="28" t="s">
        <v>62</v>
      </c>
      <c r="C42" s="3">
        <v>1</v>
      </c>
      <c r="D42" s="3">
        <v>253</v>
      </c>
      <c r="E42" s="8">
        <f t="shared" si="0"/>
        <v>253</v>
      </c>
      <c r="F42" s="7">
        <f t="shared" si="1"/>
        <v>249.26572</v>
      </c>
      <c r="G42" s="1">
        <f t="shared" si="2"/>
        <v>286.655578</v>
      </c>
      <c r="J42" s="30">
        <f t="shared" si="3"/>
        <v>0</v>
      </c>
      <c r="K42" s="33">
        <f t="shared" si="4"/>
        <v>0</v>
      </c>
    </row>
    <row r="43" spans="1:11" ht="18.75">
      <c r="A43" s="22" t="s">
        <v>41</v>
      </c>
      <c r="B43" s="28" t="s">
        <v>126</v>
      </c>
      <c r="C43" s="3">
        <v>2</v>
      </c>
      <c r="D43" s="3">
        <v>16.5</v>
      </c>
      <c r="E43" s="8">
        <f t="shared" si="0"/>
        <v>33</v>
      </c>
      <c r="F43" s="7">
        <f t="shared" si="1"/>
        <v>32.51292</v>
      </c>
      <c r="G43" s="1">
        <f t="shared" si="2"/>
        <v>37.389858</v>
      </c>
      <c r="J43" s="30">
        <f t="shared" si="3"/>
        <v>0</v>
      </c>
      <c r="K43" s="33">
        <f t="shared" si="4"/>
        <v>0</v>
      </c>
    </row>
    <row r="44" spans="1:11" ht="18.75">
      <c r="A44" s="22" t="s">
        <v>41</v>
      </c>
      <c r="B44" s="28" t="s">
        <v>129</v>
      </c>
      <c r="C44" s="3">
        <v>1</v>
      </c>
      <c r="D44" s="3">
        <v>16.5</v>
      </c>
      <c r="E44" s="8">
        <f t="shared" si="0"/>
        <v>16.5</v>
      </c>
      <c r="F44" s="7">
        <f t="shared" si="1"/>
        <v>16.25646</v>
      </c>
      <c r="G44" s="1">
        <f t="shared" si="2"/>
        <v>18.694929</v>
      </c>
      <c r="H44" s="10">
        <f>SUM(G41:G44)</f>
        <v>486.52136440000004</v>
      </c>
      <c r="I44" s="15">
        <v>487</v>
      </c>
      <c r="J44" s="30">
        <f t="shared" si="3"/>
        <v>23.353025491200004</v>
      </c>
      <c r="K44" s="33">
        <f t="shared" si="4"/>
        <v>22.874389891200053</v>
      </c>
    </row>
    <row r="45" spans="1:11" s="8" customFormat="1" ht="18.75">
      <c r="A45" s="21" t="s">
        <v>64</v>
      </c>
      <c r="B45" s="27" t="s">
        <v>63</v>
      </c>
      <c r="C45" s="7">
        <v>0.2</v>
      </c>
      <c r="D45" s="7">
        <v>338.72</v>
      </c>
      <c r="E45" s="8">
        <f t="shared" si="0"/>
        <v>67.74400000000001</v>
      </c>
      <c r="F45" s="7">
        <f t="shared" si="1"/>
        <v>66.74409856000001</v>
      </c>
      <c r="G45" s="8">
        <f t="shared" si="2"/>
        <v>76.75571334400001</v>
      </c>
      <c r="H45" s="9"/>
      <c r="I45" s="15"/>
      <c r="J45" s="30">
        <f t="shared" si="3"/>
        <v>0</v>
      </c>
      <c r="K45" s="33">
        <f t="shared" si="4"/>
        <v>0</v>
      </c>
    </row>
    <row r="46" spans="1:11" s="8" customFormat="1" ht="18.75">
      <c r="A46" s="21" t="s">
        <v>64</v>
      </c>
      <c r="B46" s="27" t="s">
        <v>138</v>
      </c>
      <c r="C46" s="7">
        <v>0.5</v>
      </c>
      <c r="D46" s="7">
        <v>174</v>
      </c>
      <c r="E46" s="8">
        <f t="shared" si="0"/>
        <v>87</v>
      </c>
      <c r="F46" s="7">
        <f t="shared" si="1"/>
        <v>85.71588</v>
      </c>
      <c r="G46" s="8">
        <f t="shared" si="2"/>
        <v>98.57326199999999</v>
      </c>
      <c r="H46" s="9"/>
      <c r="I46" s="15"/>
      <c r="J46" s="30">
        <f t="shared" si="3"/>
        <v>0</v>
      </c>
      <c r="K46" s="33">
        <f t="shared" si="4"/>
        <v>0</v>
      </c>
    </row>
    <row r="47" spans="1:11" s="8" customFormat="1" ht="18.75">
      <c r="A47" s="21" t="s">
        <v>64</v>
      </c>
      <c r="B47" s="27" t="s">
        <v>106</v>
      </c>
      <c r="C47" s="7">
        <v>0</v>
      </c>
      <c r="D47" s="7">
        <v>42</v>
      </c>
      <c r="E47" s="8">
        <f t="shared" si="0"/>
        <v>0</v>
      </c>
      <c r="F47" s="7">
        <f t="shared" si="1"/>
        <v>0</v>
      </c>
      <c r="G47" s="8">
        <f t="shared" si="2"/>
        <v>0</v>
      </c>
      <c r="H47" s="11">
        <f>SUM(G45:G47)</f>
        <v>175.328975344</v>
      </c>
      <c r="I47" s="15">
        <v>172</v>
      </c>
      <c r="J47" s="30">
        <f t="shared" si="3"/>
        <v>8.415790816512</v>
      </c>
      <c r="K47" s="33">
        <f t="shared" si="4"/>
        <v>11.744766160512029</v>
      </c>
    </row>
    <row r="48" spans="1:11" ht="18.75">
      <c r="A48" s="22" t="s">
        <v>30</v>
      </c>
      <c r="B48" s="28" t="s">
        <v>18</v>
      </c>
      <c r="C48" s="3">
        <v>1</v>
      </c>
      <c r="D48" s="3">
        <v>189</v>
      </c>
      <c r="E48" s="8">
        <f t="shared" si="0"/>
        <v>189</v>
      </c>
      <c r="F48" s="7">
        <f t="shared" si="1"/>
        <v>186.21036</v>
      </c>
      <c r="G48" s="1">
        <f t="shared" si="2"/>
        <v>214.14191399999999</v>
      </c>
      <c r="J48" s="30">
        <f t="shared" si="3"/>
        <v>0</v>
      </c>
      <c r="K48" s="33">
        <f t="shared" si="4"/>
        <v>0</v>
      </c>
    </row>
    <row r="49" spans="1:11" ht="18.75">
      <c r="A49" s="22" t="s">
        <v>30</v>
      </c>
      <c r="B49" s="28" t="s">
        <v>63</v>
      </c>
      <c r="C49" s="3">
        <v>0.3</v>
      </c>
      <c r="D49" s="3">
        <v>338.72</v>
      </c>
      <c r="E49" s="8">
        <f t="shared" si="0"/>
        <v>101.616</v>
      </c>
      <c r="F49" s="7">
        <f t="shared" si="1"/>
        <v>100.11614784</v>
      </c>
      <c r="G49" s="1">
        <f t="shared" si="2"/>
        <v>115.133570016</v>
      </c>
      <c r="J49" s="30">
        <f t="shared" si="3"/>
        <v>0</v>
      </c>
      <c r="K49" s="33">
        <f t="shared" si="4"/>
        <v>0</v>
      </c>
    </row>
    <row r="50" spans="1:11" ht="18.75">
      <c r="A50" s="22" t="s">
        <v>30</v>
      </c>
      <c r="B50" s="28" t="s">
        <v>94</v>
      </c>
      <c r="C50" s="3">
        <v>3</v>
      </c>
      <c r="D50" s="3">
        <v>135</v>
      </c>
      <c r="E50" s="8">
        <f t="shared" si="0"/>
        <v>405</v>
      </c>
      <c r="F50" s="7">
        <f t="shared" si="1"/>
        <v>399.0222</v>
      </c>
      <c r="G50" s="1">
        <f t="shared" si="2"/>
        <v>458.87552999999997</v>
      </c>
      <c r="J50" s="30">
        <f t="shared" si="3"/>
        <v>0</v>
      </c>
      <c r="K50" s="33">
        <f t="shared" si="4"/>
        <v>0</v>
      </c>
    </row>
    <row r="51" spans="1:11" ht="18.75">
      <c r="A51" s="22" t="s">
        <v>30</v>
      </c>
      <c r="B51" s="28" t="s">
        <v>98</v>
      </c>
      <c r="C51" s="3">
        <v>0.4</v>
      </c>
      <c r="D51" s="3">
        <v>248</v>
      </c>
      <c r="E51" s="8">
        <f t="shared" si="0"/>
        <v>99.2</v>
      </c>
      <c r="F51" s="7">
        <f t="shared" si="1"/>
        <v>97.735808</v>
      </c>
      <c r="G51" s="1">
        <f t="shared" si="2"/>
        <v>112.39617919999999</v>
      </c>
      <c r="J51" s="30">
        <f t="shared" si="3"/>
        <v>0</v>
      </c>
      <c r="K51" s="33">
        <f t="shared" si="4"/>
        <v>0</v>
      </c>
    </row>
    <row r="52" spans="1:11" ht="18.75">
      <c r="A52" s="22" t="s">
        <v>30</v>
      </c>
      <c r="B52" s="28" t="s">
        <v>106</v>
      </c>
      <c r="C52" s="3">
        <v>0</v>
      </c>
      <c r="D52" s="3">
        <v>42</v>
      </c>
      <c r="E52" s="8">
        <f t="shared" si="0"/>
        <v>0</v>
      </c>
      <c r="F52" s="7">
        <f t="shared" si="1"/>
        <v>0</v>
      </c>
      <c r="G52" s="1">
        <f t="shared" si="2"/>
        <v>0</v>
      </c>
      <c r="J52" s="30">
        <f t="shared" si="3"/>
        <v>0</v>
      </c>
      <c r="K52" s="33">
        <f t="shared" si="4"/>
        <v>0</v>
      </c>
    </row>
    <row r="53" spans="1:11" ht="18.75">
      <c r="A53" s="22" t="s">
        <v>30</v>
      </c>
      <c r="B53" s="28" t="s">
        <v>121</v>
      </c>
      <c r="C53" s="3">
        <v>3</v>
      </c>
      <c r="D53" s="3">
        <v>80.02</v>
      </c>
      <c r="E53" s="8">
        <f t="shared" si="0"/>
        <v>240.06</v>
      </c>
      <c r="F53" s="7">
        <f t="shared" si="1"/>
        <v>236.5167144</v>
      </c>
      <c r="G53" s="1">
        <f t="shared" si="2"/>
        <v>271.99422155999997</v>
      </c>
      <c r="H53" s="10">
        <f>SUM(G48:G53)</f>
        <v>1172.5414147759998</v>
      </c>
      <c r="I53" s="15">
        <v>1363</v>
      </c>
      <c r="J53" s="30">
        <f t="shared" si="3"/>
        <v>56.28198790924799</v>
      </c>
      <c r="K53" s="33">
        <f t="shared" si="4"/>
        <v>-134.17659731475214</v>
      </c>
    </row>
    <row r="54" spans="1:11" s="8" customFormat="1" ht="18.75">
      <c r="A54" s="21" t="s">
        <v>23</v>
      </c>
      <c r="B54" s="27" t="s">
        <v>121</v>
      </c>
      <c r="C54" s="7">
        <v>3</v>
      </c>
      <c r="D54" s="7">
        <v>80.02</v>
      </c>
      <c r="E54" s="8">
        <f t="shared" si="0"/>
        <v>240.06</v>
      </c>
      <c r="F54" s="7">
        <f t="shared" si="1"/>
        <v>236.5167144</v>
      </c>
      <c r="G54" s="8">
        <f t="shared" si="2"/>
        <v>271.99422155999997</v>
      </c>
      <c r="H54" s="9"/>
      <c r="I54" s="15"/>
      <c r="J54" s="30">
        <f t="shared" si="3"/>
        <v>0</v>
      </c>
      <c r="K54" s="33">
        <f t="shared" si="4"/>
        <v>0</v>
      </c>
    </row>
    <row r="55" spans="1:11" s="8" customFormat="1" ht="18.75">
      <c r="A55" s="21" t="s">
        <v>23</v>
      </c>
      <c r="B55" s="27" t="s">
        <v>18</v>
      </c>
      <c r="C55" s="7">
        <v>2</v>
      </c>
      <c r="D55" s="7">
        <v>189</v>
      </c>
      <c r="E55" s="8">
        <f t="shared" si="0"/>
        <v>378</v>
      </c>
      <c r="F55" s="7">
        <f t="shared" si="1"/>
        <v>372.42072</v>
      </c>
      <c r="G55" s="8">
        <f t="shared" si="2"/>
        <v>428.28382799999997</v>
      </c>
      <c r="H55" s="11">
        <f>SUM(G54:G55)</f>
        <v>700.27804956</v>
      </c>
      <c r="I55" s="15">
        <v>700</v>
      </c>
      <c r="J55" s="30">
        <f t="shared" si="3"/>
        <v>33.61334637888</v>
      </c>
      <c r="K55" s="33">
        <f t="shared" si="4"/>
        <v>33.89139593888001</v>
      </c>
    </row>
    <row r="56" spans="1:11" ht="18.75">
      <c r="A56" s="22" t="s">
        <v>28</v>
      </c>
      <c r="B56" s="28" t="s">
        <v>18</v>
      </c>
      <c r="C56" s="3">
        <v>2</v>
      </c>
      <c r="D56" s="3">
        <v>189</v>
      </c>
      <c r="E56" s="8">
        <f t="shared" si="0"/>
        <v>378</v>
      </c>
      <c r="F56" s="7">
        <f t="shared" si="1"/>
        <v>372.42072</v>
      </c>
      <c r="G56" s="1">
        <f t="shared" si="2"/>
        <v>428.28382799999997</v>
      </c>
      <c r="J56" s="30">
        <f t="shared" si="3"/>
        <v>0</v>
      </c>
      <c r="K56" s="33">
        <f t="shared" si="4"/>
        <v>0</v>
      </c>
    </row>
    <row r="57" spans="1:11" ht="18.75">
      <c r="A57" s="22" t="s">
        <v>28</v>
      </c>
      <c r="B57" s="28" t="s">
        <v>43</v>
      </c>
      <c r="C57" s="3">
        <v>2</v>
      </c>
      <c r="D57" s="3">
        <v>49.9</v>
      </c>
      <c r="E57" s="8">
        <f t="shared" si="0"/>
        <v>99.8</v>
      </c>
      <c r="F57" s="7">
        <f t="shared" si="1"/>
        <v>98.32695199999999</v>
      </c>
      <c r="G57" s="1">
        <f t="shared" si="2"/>
        <v>113.07599479999998</v>
      </c>
      <c r="J57" s="30">
        <f t="shared" si="3"/>
        <v>0</v>
      </c>
      <c r="K57" s="33">
        <f t="shared" si="4"/>
        <v>0</v>
      </c>
    </row>
    <row r="58" spans="1:11" ht="18.75">
      <c r="A58" s="22" t="s">
        <v>28</v>
      </c>
      <c r="B58" s="28" t="s">
        <v>63</v>
      </c>
      <c r="C58" s="3">
        <v>0.4</v>
      </c>
      <c r="D58" s="3">
        <v>338.72</v>
      </c>
      <c r="E58" s="8">
        <f t="shared" si="0"/>
        <v>135.48800000000003</v>
      </c>
      <c r="F58" s="7">
        <f t="shared" si="1"/>
        <v>133.48819712000002</v>
      </c>
      <c r="G58" s="1">
        <f t="shared" si="2"/>
        <v>153.51142668800003</v>
      </c>
      <c r="J58" s="30">
        <f t="shared" si="3"/>
        <v>0</v>
      </c>
      <c r="K58" s="33">
        <f t="shared" si="4"/>
        <v>0</v>
      </c>
    </row>
    <row r="59" spans="1:11" ht="18.75">
      <c r="A59" s="22" t="s">
        <v>28</v>
      </c>
      <c r="B59" s="28" t="s">
        <v>77</v>
      </c>
      <c r="C59" s="3">
        <v>1</v>
      </c>
      <c r="D59" s="3">
        <v>28.9</v>
      </c>
      <c r="E59" s="8">
        <f t="shared" si="0"/>
        <v>28.9</v>
      </c>
      <c r="F59" s="7">
        <f t="shared" si="1"/>
        <v>28.473436</v>
      </c>
      <c r="G59" s="1">
        <f t="shared" si="2"/>
        <v>32.744451399999996</v>
      </c>
      <c r="J59" s="30">
        <f t="shared" si="3"/>
        <v>0</v>
      </c>
      <c r="K59" s="33">
        <f t="shared" si="4"/>
        <v>0</v>
      </c>
    </row>
    <row r="60" spans="1:11" ht="12.75" customHeight="1">
      <c r="A60" s="22" t="s">
        <v>28</v>
      </c>
      <c r="B60" s="28" t="s">
        <v>90</v>
      </c>
      <c r="C60" s="3">
        <v>1</v>
      </c>
      <c r="D60" s="3">
        <v>102.6</v>
      </c>
      <c r="E60" s="8">
        <f t="shared" si="0"/>
        <v>102.6</v>
      </c>
      <c r="F60" s="7">
        <f t="shared" si="1"/>
        <v>101.085624</v>
      </c>
      <c r="G60" s="1">
        <f t="shared" si="2"/>
        <v>116.24846759999998</v>
      </c>
      <c r="H60" s="10">
        <f>SUM(G56:G60)</f>
        <v>843.864168488</v>
      </c>
      <c r="I60" s="15">
        <v>844</v>
      </c>
      <c r="J60" s="30">
        <f t="shared" si="3"/>
        <v>40.505480087424004</v>
      </c>
      <c r="K60" s="33">
        <f t="shared" si="4"/>
        <v>40.36964857542398</v>
      </c>
    </row>
    <row r="61" spans="1:11" s="8" customFormat="1" ht="18.75">
      <c r="A61" s="21" t="s">
        <v>76</v>
      </c>
      <c r="B61" s="27" t="s">
        <v>73</v>
      </c>
      <c r="C61" s="7">
        <v>1</v>
      </c>
      <c r="D61" s="7">
        <v>28.9</v>
      </c>
      <c r="E61" s="8">
        <f t="shared" si="0"/>
        <v>28.9</v>
      </c>
      <c r="F61" s="7">
        <f t="shared" si="1"/>
        <v>28.473436</v>
      </c>
      <c r="G61" s="8">
        <f t="shared" si="2"/>
        <v>32.744451399999996</v>
      </c>
      <c r="H61" s="9">
        <v>32.8</v>
      </c>
      <c r="I61" s="15">
        <v>32.8</v>
      </c>
      <c r="J61" s="30">
        <f t="shared" si="3"/>
        <v>1.5743999999999998</v>
      </c>
      <c r="K61" s="33">
        <f t="shared" si="4"/>
        <v>1.5743999999999971</v>
      </c>
    </row>
    <row r="62" spans="1:11" ht="18.75">
      <c r="A62" s="22" t="s">
        <v>24</v>
      </c>
      <c r="B62" s="28" t="s">
        <v>18</v>
      </c>
      <c r="C62" s="6">
        <v>2</v>
      </c>
      <c r="D62" s="3">
        <v>189</v>
      </c>
      <c r="E62" s="8">
        <f t="shared" si="0"/>
        <v>378</v>
      </c>
      <c r="F62" s="7">
        <f t="shared" si="1"/>
        <v>372.42072</v>
      </c>
      <c r="G62" s="1">
        <f t="shared" si="2"/>
        <v>428.28382799999997</v>
      </c>
      <c r="J62" s="30">
        <f t="shared" si="3"/>
        <v>0</v>
      </c>
      <c r="K62" s="33">
        <f t="shared" si="4"/>
        <v>0</v>
      </c>
    </row>
    <row r="63" spans="1:11" ht="12.75" customHeight="1">
      <c r="A63" s="22" t="s">
        <v>24</v>
      </c>
      <c r="B63" s="28" t="s">
        <v>43</v>
      </c>
      <c r="C63" s="3">
        <v>2</v>
      </c>
      <c r="D63" s="3">
        <v>49.9</v>
      </c>
      <c r="E63" s="8">
        <f t="shared" si="0"/>
        <v>99.8</v>
      </c>
      <c r="F63" s="7">
        <f t="shared" si="1"/>
        <v>98.32695199999999</v>
      </c>
      <c r="G63" s="1">
        <f t="shared" si="2"/>
        <v>113.07599479999998</v>
      </c>
      <c r="J63" s="30">
        <f t="shared" si="3"/>
        <v>0</v>
      </c>
      <c r="K63" s="33">
        <f t="shared" si="4"/>
        <v>0</v>
      </c>
    </row>
    <row r="64" spans="1:11" ht="18.75">
      <c r="A64" s="22" t="s">
        <v>24</v>
      </c>
      <c r="B64" s="28" t="s">
        <v>94</v>
      </c>
      <c r="C64" s="3">
        <v>3</v>
      </c>
      <c r="D64" s="3">
        <v>135</v>
      </c>
      <c r="E64" s="8">
        <f t="shared" si="0"/>
        <v>405</v>
      </c>
      <c r="F64" s="7">
        <f t="shared" si="1"/>
        <v>399.0222</v>
      </c>
      <c r="G64" s="1">
        <f t="shared" si="2"/>
        <v>458.87552999999997</v>
      </c>
      <c r="J64" s="30">
        <f t="shared" si="3"/>
        <v>0</v>
      </c>
      <c r="K64" s="33">
        <f t="shared" si="4"/>
        <v>0</v>
      </c>
    </row>
    <row r="65" spans="1:11" ht="18.75">
      <c r="A65" s="22" t="s">
        <v>24</v>
      </c>
      <c r="B65" s="28" t="s">
        <v>97</v>
      </c>
      <c r="C65" s="3">
        <v>1.5</v>
      </c>
      <c r="D65" s="3">
        <v>332.77</v>
      </c>
      <c r="E65" s="8">
        <f t="shared" si="0"/>
        <v>499.155</v>
      </c>
      <c r="F65" s="7">
        <f t="shared" si="1"/>
        <v>491.78747219999997</v>
      </c>
      <c r="G65" s="1">
        <f t="shared" si="2"/>
        <v>565.55559303</v>
      </c>
      <c r="J65" s="30">
        <f t="shared" si="3"/>
        <v>0</v>
      </c>
      <c r="K65" s="33">
        <f t="shared" si="4"/>
        <v>0</v>
      </c>
    </row>
    <row r="66" spans="1:11" ht="18.75">
      <c r="A66" s="22" t="s">
        <v>24</v>
      </c>
      <c r="B66" s="28" t="s">
        <v>111</v>
      </c>
      <c r="C66" s="3">
        <v>3</v>
      </c>
      <c r="D66" s="3">
        <v>91.6</v>
      </c>
      <c r="E66" s="8">
        <f t="shared" si="0"/>
        <v>274.79999999999995</v>
      </c>
      <c r="F66" s="7">
        <f t="shared" si="1"/>
        <v>270.743952</v>
      </c>
      <c r="G66" s="1">
        <f t="shared" si="2"/>
        <v>311.35554479999996</v>
      </c>
      <c r="J66" s="30">
        <f t="shared" si="3"/>
        <v>0</v>
      </c>
      <c r="K66" s="33">
        <f t="shared" si="4"/>
        <v>0</v>
      </c>
    </row>
    <row r="67" spans="1:11" ht="12.75" customHeight="1">
      <c r="A67" s="22" t="s">
        <v>24</v>
      </c>
      <c r="B67" s="28" t="s">
        <v>121</v>
      </c>
      <c r="C67" s="3">
        <v>2</v>
      </c>
      <c r="D67" s="3">
        <v>80.02</v>
      </c>
      <c r="E67" s="8">
        <f t="shared" si="0"/>
        <v>160.04</v>
      </c>
      <c r="F67" s="7">
        <f t="shared" si="1"/>
        <v>157.6778096</v>
      </c>
      <c r="G67" s="1">
        <f t="shared" si="2"/>
        <v>181.32948103999996</v>
      </c>
      <c r="H67" s="10">
        <f>SUM(G62:G67)</f>
        <v>2058.4759716699996</v>
      </c>
      <c r="I67" s="15">
        <v>2058</v>
      </c>
      <c r="J67" s="30">
        <f aca="true" t="shared" si="5" ref="J67:J130">0.048*H67</f>
        <v>98.80684664015997</v>
      </c>
      <c r="K67" s="33">
        <f t="shared" si="4"/>
        <v>99.28281831015966</v>
      </c>
    </row>
    <row r="68" spans="1:11" s="8" customFormat="1" ht="18.75">
      <c r="A68" s="21" t="s">
        <v>45</v>
      </c>
      <c r="B68" s="27" t="s">
        <v>43</v>
      </c>
      <c r="C68" s="7">
        <v>2</v>
      </c>
      <c r="D68" s="7">
        <v>49.9</v>
      </c>
      <c r="E68" s="8">
        <f aca="true" t="shared" si="6" ref="E68:E132">C68*D68</f>
        <v>99.8</v>
      </c>
      <c r="F68" s="7">
        <f aca="true" t="shared" si="7" ref="F68:F132">(E68)*(1-1.476%)</f>
        <v>98.32695199999999</v>
      </c>
      <c r="G68" s="8">
        <f t="shared" si="2"/>
        <v>113.07599479999998</v>
      </c>
      <c r="H68" s="9"/>
      <c r="I68" s="15"/>
      <c r="J68" s="30">
        <f t="shared" si="5"/>
        <v>0</v>
      </c>
      <c r="K68" s="33">
        <f aca="true" t="shared" si="8" ref="K68:K132">(H68+J68)-I68</f>
        <v>0</v>
      </c>
    </row>
    <row r="69" spans="1:11" s="8" customFormat="1" ht="18.75">
      <c r="A69" s="21" t="s">
        <v>45</v>
      </c>
      <c r="B69" s="27" t="s">
        <v>94</v>
      </c>
      <c r="C69" s="7">
        <v>3</v>
      </c>
      <c r="D69" s="7">
        <v>135</v>
      </c>
      <c r="E69" s="8">
        <f t="shared" si="6"/>
        <v>405</v>
      </c>
      <c r="F69" s="7">
        <f t="shared" si="7"/>
        <v>399.0222</v>
      </c>
      <c r="G69" s="8">
        <f aca="true" t="shared" si="9" ref="G69:G134">(F69)*(1+15%)</f>
        <v>458.87552999999997</v>
      </c>
      <c r="H69" s="9"/>
      <c r="I69" s="15"/>
      <c r="J69" s="30">
        <f t="shared" si="5"/>
        <v>0</v>
      </c>
      <c r="K69" s="33">
        <f t="shared" si="8"/>
        <v>0</v>
      </c>
    </row>
    <row r="70" spans="1:11" s="8" customFormat="1" ht="18.75">
      <c r="A70" s="21" t="s">
        <v>122</v>
      </c>
      <c r="B70" s="27" t="s">
        <v>18</v>
      </c>
      <c r="C70" s="7">
        <v>4</v>
      </c>
      <c r="D70" s="7">
        <v>189</v>
      </c>
      <c r="E70" s="8">
        <f t="shared" si="6"/>
        <v>756</v>
      </c>
      <c r="F70" s="7">
        <f t="shared" si="7"/>
        <v>744.84144</v>
      </c>
      <c r="G70" s="8">
        <f t="shared" si="9"/>
        <v>856.5676559999999</v>
      </c>
      <c r="H70" s="9"/>
      <c r="I70" s="15"/>
      <c r="J70" s="30">
        <f t="shared" si="5"/>
        <v>0</v>
      </c>
      <c r="K70" s="33">
        <f t="shared" si="8"/>
        <v>0</v>
      </c>
    </row>
    <row r="71" spans="1:11" s="8" customFormat="1" ht="18.75">
      <c r="A71" s="21" t="s">
        <v>122</v>
      </c>
      <c r="B71" s="27" t="s">
        <v>121</v>
      </c>
      <c r="C71" s="7">
        <v>4</v>
      </c>
      <c r="D71" s="7">
        <v>80.02</v>
      </c>
      <c r="E71" s="8">
        <f t="shared" si="6"/>
        <v>320.08</v>
      </c>
      <c r="F71" s="7">
        <f t="shared" si="7"/>
        <v>315.3556192</v>
      </c>
      <c r="G71" s="8">
        <f t="shared" si="9"/>
        <v>362.6589620799999</v>
      </c>
      <c r="H71" s="9"/>
      <c r="I71" s="15"/>
      <c r="J71" s="30">
        <f t="shared" si="5"/>
        <v>0</v>
      </c>
      <c r="K71" s="33">
        <f t="shared" si="8"/>
        <v>0</v>
      </c>
    </row>
    <row r="72" spans="1:11" s="8" customFormat="1" ht="18.75">
      <c r="A72" s="21" t="s">
        <v>45</v>
      </c>
      <c r="B72" s="27" t="s">
        <v>117</v>
      </c>
      <c r="C72" s="7">
        <v>5</v>
      </c>
      <c r="D72" s="7">
        <v>26.5</v>
      </c>
      <c r="E72" s="8">
        <f t="shared" si="6"/>
        <v>132.5</v>
      </c>
      <c r="F72" s="7">
        <f t="shared" si="7"/>
        <v>130.5443</v>
      </c>
      <c r="G72" s="8">
        <f t="shared" si="9"/>
        <v>150.12594499999997</v>
      </c>
      <c r="H72" s="11">
        <f>SUM(G68:G72)</f>
        <v>1941.30408788</v>
      </c>
      <c r="I72" s="15">
        <v>1950</v>
      </c>
      <c r="J72" s="30">
        <f t="shared" si="5"/>
        <v>93.18259621824001</v>
      </c>
      <c r="K72" s="33">
        <f t="shared" si="8"/>
        <v>84.48668409823995</v>
      </c>
    </row>
    <row r="73" spans="1:11" ht="18.75">
      <c r="A73" s="22" t="s">
        <v>5</v>
      </c>
      <c r="B73" s="28" t="s">
        <v>4</v>
      </c>
      <c r="C73" s="3">
        <v>5</v>
      </c>
      <c r="D73" s="3">
        <v>69.76</v>
      </c>
      <c r="E73" s="8">
        <f t="shared" si="6"/>
        <v>348.8</v>
      </c>
      <c r="F73" s="7">
        <f t="shared" si="7"/>
        <v>343.65171200000003</v>
      </c>
      <c r="G73" s="1">
        <f t="shared" si="9"/>
        <v>395.19946880000003</v>
      </c>
      <c r="J73" s="30">
        <f t="shared" si="5"/>
        <v>0</v>
      </c>
      <c r="K73" s="33">
        <f t="shared" si="8"/>
        <v>0</v>
      </c>
    </row>
    <row r="74" spans="1:11" ht="18.75">
      <c r="A74" s="22" t="s">
        <v>5</v>
      </c>
      <c r="B74" s="28" t="s">
        <v>83</v>
      </c>
      <c r="C74" s="3">
        <v>1</v>
      </c>
      <c r="D74" s="3">
        <v>26.3</v>
      </c>
      <c r="E74" s="8">
        <f t="shared" si="6"/>
        <v>26.3</v>
      </c>
      <c r="F74" s="7">
        <f t="shared" si="7"/>
        <v>25.911812</v>
      </c>
      <c r="G74" s="1">
        <f t="shared" si="9"/>
        <v>29.7985838</v>
      </c>
      <c r="H74" s="10">
        <f>SUM(G73:G74)</f>
        <v>424.99805260000005</v>
      </c>
      <c r="I74" s="15">
        <v>425</v>
      </c>
      <c r="J74" s="30">
        <f t="shared" si="5"/>
        <v>20.399906524800002</v>
      </c>
      <c r="K74" s="33">
        <f t="shared" si="8"/>
        <v>20.39795912480008</v>
      </c>
    </row>
    <row r="75" spans="1:11" s="8" customFormat="1" ht="18.75">
      <c r="A75" s="21" t="s">
        <v>60</v>
      </c>
      <c r="B75" s="27" t="s">
        <v>59</v>
      </c>
      <c r="C75" s="7">
        <v>1</v>
      </c>
      <c r="D75" s="7">
        <v>269.85</v>
      </c>
      <c r="E75" s="8">
        <f t="shared" si="6"/>
        <v>269.85</v>
      </c>
      <c r="F75" s="7">
        <f t="shared" si="7"/>
        <v>265.86701400000004</v>
      </c>
      <c r="G75" s="8">
        <f t="shared" si="9"/>
        <v>305.74706610000004</v>
      </c>
      <c r="H75" s="9">
        <v>306</v>
      </c>
      <c r="I75" s="15">
        <v>306</v>
      </c>
      <c r="J75" s="30">
        <f t="shared" si="5"/>
        <v>14.688</v>
      </c>
      <c r="K75" s="33">
        <f t="shared" si="8"/>
        <v>14.687999999999988</v>
      </c>
    </row>
    <row r="76" spans="1:11" ht="18.75">
      <c r="A76" s="22" t="s">
        <v>42</v>
      </c>
      <c r="B76" s="28" t="s">
        <v>38</v>
      </c>
      <c r="C76" s="3">
        <v>0.5</v>
      </c>
      <c r="D76" s="3">
        <v>141</v>
      </c>
      <c r="E76" s="8">
        <f t="shared" si="6"/>
        <v>70.5</v>
      </c>
      <c r="F76" s="7">
        <f t="shared" si="7"/>
        <v>69.45942</v>
      </c>
      <c r="G76" s="1">
        <f t="shared" si="9"/>
        <v>79.87833299999998</v>
      </c>
      <c r="J76" s="30">
        <f t="shared" si="5"/>
        <v>0</v>
      </c>
      <c r="K76" s="33">
        <f t="shared" si="8"/>
        <v>0</v>
      </c>
    </row>
    <row r="77" spans="1:11" ht="18.75">
      <c r="A77" s="22" t="s">
        <v>42</v>
      </c>
      <c r="B77" s="28" t="s">
        <v>138</v>
      </c>
      <c r="C77" s="3">
        <v>0.5</v>
      </c>
      <c r="D77" s="3">
        <v>174</v>
      </c>
      <c r="E77" s="8">
        <f t="shared" si="6"/>
        <v>87</v>
      </c>
      <c r="F77" s="7">
        <f t="shared" si="7"/>
        <v>85.71588</v>
      </c>
      <c r="G77" s="1">
        <f t="shared" si="9"/>
        <v>98.57326199999999</v>
      </c>
      <c r="J77" s="30">
        <f t="shared" si="5"/>
        <v>0</v>
      </c>
      <c r="K77" s="33">
        <f t="shared" si="8"/>
        <v>0</v>
      </c>
    </row>
    <row r="78" spans="1:11" ht="18.75">
      <c r="A78" s="22" t="s">
        <v>42</v>
      </c>
      <c r="B78" s="28" t="s">
        <v>116</v>
      </c>
      <c r="C78" s="3">
        <v>0.2</v>
      </c>
      <c r="D78" s="3">
        <v>338.72</v>
      </c>
      <c r="E78" s="8">
        <f t="shared" si="6"/>
        <v>67.74400000000001</v>
      </c>
      <c r="F78" s="7">
        <f t="shared" si="7"/>
        <v>66.74409856000001</v>
      </c>
      <c r="G78" s="1">
        <f t="shared" si="9"/>
        <v>76.75571334400001</v>
      </c>
      <c r="H78" s="10">
        <f>SUM(G76:G78)</f>
        <v>255.20730834399998</v>
      </c>
      <c r="I78" s="15">
        <v>157</v>
      </c>
      <c r="J78" s="30">
        <f t="shared" si="5"/>
        <v>12.249950800512</v>
      </c>
      <c r="K78" s="33">
        <f t="shared" si="8"/>
        <v>110.45725914451197</v>
      </c>
    </row>
    <row r="79" spans="1:11" s="8" customFormat="1" ht="18.75">
      <c r="A79" s="21" t="s">
        <v>75</v>
      </c>
      <c r="B79" s="27" t="s">
        <v>73</v>
      </c>
      <c r="C79" s="7">
        <v>2</v>
      </c>
      <c r="D79" s="7">
        <v>28.9</v>
      </c>
      <c r="E79" s="8">
        <f t="shared" si="6"/>
        <v>57.8</v>
      </c>
      <c r="F79" s="7">
        <f t="shared" si="7"/>
        <v>56.946872</v>
      </c>
      <c r="G79" s="8">
        <f t="shared" si="9"/>
        <v>65.48890279999999</v>
      </c>
      <c r="H79" s="9"/>
      <c r="I79" s="15"/>
      <c r="J79" s="30">
        <f t="shared" si="5"/>
        <v>0</v>
      </c>
      <c r="K79" s="33">
        <f t="shared" si="8"/>
        <v>0</v>
      </c>
    </row>
    <row r="80" spans="1:11" s="8" customFormat="1" ht="18.75">
      <c r="A80" s="21" t="s">
        <v>75</v>
      </c>
      <c r="B80" s="27" t="s">
        <v>77</v>
      </c>
      <c r="C80" s="7">
        <v>2</v>
      </c>
      <c r="D80" s="7">
        <v>28.9</v>
      </c>
      <c r="E80" s="8">
        <f t="shared" si="6"/>
        <v>57.8</v>
      </c>
      <c r="F80" s="7">
        <f t="shared" si="7"/>
        <v>56.946872</v>
      </c>
      <c r="G80" s="8">
        <f t="shared" si="9"/>
        <v>65.48890279999999</v>
      </c>
      <c r="H80" s="9"/>
      <c r="I80" s="15"/>
      <c r="J80" s="30">
        <f t="shared" si="5"/>
        <v>0</v>
      </c>
      <c r="K80" s="33">
        <f t="shared" si="8"/>
        <v>0</v>
      </c>
    </row>
    <row r="81" spans="1:11" s="8" customFormat="1" ht="18.75">
      <c r="A81" s="21" t="s">
        <v>75</v>
      </c>
      <c r="B81" s="27" t="s">
        <v>98</v>
      </c>
      <c r="C81" s="7">
        <v>0.2</v>
      </c>
      <c r="D81" s="7">
        <v>248</v>
      </c>
      <c r="E81" s="8">
        <f t="shared" si="6"/>
        <v>49.6</v>
      </c>
      <c r="F81" s="7">
        <f t="shared" si="7"/>
        <v>48.867904</v>
      </c>
      <c r="G81" s="8">
        <f t="shared" si="9"/>
        <v>56.198089599999996</v>
      </c>
      <c r="H81" s="9"/>
      <c r="I81" s="15"/>
      <c r="J81" s="30">
        <f t="shared" si="5"/>
        <v>0</v>
      </c>
      <c r="K81" s="33">
        <f t="shared" si="8"/>
        <v>0</v>
      </c>
    </row>
    <row r="82" spans="1:11" s="8" customFormat="1" ht="18.75">
      <c r="A82" s="21" t="s">
        <v>75</v>
      </c>
      <c r="B82" s="27" t="s">
        <v>106</v>
      </c>
      <c r="C82" s="7">
        <v>1</v>
      </c>
      <c r="D82" s="7">
        <v>42</v>
      </c>
      <c r="E82" s="8">
        <f t="shared" si="6"/>
        <v>42</v>
      </c>
      <c r="F82" s="7">
        <f t="shared" si="7"/>
        <v>41.38008</v>
      </c>
      <c r="G82" s="8">
        <f t="shared" si="9"/>
        <v>47.587092</v>
      </c>
      <c r="H82" s="9"/>
      <c r="I82" s="15"/>
      <c r="J82" s="30">
        <f t="shared" si="5"/>
        <v>0</v>
      </c>
      <c r="K82" s="33">
        <f t="shared" si="8"/>
        <v>0</v>
      </c>
    </row>
    <row r="83" spans="1:11" s="8" customFormat="1" ht="12.75" customHeight="1">
      <c r="A83" s="21" t="s">
        <v>75</v>
      </c>
      <c r="B83" s="27" t="s">
        <v>119</v>
      </c>
      <c r="C83" s="7">
        <v>2</v>
      </c>
      <c r="D83" s="7">
        <v>26.5</v>
      </c>
      <c r="E83" s="8">
        <f t="shared" si="6"/>
        <v>53</v>
      </c>
      <c r="F83" s="7">
        <f t="shared" si="7"/>
        <v>52.21772</v>
      </c>
      <c r="G83" s="8">
        <f t="shared" si="9"/>
        <v>60.050377999999995</v>
      </c>
      <c r="H83" s="9"/>
      <c r="I83" s="15"/>
      <c r="J83" s="30">
        <f t="shared" si="5"/>
        <v>0</v>
      </c>
      <c r="K83" s="33">
        <f t="shared" si="8"/>
        <v>0</v>
      </c>
    </row>
    <row r="84" spans="1:11" s="8" customFormat="1" ht="12.75" customHeight="1">
      <c r="A84" s="21" t="s">
        <v>75</v>
      </c>
      <c r="B84" s="27" t="s">
        <v>124</v>
      </c>
      <c r="C84" s="7">
        <v>0.2</v>
      </c>
      <c r="D84" s="7">
        <v>248</v>
      </c>
      <c r="E84" s="8">
        <f t="shared" si="6"/>
        <v>49.6</v>
      </c>
      <c r="F84" s="7">
        <f t="shared" si="7"/>
        <v>48.867904</v>
      </c>
      <c r="G84" s="8">
        <f t="shared" si="9"/>
        <v>56.198089599999996</v>
      </c>
      <c r="H84" s="9"/>
      <c r="I84" s="15"/>
      <c r="J84" s="30">
        <f t="shared" si="5"/>
        <v>0</v>
      </c>
      <c r="K84" s="33">
        <f t="shared" si="8"/>
        <v>0</v>
      </c>
    </row>
    <row r="85" spans="1:11" s="8" customFormat="1" ht="12.75" customHeight="1">
      <c r="A85" s="21" t="s">
        <v>75</v>
      </c>
      <c r="B85" s="27" t="s">
        <v>125</v>
      </c>
      <c r="C85" s="7">
        <v>0.2</v>
      </c>
      <c r="D85" s="7">
        <v>248</v>
      </c>
      <c r="E85" s="8">
        <f t="shared" si="6"/>
        <v>49.6</v>
      </c>
      <c r="F85" s="7">
        <f t="shared" si="7"/>
        <v>48.867904</v>
      </c>
      <c r="G85" s="8">
        <f t="shared" si="9"/>
        <v>56.198089599999996</v>
      </c>
      <c r="H85" s="9"/>
      <c r="I85" s="15"/>
      <c r="J85" s="30">
        <f t="shared" si="5"/>
        <v>0</v>
      </c>
      <c r="K85" s="33">
        <f t="shared" si="8"/>
        <v>0</v>
      </c>
    </row>
    <row r="86" spans="1:11" s="8" customFormat="1" ht="12.75" customHeight="1">
      <c r="A86" s="21" t="s">
        <v>75</v>
      </c>
      <c r="B86" s="27" t="s">
        <v>127</v>
      </c>
      <c r="C86" s="7">
        <v>2</v>
      </c>
      <c r="D86" s="7">
        <v>16.5</v>
      </c>
      <c r="E86" s="8">
        <f t="shared" si="6"/>
        <v>33</v>
      </c>
      <c r="F86" s="7">
        <f t="shared" si="7"/>
        <v>32.51292</v>
      </c>
      <c r="G86" s="8">
        <f t="shared" si="9"/>
        <v>37.389858</v>
      </c>
      <c r="H86" s="9"/>
      <c r="I86" s="15"/>
      <c r="J86" s="30">
        <f t="shared" si="5"/>
        <v>0</v>
      </c>
      <c r="K86" s="33">
        <f t="shared" si="8"/>
        <v>0</v>
      </c>
    </row>
    <row r="87" spans="1:11" s="8" customFormat="1" ht="12.75" customHeight="1">
      <c r="A87" s="21" t="s">
        <v>75</v>
      </c>
      <c r="B87" s="27" t="s">
        <v>128</v>
      </c>
      <c r="C87" s="7">
        <v>2</v>
      </c>
      <c r="D87" s="7">
        <v>16.5</v>
      </c>
      <c r="E87" s="8">
        <f t="shared" si="6"/>
        <v>33</v>
      </c>
      <c r="F87" s="7">
        <f t="shared" si="7"/>
        <v>32.51292</v>
      </c>
      <c r="G87" s="8">
        <f t="shared" si="9"/>
        <v>37.389858</v>
      </c>
      <c r="H87" s="9"/>
      <c r="I87" s="15"/>
      <c r="J87" s="30">
        <f t="shared" si="5"/>
        <v>0</v>
      </c>
      <c r="K87" s="33">
        <f t="shared" si="8"/>
        <v>0</v>
      </c>
    </row>
    <row r="88" spans="1:11" s="8" customFormat="1" ht="12.75" customHeight="1">
      <c r="A88" s="21" t="s">
        <v>75</v>
      </c>
      <c r="B88" s="27" t="s">
        <v>143</v>
      </c>
      <c r="C88" s="7">
        <v>5</v>
      </c>
      <c r="D88" s="7">
        <v>26.5</v>
      </c>
      <c r="E88" s="8">
        <f t="shared" si="6"/>
        <v>132.5</v>
      </c>
      <c r="F88" s="7">
        <f t="shared" si="7"/>
        <v>130.5443</v>
      </c>
      <c r="G88" s="8">
        <f t="shared" si="9"/>
        <v>150.12594499999997</v>
      </c>
      <c r="H88" s="9"/>
      <c r="I88" s="15"/>
      <c r="J88" s="30">
        <f t="shared" si="5"/>
        <v>0</v>
      </c>
      <c r="K88" s="33"/>
    </row>
    <row r="89" spans="1:11" s="8" customFormat="1" ht="18.75">
      <c r="A89" s="21" t="s">
        <v>75</v>
      </c>
      <c r="B89" s="27" t="s">
        <v>129</v>
      </c>
      <c r="C89" s="7">
        <v>2</v>
      </c>
      <c r="D89" s="7">
        <v>16.5</v>
      </c>
      <c r="E89" s="8">
        <f t="shared" si="6"/>
        <v>33</v>
      </c>
      <c r="F89" s="7">
        <f t="shared" si="7"/>
        <v>32.51292</v>
      </c>
      <c r="G89" s="8">
        <f t="shared" si="9"/>
        <v>37.389858</v>
      </c>
      <c r="H89" s="11">
        <f>SUM(G79:G89)</f>
        <v>669.5050634</v>
      </c>
      <c r="I89" s="15">
        <v>519</v>
      </c>
      <c r="J89" s="30">
        <f t="shared" si="5"/>
        <v>32.136243043200004</v>
      </c>
      <c r="K89" s="33">
        <f t="shared" si="8"/>
        <v>182.64130644320005</v>
      </c>
    </row>
    <row r="90" spans="1:11" ht="18.75">
      <c r="A90" s="22" t="s">
        <v>86</v>
      </c>
      <c r="B90" s="28" t="s">
        <v>89</v>
      </c>
      <c r="C90" s="3">
        <v>4</v>
      </c>
      <c r="D90" s="3">
        <v>102.6</v>
      </c>
      <c r="E90" s="8">
        <f t="shared" si="6"/>
        <v>410.4</v>
      </c>
      <c r="F90" s="7">
        <f t="shared" si="7"/>
        <v>404.342496</v>
      </c>
      <c r="G90" s="1">
        <f t="shared" si="9"/>
        <v>464.99387039999993</v>
      </c>
      <c r="J90" s="30">
        <f t="shared" si="5"/>
        <v>0</v>
      </c>
      <c r="K90" s="33">
        <f t="shared" si="8"/>
        <v>0</v>
      </c>
    </row>
    <row r="91" spans="1:11" ht="18.75">
      <c r="A91" s="22" t="s">
        <v>27</v>
      </c>
      <c r="B91" s="28" t="s">
        <v>18</v>
      </c>
      <c r="C91" s="3">
        <v>4</v>
      </c>
      <c r="D91" s="3">
        <v>189</v>
      </c>
      <c r="E91" s="8">
        <f t="shared" si="6"/>
        <v>756</v>
      </c>
      <c r="F91" s="7">
        <f t="shared" si="7"/>
        <v>744.84144</v>
      </c>
      <c r="G91" s="1">
        <f t="shared" si="9"/>
        <v>856.5676559999999</v>
      </c>
      <c r="H91" s="10">
        <f>SUM(G90:G91)</f>
        <v>1321.5615263999998</v>
      </c>
      <c r="I91" s="15">
        <v>1322</v>
      </c>
      <c r="J91" s="30">
        <f t="shared" si="5"/>
        <v>63.434953267199994</v>
      </c>
      <c r="K91" s="33">
        <f t="shared" si="8"/>
        <v>62.996479667199765</v>
      </c>
    </row>
    <row r="92" spans="1:11" s="8" customFormat="1" ht="18.75">
      <c r="A92" s="21" t="s">
        <v>11</v>
      </c>
      <c r="B92" s="27" t="s">
        <v>4</v>
      </c>
      <c r="C92" s="7">
        <v>2</v>
      </c>
      <c r="D92" s="7">
        <v>69.76</v>
      </c>
      <c r="E92" s="8">
        <f t="shared" si="6"/>
        <v>139.52</v>
      </c>
      <c r="F92" s="7">
        <f t="shared" si="7"/>
        <v>137.46068480000002</v>
      </c>
      <c r="G92" s="8">
        <f t="shared" si="9"/>
        <v>158.07978752000002</v>
      </c>
      <c r="H92" s="9"/>
      <c r="I92" s="15"/>
      <c r="J92" s="30">
        <f t="shared" si="5"/>
        <v>0</v>
      </c>
      <c r="K92" s="33">
        <f t="shared" si="8"/>
        <v>0</v>
      </c>
    </row>
    <row r="93" spans="1:11" s="8" customFormat="1" ht="18.75">
      <c r="A93" s="21" t="s">
        <v>11</v>
      </c>
      <c r="B93" s="27" t="s">
        <v>43</v>
      </c>
      <c r="C93" s="7">
        <v>2</v>
      </c>
      <c r="D93" s="7">
        <v>49.9</v>
      </c>
      <c r="E93" s="8">
        <f t="shared" si="6"/>
        <v>99.8</v>
      </c>
      <c r="F93" s="7">
        <f t="shared" si="7"/>
        <v>98.32695199999999</v>
      </c>
      <c r="G93" s="8">
        <f t="shared" si="9"/>
        <v>113.07599479999998</v>
      </c>
      <c r="H93" s="9"/>
      <c r="I93" s="15"/>
      <c r="J93" s="30">
        <f t="shared" si="5"/>
        <v>0</v>
      </c>
      <c r="K93" s="33">
        <f t="shared" si="8"/>
        <v>0</v>
      </c>
    </row>
    <row r="94" spans="1:11" s="8" customFormat="1" ht="18.75">
      <c r="A94" s="21" t="s">
        <v>11</v>
      </c>
      <c r="B94" s="27" t="s">
        <v>58</v>
      </c>
      <c r="C94" s="7">
        <v>0.35</v>
      </c>
      <c r="D94" s="7">
        <v>173</v>
      </c>
      <c r="E94" s="8">
        <f t="shared" si="6"/>
        <v>60.55</v>
      </c>
      <c r="F94" s="7">
        <f t="shared" si="7"/>
        <v>59.656282</v>
      </c>
      <c r="G94" s="8">
        <f t="shared" si="9"/>
        <v>68.60472429999999</v>
      </c>
      <c r="H94" s="9"/>
      <c r="I94" s="15"/>
      <c r="J94" s="30">
        <f t="shared" si="5"/>
        <v>0</v>
      </c>
      <c r="K94" s="33">
        <f t="shared" si="8"/>
        <v>0</v>
      </c>
    </row>
    <row r="95" spans="1:11" s="8" customFormat="1" ht="18.75">
      <c r="A95" s="21" t="s">
        <v>11</v>
      </c>
      <c r="B95" s="27" t="s">
        <v>73</v>
      </c>
      <c r="C95" s="7">
        <v>2</v>
      </c>
      <c r="D95" s="7">
        <v>28.9</v>
      </c>
      <c r="E95" s="8">
        <f t="shared" si="6"/>
        <v>57.8</v>
      </c>
      <c r="F95" s="7">
        <f t="shared" si="7"/>
        <v>56.946872</v>
      </c>
      <c r="G95" s="8">
        <f t="shared" si="9"/>
        <v>65.48890279999999</v>
      </c>
      <c r="H95" s="9"/>
      <c r="I95" s="15"/>
      <c r="J95" s="30">
        <f t="shared" si="5"/>
        <v>0</v>
      </c>
      <c r="K95" s="33">
        <f t="shared" si="8"/>
        <v>0</v>
      </c>
    </row>
    <row r="96" spans="1:11" s="8" customFormat="1" ht="18.75">
      <c r="A96" s="21" t="s">
        <v>11</v>
      </c>
      <c r="B96" s="27" t="s">
        <v>77</v>
      </c>
      <c r="C96" s="7">
        <v>2</v>
      </c>
      <c r="D96" s="7">
        <v>28.9</v>
      </c>
      <c r="E96" s="8">
        <f t="shared" si="6"/>
        <v>57.8</v>
      </c>
      <c r="F96" s="7">
        <f t="shared" si="7"/>
        <v>56.946872</v>
      </c>
      <c r="G96" s="8">
        <f t="shared" si="9"/>
        <v>65.48890279999999</v>
      </c>
      <c r="H96" s="9"/>
      <c r="I96" s="15"/>
      <c r="J96" s="30">
        <f t="shared" si="5"/>
        <v>0</v>
      </c>
      <c r="K96" s="33">
        <f t="shared" si="8"/>
        <v>0</v>
      </c>
    </row>
    <row r="97" spans="1:11" s="8" customFormat="1" ht="18.75">
      <c r="A97" s="21" t="s">
        <v>11</v>
      </c>
      <c r="B97" s="27" t="s">
        <v>106</v>
      </c>
      <c r="C97" s="7">
        <v>0</v>
      </c>
      <c r="D97" s="7">
        <v>42</v>
      </c>
      <c r="E97" s="8">
        <f t="shared" si="6"/>
        <v>0</v>
      </c>
      <c r="F97" s="7">
        <f t="shared" si="7"/>
        <v>0</v>
      </c>
      <c r="G97" s="8">
        <f t="shared" si="9"/>
        <v>0</v>
      </c>
      <c r="H97" s="9"/>
      <c r="I97" s="15"/>
      <c r="J97" s="30">
        <f t="shared" si="5"/>
        <v>0</v>
      </c>
      <c r="K97" s="33">
        <f t="shared" si="8"/>
        <v>0</v>
      </c>
    </row>
    <row r="98" spans="1:11" s="8" customFormat="1" ht="18.75">
      <c r="A98" s="21" t="s">
        <v>11</v>
      </c>
      <c r="B98" s="27" t="s">
        <v>116</v>
      </c>
      <c r="C98" s="7">
        <v>0.3</v>
      </c>
      <c r="D98" s="7">
        <v>338.72</v>
      </c>
      <c r="E98" s="8">
        <f t="shared" si="6"/>
        <v>101.616</v>
      </c>
      <c r="F98" s="7">
        <f t="shared" si="7"/>
        <v>100.11614784</v>
      </c>
      <c r="G98" s="8">
        <f t="shared" si="9"/>
        <v>115.133570016</v>
      </c>
      <c r="H98" s="9"/>
      <c r="I98" s="15"/>
      <c r="J98" s="30">
        <f t="shared" si="5"/>
        <v>0</v>
      </c>
      <c r="K98" s="33">
        <f t="shared" si="8"/>
        <v>0</v>
      </c>
    </row>
    <row r="99" spans="1:11" s="8" customFormat="1" ht="18.75">
      <c r="A99" s="21" t="s">
        <v>11</v>
      </c>
      <c r="B99" s="27" t="s">
        <v>117</v>
      </c>
      <c r="C99" s="7">
        <v>3</v>
      </c>
      <c r="D99" s="7">
        <v>26.5</v>
      </c>
      <c r="E99" s="8">
        <f t="shared" si="6"/>
        <v>79.5</v>
      </c>
      <c r="F99" s="7">
        <f t="shared" si="7"/>
        <v>78.32658</v>
      </c>
      <c r="G99" s="8">
        <f t="shared" si="9"/>
        <v>90.075567</v>
      </c>
      <c r="H99" s="9"/>
      <c r="I99" s="15"/>
      <c r="J99" s="30">
        <f t="shared" si="5"/>
        <v>0</v>
      </c>
      <c r="K99" s="33">
        <f t="shared" si="8"/>
        <v>0</v>
      </c>
    </row>
    <row r="100" spans="1:11" s="8" customFormat="1" ht="18.75">
      <c r="A100" s="21" t="s">
        <v>11</v>
      </c>
      <c r="B100" s="27" t="s">
        <v>119</v>
      </c>
      <c r="C100" s="7">
        <v>2</v>
      </c>
      <c r="D100" s="7">
        <v>26.5</v>
      </c>
      <c r="E100" s="8">
        <f t="shared" si="6"/>
        <v>53</v>
      </c>
      <c r="F100" s="7">
        <f t="shared" si="7"/>
        <v>52.21772</v>
      </c>
      <c r="G100" s="8">
        <f t="shared" si="9"/>
        <v>60.050377999999995</v>
      </c>
      <c r="H100" s="9"/>
      <c r="I100" s="15"/>
      <c r="J100" s="30">
        <f t="shared" si="5"/>
        <v>0</v>
      </c>
      <c r="K100" s="33">
        <f t="shared" si="8"/>
        <v>0</v>
      </c>
    </row>
    <row r="101" spans="1:11" s="8" customFormat="1" ht="18.75">
      <c r="A101" s="21" t="s">
        <v>11</v>
      </c>
      <c r="B101" s="27" t="s">
        <v>126</v>
      </c>
      <c r="C101" s="7">
        <v>5</v>
      </c>
      <c r="D101" s="7">
        <v>16.5</v>
      </c>
      <c r="E101" s="8">
        <f t="shared" si="6"/>
        <v>82.5</v>
      </c>
      <c r="F101" s="7">
        <f t="shared" si="7"/>
        <v>81.2823</v>
      </c>
      <c r="G101" s="8">
        <f t="shared" si="9"/>
        <v>93.474645</v>
      </c>
      <c r="H101" s="9"/>
      <c r="I101" s="15"/>
      <c r="J101" s="30">
        <f t="shared" si="5"/>
        <v>0</v>
      </c>
      <c r="K101" s="33">
        <f t="shared" si="8"/>
        <v>0</v>
      </c>
    </row>
    <row r="102" spans="1:11" s="8" customFormat="1" ht="12.75" customHeight="1">
      <c r="A102" s="21" t="s">
        <v>11</v>
      </c>
      <c r="B102" s="27" t="s">
        <v>127</v>
      </c>
      <c r="C102" s="7">
        <v>4</v>
      </c>
      <c r="D102" s="7">
        <v>16.5</v>
      </c>
      <c r="E102" s="8">
        <f t="shared" si="6"/>
        <v>66</v>
      </c>
      <c r="F102" s="7">
        <f t="shared" si="7"/>
        <v>65.02584</v>
      </c>
      <c r="G102" s="8">
        <f t="shared" si="9"/>
        <v>74.779716</v>
      </c>
      <c r="H102" s="9"/>
      <c r="I102" s="15"/>
      <c r="J102" s="30">
        <f t="shared" si="5"/>
        <v>0</v>
      </c>
      <c r="K102" s="33">
        <f t="shared" si="8"/>
        <v>0</v>
      </c>
    </row>
    <row r="103" spans="1:11" s="8" customFormat="1" ht="18.75">
      <c r="A103" s="21" t="s">
        <v>11</v>
      </c>
      <c r="B103" s="27" t="s">
        <v>128</v>
      </c>
      <c r="C103" s="7">
        <v>4</v>
      </c>
      <c r="D103" s="7">
        <v>16.5</v>
      </c>
      <c r="E103" s="8">
        <f t="shared" si="6"/>
        <v>66</v>
      </c>
      <c r="F103" s="7">
        <f t="shared" si="7"/>
        <v>65.02584</v>
      </c>
      <c r="G103" s="8">
        <f t="shared" si="9"/>
        <v>74.779716</v>
      </c>
      <c r="H103" s="9"/>
      <c r="I103" s="15"/>
      <c r="J103" s="30">
        <f t="shared" si="5"/>
        <v>0</v>
      </c>
      <c r="K103" s="33">
        <f t="shared" si="8"/>
        <v>0</v>
      </c>
    </row>
    <row r="104" spans="1:11" s="8" customFormat="1" ht="18.75">
      <c r="A104" s="21" t="s">
        <v>11</v>
      </c>
      <c r="B104" s="27" t="s">
        <v>129</v>
      </c>
      <c r="C104" s="7">
        <v>1</v>
      </c>
      <c r="D104" s="7">
        <v>16.5</v>
      </c>
      <c r="E104" s="8">
        <f t="shared" si="6"/>
        <v>16.5</v>
      </c>
      <c r="F104" s="7">
        <f t="shared" si="7"/>
        <v>16.25646</v>
      </c>
      <c r="G104" s="8">
        <f t="shared" si="9"/>
        <v>18.694929</v>
      </c>
      <c r="H104" s="11">
        <f>SUM(G92:G104)</f>
        <v>997.7268332360001</v>
      </c>
      <c r="I104" s="15">
        <v>1140</v>
      </c>
      <c r="J104" s="30">
        <f t="shared" si="5"/>
        <v>47.890887995328</v>
      </c>
      <c r="K104" s="33">
        <f t="shared" si="8"/>
        <v>-94.382278768672</v>
      </c>
    </row>
    <row r="105" spans="1:11" ht="18.75">
      <c r="A105" s="22" t="s">
        <v>17</v>
      </c>
      <c r="B105" s="28" t="s">
        <v>4</v>
      </c>
      <c r="C105" s="3">
        <v>36</v>
      </c>
      <c r="D105" s="3">
        <v>69.76</v>
      </c>
      <c r="E105" s="8">
        <f t="shared" si="6"/>
        <v>2511.36</v>
      </c>
      <c r="F105" s="7">
        <f t="shared" si="7"/>
        <v>2474.2923264</v>
      </c>
      <c r="G105" s="1">
        <f t="shared" si="9"/>
        <v>2845.43617536</v>
      </c>
      <c r="J105" s="30">
        <f t="shared" si="5"/>
        <v>0</v>
      </c>
      <c r="K105" s="33">
        <f t="shared" si="8"/>
        <v>0</v>
      </c>
    </row>
    <row r="106" spans="1:11" ht="18.75">
      <c r="A106" s="22" t="s">
        <v>17</v>
      </c>
      <c r="B106" s="28" t="s">
        <v>119</v>
      </c>
      <c r="C106" s="3">
        <v>3</v>
      </c>
      <c r="D106" s="3">
        <v>26.5</v>
      </c>
      <c r="E106" s="8">
        <f t="shared" si="6"/>
        <v>79.5</v>
      </c>
      <c r="F106" s="7">
        <f t="shared" si="7"/>
        <v>78.32658</v>
      </c>
      <c r="G106" s="1">
        <f t="shared" si="9"/>
        <v>90.075567</v>
      </c>
      <c r="H106" s="10">
        <f>SUM(G105:G106)</f>
        <v>2935.51174236</v>
      </c>
      <c r="I106" s="15">
        <v>2950</v>
      </c>
      <c r="J106" s="30">
        <f t="shared" si="5"/>
        <v>140.90456363328</v>
      </c>
      <c r="K106" s="33">
        <f t="shared" si="8"/>
        <v>126.41630599327982</v>
      </c>
    </row>
    <row r="107" spans="1:11" s="8" customFormat="1" ht="18.75">
      <c r="A107" s="21" t="s">
        <v>33</v>
      </c>
      <c r="B107" s="27" t="s">
        <v>32</v>
      </c>
      <c r="C107" s="7">
        <v>1</v>
      </c>
      <c r="D107" s="7">
        <v>192</v>
      </c>
      <c r="E107" s="8">
        <f t="shared" si="6"/>
        <v>192</v>
      </c>
      <c r="F107" s="7">
        <f t="shared" si="7"/>
        <v>189.16608</v>
      </c>
      <c r="G107" s="8">
        <f t="shared" si="9"/>
        <v>217.540992</v>
      </c>
      <c r="H107" s="9"/>
      <c r="I107" s="15"/>
      <c r="J107" s="30">
        <f t="shared" si="5"/>
        <v>0</v>
      </c>
      <c r="K107" s="33">
        <f t="shared" si="8"/>
        <v>0</v>
      </c>
    </row>
    <row r="108" spans="1:11" s="8" customFormat="1" ht="18.75">
      <c r="A108" s="21" t="s">
        <v>33</v>
      </c>
      <c r="B108" s="27" t="s">
        <v>43</v>
      </c>
      <c r="C108" s="7">
        <v>2</v>
      </c>
      <c r="D108" s="7">
        <v>49.9</v>
      </c>
      <c r="E108" s="8">
        <f t="shared" si="6"/>
        <v>99.8</v>
      </c>
      <c r="F108" s="7">
        <f t="shared" si="7"/>
        <v>98.32695199999999</v>
      </c>
      <c r="G108" s="8">
        <f t="shared" si="9"/>
        <v>113.07599479999998</v>
      </c>
      <c r="H108" s="9"/>
      <c r="I108" s="15"/>
      <c r="J108" s="30">
        <f t="shared" si="5"/>
        <v>0</v>
      </c>
      <c r="K108" s="33">
        <f t="shared" si="8"/>
        <v>0</v>
      </c>
    </row>
    <row r="109" spans="1:11" s="8" customFormat="1" ht="18.75">
      <c r="A109" s="21" t="s">
        <v>33</v>
      </c>
      <c r="B109" s="27" t="s">
        <v>94</v>
      </c>
      <c r="C109" s="7">
        <v>2</v>
      </c>
      <c r="D109" s="7">
        <v>135</v>
      </c>
      <c r="E109" s="8">
        <f t="shared" si="6"/>
        <v>270</v>
      </c>
      <c r="F109" s="7">
        <f t="shared" si="7"/>
        <v>266.0148</v>
      </c>
      <c r="G109" s="8">
        <f t="shared" si="9"/>
        <v>305.91702</v>
      </c>
      <c r="H109" s="9"/>
      <c r="I109" s="15"/>
      <c r="J109" s="30">
        <f t="shared" si="5"/>
        <v>0</v>
      </c>
      <c r="K109" s="33">
        <f t="shared" si="8"/>
        <v>0</v>
      </c>
    </row>
    <row r="110" spans="1:11" s="8" customFormat="1" ht="18.75">
      <c r="A110" s="21" t="s">
        <v>33</v>
      </c>
      <c r="B110" s="27" t="s">
        <v>106</v>
      </c>
      <c r="C110" s="7">
        <v>0</v>
      </c>
      <c r="D110" s="7">
        <v>42</v>
      </c>
      <c r="E110" s="8">
        <f t="shared" si="6"/>
        <v>0</v>
      </c>
      <c r="F110" s="7">
        <f t="shared" si="7"/>
        <v>0</v>
      </c>
      <c r="G110" s="8">
        <f t="shared" si="9"/>
        <v>0</v>
      </c>
      <c r="H110" s="11">
        <f>SUM(G107:G110)</f>
        <v>636.5340067999999</v>
      </c>
      <c r="I110" s="15">
        <v>732</v>
      </c>
      <c r="J110" s="30">
        <f t="shared" si="5"/>
        <v>30.5536323264</v>
      </c>
      <c r="K110" s="33">
        <f t="shared" si="8"/>
        <v>-64.91236087360005</v>
      </c>
    </row>
    <row r="111" spans="1:11" ht="18.75">
      <c r="A111" s="22" t="s">
        <v>78</v>
      </c>
      <c r="B111" s="28" t="s">
        <v>77</v>
      </c>
      <c r="C111" s="3">
        <v>1</v>
      </c>
      <c r="D111" s="3">
        <v>28.9</v>
      </c>
      <c r="E111" s="8">
        <f t="shared" si="6"/>
        <v>28.9</v>
      </c>
      <c r="F111" s="7">
        <f t="shared" si="7"/>
        <v>28.473436</v>
      </c>
      <c r="G111" s="1">
        <f t="shared" si="9"/>
        <v>32.744451399999996</v>
      </c>
      <c r="J111" s="30">
        <f t="shared" si="5"/>
        <v>0</v>
      </c>
      <c r="K111" s="33">
        <f t="shared" si="8"/>
        <v>0</v>
      </c>
    </row>
    <row r="112" spans="1:11" ht="18.75">
      <c r="A112" s="22" t="s">
        <v>78</v>
      </c>
      <c r="B112" s="28" t="s">
        <v>106</v>
      </c>
      <c r="C112" s="3">
        <v>0</v>
      </c>
      <c r="D112" s="3">
        <v>42</v>
      </c>
      <c r="E112" s="8">
        <f t="shared" si="6"/>
        <v>0</v>
      </c>
      <c r="F112" s="7">
        <f t="shared" si="7"/>
        <v>0</v>
      </c>
      <c r="G112" s="1">
        <f t="shared" si="9"/>
        <v>0</v>
      </c>
      <c r="H112" s="10">
        <f>SUM(G111:G112)</f>
        <v>32.744451399999996</v>
      </c>
      <c r="I112" s="15">
        <v>128</v>
      </c>
      <c r="J112" s="30">
        <f t="shared" si="5"/>
        <v>1.5717336671999997</v>
      </c>
      <c r="K112" s="33">
        <f t="shared" si="8"/>
        <v>-93.6838149328</v>
      </c>
    </row>
    <row r="113" spans="1:11" s="8" customFormat="1" ht="18.75">
      <c r="A113" s="21" t="s">
        <v>53</v>
      </c>
      <c r="B113" s="27" t="s">
        <v>43</v>
      </c>
      <c r="C113" s="7">
        <v>1</v>
      </c>
      <c r="D113" s="7">
        <v>49.9</v>
      </c>
      <c r="E113" s="8">
        <f t="shared" si="6"/>
        <v>49.9</v>
      </c>
      <c r="F113" s="7">
        <f t="shared" si="7"/>
        <v>49.163475999999996</v>
      </c>
      <c r="G113" s="8">
        <f t="shared" si="9"/>
        <v>56.53799739999999</v>
      </c>
      <c r="H113" s="9"/>
      <c r="I113" s="15"/>
      <c r="J113" s="30">
        <f t="shared" si="5"/>
        <v>0</v>
      </c>
      <c r="K113" s="33">
        <f t="shared" si="8"/>
        <v>0</v>
      </c>
    </row>
    <row r="114" spans="1:11" s="8" customFormat="1" ht="18.75">
      <c r="A114" s="21" t="s">
        <v>53</v>
      </c>
      <c r="B114" s="27" t="s">
        <v>63</v>
      </c>
      <c r="C114" s="7">
        <v>0.2</v>
      </c>
      <c r="D114" s="7">
        <v>338.72</v>
      </c>
      <c r="E114" s="8">
        <f t="shared" si="6"/>
        <v>67.74400000000001</v>
      </c>
      <c r="F114" s="7">
        <f t="shared" si="7"/>
        <v>66.74409856000001</v>
      </c>
      <c r="G114" s="8">
        <f t="shared" si="9"/>
        <v>76.75571334400001</v>
      </c>
      <c r="H114" s="9"/>
      <c r="I114" s="15"/>
      <c r="J114" s="30">
        <f t="shared" si="5"/>
        <v>0</v>
      </c>
      <c r="K114" s="33">
        <f t="shared" si="8"/>
        <v>0</v>
      </c>
    </row>
    <row r="115" spans="1:11" s="8" customFormat="1" ht="18.75">
      <c r="A115" s="21" t="s">
        <v>53</v>
      </c>
      <c r="B115" s="27" t="s">
        <v>94</v>
      </c>
      <c r="C115" s="7">
        <v>1</v>
      </c>
      <c r="D115" s="7">
        <v>135</v>
      </c>
      <c r="E115" s="8">
        <f t="shared" si="6"/>
        <v>135</v>
      </c>
      <c r="F115" s="7">
        <f t="shared" si="7"/>
        <v>133.0074</v>
      </c>
      <c r="G115" s="8">
        <f t="shared" si="9"/>
        <v>152.95851</v>
      </c>
      <c r="H115" s="9"/>
      <c r="I115" s="15"/>
      <c r="J115" s="30">
        <f t="shared" si="5"/>
        <v>0</v>
      </c>
      <c r="K115" s="33">
        <f t="shared" si="8"/>
        <v>0</v>
      </c>
    </row>
    <row r="116" spans="1:11" s="8" customFormat="1" ht="18.75">
      <c r="A116" s="21" t="s">
        <v>53</v>
      </c>
      <c r="B116" s="27" t="s">
        <v>121</v>
      </c>
      <c r="C116" s="7">
        <v>1</v>
      </c>
      <c r="D116" s="7">
        <v>80.02</v>
      </c>
      <c r="E116" s="8">
        <f t="shared" si="6"/>
        <v>80.02</v>
      </c>
      <c r="F116" s="7">
        <f t="shared" si="7"/>
        <v>78.8389048</v>
      </c>
      <c r="G116" s="8">
        <f t="shared" si="9"/>
        <v>90.66474051999998</v>
      </c>
      <c r="H116" s="11">
        <f>SUM(G113:G116)</f>
        <v>376.91696126399995</v>
      </c>
      <c r="I116" s="15">
        <v>530</v>
      </c>
      <c r="J116" s="30">
        <f t="shared" si="5"/>
        <v>18.092014140672</v>
      </c>
      <c r="K116" s="33">
        <f t="shared" si="8"/>
        <v>-134.99102459532804</v>
      </c>
    </row>
    <row r="117" spans="1:11" ht="18.75">
      <c r="A117" s="22" t="s">
        <v>7</v>
      </c>
      <c r="B117" s="28" t="s">
        <v>4</v>
      </c>
      <c r="C117" s="3">
        <v>4</v>
      </c>
      <c r="D117" s="3">
        <v>69.76</v>
      </c>
      <c r="E117" s="8">
        <f t="shared" si="6"/>
        <v>279.04</v>
      </c>
      <c r="F117" s="7">
        <f t="shared" si="7"/>
        <v>274.92136960000005</v>
      </c>
      <c r="G117" s="1">
        <f t="shared" si="9"/>
        <v>316.15957504000005</v>
      </c>
      <c r="J117" s="30">
        <f t="shared" si="5"/>
        <v>0</v>
      </c>
      <c r="K117" s="33">
        <f t="shared" si="8"/>
        <v>0</v>
      </c>
    </row>
    <row r="118" spans="1:11" ht="18.75">
      <c r="A118" s="22" t="s">
        <v>7</v>
      </c>
      <c r="B118" s="28" t="s">
        <v>18</v>
      </c>
      <c r="C118" s="3">
        <v>4</v>
      </c>
      <c r="D118" s="3">
        <v>189</v>
      </c>
      <c r="E118" s="8">
        <f t="shared" si="6"/>
        <v>756</v>
      </c>
      <c r="F118" s="7">
        <f t="shared" si="7"/>
        <v>744.84144</v>
      </c>
      <c r="G118" s="1">
        <f t="shared" si="9"/>
        <v>856.5676559999999</v>
      </c>
      <c r="J118" s="30">
        <f t="shared" si="5"/>
        <v>0</v>
      </c>
      <c r="K118" s="33">
        <f t="shared" si="8"/>
        <v>0</v>
      </c>
    </row>
    <row r="119" spans="1:11" ht="18.75">
      <c r="A119" s="22" t="s">
        <v>7</v>
      </c>
      <c r="B119" s="28" t="s">
        <v>43</v>
      </c>
      <c r="C119" s="3">
        <v>5</v>
      </c>
      <c r="D119" s="3">
        <v>49.9</v>
      </c>
      <c r="E119" s="8">
        <f t="shared" si="6"/>
        <v>249.5</v>
      </c>
      <c r="F119" s="7">
        <f t="shared" si="7"/>
        <v>245.81738</v>
      </c>
      <c r="G119" s="1">
        <f t="shared" si="9"/>
        <v>282.689987</v>
      </c>
      <c r="J119" s="30">
        <f t="shared" si="5"/>
        <v>0</v>
      </c>
      <c r="K119" s="33">
        <f t="shared" si="8"/>
        <v>0</v>
      </c>
    </row>
    <row r="120" spans="1:11" ht="18.75">
      <c r="A120" s="22" t="s">
        <v>7</v>
      </c>
      <c r="B120" s="28" t="s">
        <v>73</v>
      </c>
      <c r="C120" s="3">
        <v>2</v>
      </c>
      <c r="D120" s="3">
        <v>28.9</v>
      </c>
      <c r="E120" s="8">
        <f t="shared" si="6"/>
        <v>57.8</v>
      </c>
      <c r="F120" s="7">
        <f t="shared" si="7"/>
        <v>56.946872</v>
      </c>
      <c r="G120" s="1">
        <f t="shared" si="9"/>
        <v>65.48890279999999</v>
      </c>
      <c r="J120" s="30">
        <f t="shared" si="5"/>
        <v>0</v>
      </c>
      <c r="K120" s="33">
        <f t="shared" si="8"/>
        <v>0</v>
      </c>
    </row>
    <row r="121" spans="1:11" ht="18.75">
      <c r="A121" s="22" t="s">
        <v>7</v>
      </c>
      <c r="B121" s="28" t="s">
        <v>77</v>
      </c>
      <c r="C121" s="3">
        <v>2</v>
      </c>
      <c r="D121" s="3">
        <v>28.9</v>
      </c>
      <c r="E121" s="8">
        <f t="shared" si="6"/>
        <v>57.8</v>
      </c>
      <c r="F121" s="7">
        <f t="shared" si="7"/>
        <v>56.946872</v>
      </c>
      <c r="G121" s="1">
        <f t="shared" si="9"/>
        <v>65.48890279999999</v>
      </c>
      <c r="J121" s="30">
        <f t="shared" si="5"/>
        <v>0</v>
      </c>
      <c r="K121" s="33">
        <f t="shared" si="8"/>
        <v>0</v>
      </c>
    </row>
    <row r="122" spans="1:11" ht="18.75">
      <c r="A122" s="22" t="s">
        <v>7</v>
      </c>
      <c r="B122" s="28" t="s">
        <v>79</v>
      </c>
      <c r="C122" s="3">
        <v>1</v>
      </c>
      <c r="D122" s="3">
        <v>24</v>
      </c>
      <c r="E122" s="8">
        <f t="shared" si="6"/>
        <v>24</v>
      </c>
      <c r="F122" s="7">
        <f t="shared" si="7"/>
        <v>23.64576</v>
      </c>
      <c r="G122" s="1">
        <f t="shared" si="9"/>
        <v>27.192624</v>
      </c>
      <c r="J122" s="30">
        <f t="shared" si="5"/>
        <v>0</v>
      </c>
      <c r="K122" s="33">
        <f t="shared" si="8"/>
        <v>0</v>
      </c>
    </row>
    <row r="123" spans="1:11" ht="12.75" customHeight="1">
      <c r="A123" s="22" t="s">
        <v>7</v>
      </c>
      <c r="B123" s="28" t="s">
        <v>94</v>
      </c>
      <c r="C123" s="3">
        <v>2</v>
      </c>
      <c r="D123" s="3">
        <v>135</v>
      </c>
      <c r="E123" s="8">
        <f t="shared" si="6"/>
        <v>270</v>
      </c>
      <c r="F123" s="7">
        <f t="shared" si="7"/>
        <v>266.0148</v>
      </c>
      <c r="G123" s="1">
        <f t="shared" si="9"/>
        <v>305.91702</v>
      </c>
      <c r="J123" s="30">
        <f t="shared" si="5"/>
        <v>0</v>
      </c>
      <c r="K123" s="33">
        <f t="shared" si="8"/>
        <v>0</v>
      </c>
    </row>
    <row r="124" spans="1:11" ht="18.75">
      <c r="A124" s="22" t="s">
        <v>7</v>
      </c>
      <c r="B124" s="28" t="s">
        <v>117</v>
      </c>
      <c r="C124" s="3">
        <v>1</v>
      </c>
      <c r="D124" s="3">
        <v>26.5</v>
      </c>
      <c r="E124" s="8">
        <f t="shared" si="6"/>
        <v>26.5</v>
      </c>
      <c r="F124" s="7">
        <f t="shared" si="7"/>
        <v>26.10886</v>
      </c>
      <c r="G124" s="1">
        <f t="shared" si="9"/>
        <v>30.025188999999997</v>
      </c>
      <c r="J124" s="30">
        <f t="shared" si="5"/>
        <v>0</v>
      </c>
      <c r="K124" s="33">
        <f t="shared" si="8"/>
        <v>0</v>
      </c>
    </row>
    <row r="125" spans="1:11" ht="18.75">
      <c r="A125" s="22" t="s">
        <v>7</v>
      </c>
      <c r="B125" s="28" t="s">
        <v>119</v>
      </c>
      <c r="C125" s="3">
        <v>1</v>
      </c>
      <c r="D125" s="3">
        <v>26.5</v>
      </c>
      <c r="E125" s="8">
        <f t="shared" si="6"/>
        <v>26.5</v>
      </c>
      <c r="F125" s="7">
        <f t="shared" si="7"/>
        <v>26.10886</v>
      </c>
      <c r="G125" s="1">
        <f t="shared" si="9"/>
        <v>30.025188999999997</v>
      </c>
      <c r="J125" s="30">
        <f t="shared" si="5"/>
        <v>0</v>
      </c>
      <c r="K125" s="33">
        <f t="shared" si="8"/>
        <v>0</v>
      </c>
    </row>
    <row r="126" spans="1:11" ht="18.75">
      <c r="A126" s="22" t="s">
        <v>7</v>
      </c>
      <c r="B126" s="28" t="s">
        <v>121</v>
      </c>
      <c r="C126" s="3">
        <v>4</v>
      </c>
      <c r="D126" s="3">
        <v>80.02</v>
      </c>
      <c r="E126" s="8">
        <f t="shared" si="6"/>
        <v>320.08</v>
      </c>
      <c r="F126" s="7">
        <f t="shared" si="7"/>
        <v>315.3556192</v>
      </c>
      <c r="G126" s="1">
        <f t="shared" si="9"/>
        <v>362.6589620799999</v>
      </c>
      <c r="H126" s="10">
        <f>SUM(G117:G126)</f>
        <v>2342.2140077199997</v>
      </c>
      <c r="I126" s="15">
        <v>2495</v>
      </c>
      <c r="J126" s="30">
        <f t="shared" si="5"/>
        <v>112.42627237055999</v>
      </c>
      <c r="K126" s="33">
        <f t="shared" si="8"/>
        <v>-40.35971990944017</v>
      </c>
    </row>
    <row r="127" spans="1:11" s="8" customFormat="1" ht="18.75">
      <c r="A127" s="21" t="s">
        <v>57</v>
      </c>
      <c r="B127" s="27" t="s">
        <v>43</v>
      </c>
      <c r="C127" s="7">
        <v>2</v>
      </c>
      <c r="D127" s="7">
        <v>49.9</v>
      </c>
      <c r="E127" s="8">
        <f t="shared" si="6"/>
        <v>99.8</v>
      </c>
      <c r="F127" s="7">
        <f t="shared" si="7"/>
        <v>98.32695199999999</v>
      </c>
      <c r="G127" s="8">
        <f t="shared" si="9"/>
        <v>113.07599479999998</v>
      </c>
      <c r="H127" s="9"/>
      <c r="I127" s="15"/>
      <c r="J127" s="30">
        <f t="shared" si="5"/>
        <v>0</v>
      </c>
      <c r="K127" s="33">
        <f t="shared" si="8"/>
        <v>0</v>
      </c>
    </row>
    <row r="128" spans="1:11" s="8" customFormat="1" ht="18.75">
      <c r="A128" s="21" t="s">
        <v>57</v>
      </c>
      <c r="B128" s="27" t="s">
        <v>137</v>
      </c>
      <c r="C128" s="7">
        <v>0.2</v>
      </c>
      <c r="D128" s="7">
        <v>148.5</v>
      </c>
      <c r="E128" s="8">
        <f t="shared" si="6"/>
        <v>29.700000000000003</v>
      </c>
      <c r="F128" s="7">
        <f t="shared" si="7"/>
        <v>29.261628</v>
      </c>
      <c r="G128" s="8">
        <f t="shared" si="9"/>
        <v>33.6508722</v>
      </c>
      <c r="H128" s="9"/>
      <c r="I128" s="15"/>
      <c r="J128" s="30">
        <f t="shared" si="5"/>
        <v>0</v>
      </c>
      <c r="K128" s="33">
        <f t="shared" si="8"/>
        <v>0</v>
      </c>
    </row>
    <row r="129" spans="1:11" s="8" customFormat="1" ht="18.75">
      <c r="A129" s="21" t="s">
        <v>57</v>
      </c>
      <c r="B129" s="27" t="s">
        <v>128</v>
      </c>
      <c r="C129" s="7">
        <v>2</v>
      </c>
      <c r="D129" s="7">
        <v>16.5</v>
      </c>
      <c r="E129" s="8">
        <f t="shared" si="6"/>
        <v>33</v>
      </c>
      <c r="F129" s="7">
        <f t="shared" si="7"/>
        <v>32.51292</v>
      </c>
      <c r="G129" s="8">
        <f t="shared" si="9"/>
        <v>37.389858</v>
      </c>
      <c r="H129" s="9"/>
      <c r="I129" s="15"/>
      <c r="J129" s="30">
        <f t="shared" si="5"/>
        <v>0</v>
      </c>
      <c r="K129" s="33">
        <f t="shared" si="8"/>
        <v>0</v>
      </c>
    </row>
    <row r="130" spans="1:11" s="8" customFormat="1" ht="18.75">
      <c r="A130" s="21" t="s">
        <v>57</v>
      </c>
      <c r="B130" s="27" t="s">
        <v>129</v>
      </c>
      <c r="C130" s="7">
        <v>2</v>
      </c>
      <c r="D130" s="7">
        <v>16.5</v>
      </c>
      <c r="E130" s="8">
        <f t="shared" si="6"/>
        <v>33</v>
      </c>
      <c r="F130" s="7">
        <f t="shared" si="7"/>
        <v>32.51292</v>
      </c>
      <c r="G130" s="8">
        <f t="shared" si="9"/>
        <v>37.389858</v>
      </c>
      <c r="H130" s="11">
        <f>SUM(G127:G130)</f>
        <v>221.50658299999998</v>
      </c>
      <c r="I130" s="15">
        <v>283</v>
      </c>
      <c r="J130" s="30">
        <f t="shared" si="5"/>
        <v>10.632315984</v>
      </c>
      <c r="K130" s="33">
        <f t="shared" si="8"/>
        <v>-50.86110101600002</v>
      </c>
    </row>
    <row r="131" spans="1:11" ht="18.75">
      <c r="A131" s="22" t="s">
        <v>99</v>
      </c>
      <c r="B131" s="28" t="s">
        <v>98</v>
      </c>
      <c r="C131" s="3">
        <v>0.3</v>
      </c>
      <c r="D131" s="3">
        <v>248</v>
      </c>
      <c r="E131" s="8">
        <f t="shared" si="6"/>
        <v>74.39999999999999</v>
      </c>
      <c r="F131" s="7">
        <f t="shared" si="7"/>
        <v>73.30185599999999</v>
      </c>
      <c r="G131" s="1">
        <f t="shared" si="9"/>
        <v>84.29713439999998</v>
      </c>
      <c r="J131" s="30">
        <f aca="true" t="shared" si="10" ref="J131:J194">0.048*H131</f>
        <v>0</v>
      </c>
      <c r="K131" s="33">
        <f t="shared" si="8"/>
        <v>0</v>
      </c>
    </row>
    <row r="132" spans="1:11" ht="18.75">
      <c r="A132" s="22" t="s">
        <v>99</v>
      </c>
      <c r="B132" s="28" t="s">
        <v>106</v>
      </c>
      <c r="C132" s="3">
        <v>0</v>
      </c>
      <c r="D132" s="3">
        <v>42</v>
      </c>
      <c r="E132" s="8">
        <f t="shared" si="6"/>
        <v>0</v>
      </c>
      <c r="F132" s="7">
        <f t="shared" si="7"/>
        <v>0</v>
      </c>
      <c r="G132" s="1">
        <f t="shared" si="9"/>
        <v>0</v>
      </c>
      <c r="J132" s="30">
        <f t="shared" si="10"/>
        <v>0</v>
      </c>
      <c r="K132" s="33">
        <f t="shared" si="8"/>
        <v>0</v>
      </c>
    </row>
    <row r="133" spans="1:11" ht="12.75" customHeight="1">
      <c r="A133" s="22" t="s">
        <v>99</v>
      </c>
      <c r="B133" s="28" t="s">
        <v>116</v>
      </c>
      <c r="C133" s="3">
        <v>0.1</v>
      </c>
      <c r="D133" s="3">
        <v>338.72</v>
      </c>
      <c r="E133" s="8">
        <f aca="true" t="shared" si="11" ref="E133:E197">C133*D133</f>
        <v>33.87200000000001</v>
      </c>
      <c r="F133" s="7">
        <f aca="true" t="shared" si="12" ref="F133:F197">(E133)*(1-1.476%)</f>
        <v>33.372049280000006</v>
      </c>
      <c r="G133" s="1">
        <f t="shared" si="9"/>
        <v>38.37785667200001</v>
      </c>
      <c r="J133" s="30">
        <f t="shared" si="10"/>
        <v>0</v>
      </c>
      <c r="K133" s="33">
        <f aca="true" t="shared" si="13" ref="K133:K197">(H133+J133)-I133</f>
        <v>0</v>
      </c>
    </row>
    <row r="134" spans="1:11" ht="18.75">
      <c r="A134" s="22" t="s">
        <v>99</v>
      </c>
      <c r="B134" s="28" t="s">
        <v>119</v>
      </c>
      <c r="C134" s="3">
        <v>1</v>
      </c>
      <c r="D134" s="3">
        <v>26.5</v>
      </c>
      <c r="E134" s="8">
        <f t="shared" si="11"/>
        <v>26.5</v>
      </c>
      <c r="F134" s="7">
        <f t="shared" si="12"/>
        <v>26.10886</v>
      </c>
      <c r="G134" s="1">
        <f t="shared" si="9"/>
        <v>30.025188999999997</v>
      </c>
      <c r="J134" s="30">
        <f t="shared" si="10"/>
        <v>0</v>
      </c>
      <c r="K134" s="33">
        <f t="shared" si="13"/>
        <v>0</v>
      </c>
    </row>
    <row r="135" spans="1:11" ht="18.75">
      <c r="A135" s="22" t="s">
        <v>99</v>
      </c>
      <c r="B135" s="28" t="s">
        <v>125</v>
      </c>
      <c r="C135" s="3">
        <v>0.2</v>
      </c>
      <c r="D135" s="3">
        <v>248</v>
      </c>
      <c r="E135" s="8">
        <f t="shared" si="11"/>
        <v>49.6</v>
      </c>
      <c r="F135" s="7">
        <f t="shared" si="12"/>
        <v>48.867904</v>
      </c>
      <c r="G135" s="1">
        <f aca="true" t="shared" si="14" ref="G135:G206">(F135)*(1+15%)</f>
        <v>56.198089599999996</v>
      </c>
      <c r="J135" s="30">
        <f t="shared" si="10"/>
        <v>0</v>
      </c>
      <c r="K135" s="33">
        <f t="shared" si="13"/>
        <v>0</v>
      </c>
    </row>
    <row r="136" spans="1:11" ht="18.75">
      <c r="A136" s="22" t="s">
        <v>99</v>
      </c>
      <c r="B136" s="28" t="s">
        <v>128</v>
      </c>
      <c r="C136" s="3">
        <v>2</v>
      </c>
      <c r="D136" s="3">
        <v>16.5</v>
      </c>
      <c r="E136" s="8">
        <f t="shared" si="11"/>
        <v>33</v>
      </c>
      <c r="F136" s="7">
        <f t="shared" si="12"/>
        <v>32.51292</v>
      </c>
      <c r="G136" s="1">
        <f t="shared" si="14"/>
        <v>37.389858</v>
      </c>
      <c r="J136" s="30">
        <f t="shared" si="10"/>
        <v>0</v>
      </c>
      <c r="K136" s="33">
        <f t="shared" si="13"/>
        <v>0</v>
      </c>
    </row>
    <row r="137" spans="1:11" ht="18.75">
      <c r="A137" s="22" t="s">
        <v>99</v>
      </c>
      <c r="B137" s="28" t="s">
        <v>129</v>
      </c>
      <c r="C137" s="3">
        <v>2</v>
      </c>
      <c r="D137" s="3">
        <v>16.5</v>
      </c>
      <c r="E137" s="8">
        <f t="shared" si="11"/>
        <v>33</v>
      </c>
      <c r="F137" s="7">
        <f t="shared" si="12"/>
        <v>32.51292</v>
      </c>
      <c r="G137" s="1">
        <f t="shared" si="14"/>
        <v>37.389858</v>
      </c>
      <c r="H137" s="10">
        <f>SUM(G131:G137)</f>
        <v>283.677985672</v>
      </c>
      <c r="I137" s="15">
        <v>426</v>
      </c>
      <c r="J137" s="30">
        <f t="shared" si="10"/>
        <v>13.616543312255999</v>
      </c>
      <c r="K137" s="33">
        <f t="shared" si="13"/>
        <v>-128.70547101574402</v>
      </c>
    </row>
    <row r="138" spans="1:11" s="8" customFormat="1" ht="18.75">
      <c r="A138" s="21" t="s">
        <v>26</v>
      </c>
      <c r="B138" s="27" t="s">
        <v>18</v>
      </c>
      <c r="C138" s="7">
        <v>2</v>
      </c>
      <c r="D138" s="7">
        <v>189</v>
      </c>
      <c r="E138" s="8">
        <f t="shared" si="11"/>
        <v>378</v>
      </c>
      <c r="F138" s="7">
        <f t="shared" si="12"/>
        <v>372.42072</v>
      </c>
      <c r="G138" s="8">
        <f t="shared" si="14"/>
        <v>428.28382799999997</v>
      </c>
      <c r="H138" s="9"/>
      <c r="I138" s="15"/>
      <c r="J138" s="30">
        <f t="shared" si="10"/>
        <v>0</v>
      </c>
      <c r="K138" s="33">
        <f t="shared" si="13"/>
        <v>0</v>
      </c>
    </row>
    <row r="139" spans="1:11" s="8" customFormat="1" ht="18.75">
      <c r="A139" s="21" t="s">
        <v>26</v>
      </c>
      <c r="B139" s="27" t="s">
        <v>98</v>
      </c>
      <c r="C139" s="7">
        <v>0.3</v>
      </c>
      <c r="D139" s="7">
        <v>248</v>
      </c>
      <c r="E139" s="8">
        <f t="shared" si="11"/>
        <v>74.39999999999999</v>
      </c>
      <c r="F139" s="7">
        <f t="shared" si="12"/>
        <v>73.30185599999999</v>
      </c>
      <c r="G139" s="8">
        <f t="shared" si="14"/>
        <v>84.29713439999998</v>
      </c>
      <c r="H139" s="9"/>
      <c r="I139" s="15"/>
      <c r="J139" s="30">
        <f t="shared" si="10"/>
        <v>0</v>
      </c>
      <c r="K139" s="33">
        <f t="shared" si="13"/>
        <v>0</v>
      </c>
    </row>
    <row r="140" spans="1:11" s="8" customFormat="1" ht="18.75">
      <c r="A140" s="21" t="s">
        <v>65</v>
      </c>
      <c r="B140" s="27" t="s">
        <v>63</v>
      </c>
      <c r="C140" s="7">
        <v>0.3</v>
      </c>
      <c r="D140" s="7">
        <v>338.72</v>
      </c>
      <c r="E140" s="8">
        <f t="shared" si="11"/>
        <v>101.616</v>
      </c>
      <c r="F140" s="7">
        <f t="shared" si="12"/>
        <v>100.11614784</v>
      </c>
      <c r="G140" s="8">
        <f t="shared" si="14"/>
        <v>115.133570016</v>
      </c>
      <c r="H140" s="9"/>
      <c r="I140" s="15"/>
      <c r="J140" s="30">
        <f t="shared" si="10"/>
        <v>0</v>
      </c>
      <c r="K140" s="33">
        <f t="shared" si="13"/>
        <v>0</v>
      </c>
    </row>
    <row r="141" spans="1:11" s="8" customFormat="1" ht="18.75">
      <c r="A141" s="21" t="s">
        <v>110</v>
      </c>
      <c r="B141" s="27" t="s">
        <v>106</v>
      </c>
      <c r="C141" s="7">
        <v>0</v>
      </c>
      <c r="D141" s="7">
        <v>42</v>
      </c>
      <c r="E141" s="8">
        <f t="shared" si="11"/>
        <v>0</v>
      </c>
      <c r="F141" s="7">
        <f t="shared" si="12"/>
        <v>0</v>
      </c>
      <c r="G141" s="8">
        <f t="shared" si="14"/>
        <v>0</v>
      </c>
      <c r="H141" s="11">
        <f>SUM(G138:G141)</f>
        <v>627.714532416</v>
      </c>
      <c r="I141" s="15">
        <v>770</v>
      </c>
      <c r="J141" s="30">
        <f t="shared" si="10"/>
        <v>30.130297555968</v>
      </c>
      <c r="K141" s="33">
        <f t="shared" si="13"/>
        <v>-112.15517002803199</v>
      </c>
    </row>
    <row r="142" spans="1:11" ht="18.75">
      <c r="A142" s="22" t="s">
        <v>107</v>
      </c>
      <c r="B142" s="28" t="s">
        <v>137</v>
      </c>
      <c r="C142" s="3">
        <v>0.2</v>
      </c>
      <c r="D142" s="3">
        <v>148.5</v>
      </c>
      <c r="E142" s="8">
        <f t="shared" si="11"/>
        <v>29.700000000000003</v>
      </c>
      <c r="F142" s="7">
        <f t="shared" si="12"/>
        <v>29.261628</v>
      </c>
      <c r="G142" s="1">
        <f t="shared" si="14"/>
        <v>33.6508722</v>
      </c>
      <c r="J142" s="30">
        <f t="shared" si="10"/>
        <v>0</v>
      </c>
      <c r="K142" s="33">
        <f t="shared" si="13"/>
        <v>0</v>
      </c>
    </row>
    <row r="143" spans="1:11" ht="18.75">
      <c r="A143" s="22" t="s">
        <v>107</v>
      </c>
      <c r="B143" s="28" t="s">
        <v>112</v>
      </c>
      <c r="C143" s="3">
        <v>1</v>
      </c>
      <c r="D143" s="3">
        <v>205.42</v>
      </c>
      <c r="E143" s="8">
        <f t="shared" si="11"/>
        <v>205.42</v>
      </c>
      <c r="F143" s="7">
        <f t="shared" si="12"/>
        <v>202.3880008</v>
      </c>
      <c r="G143" s="1">
        <f t="shared" si="14"/>
        <v>232.74620091999998</v>
      </c>
      <c r="J143" s="30">
        <f t="shared" si="10"/>
        <v>0</v>
      </c>
      <c r="K143" s="33">
        <f t="shared" si="13"/>
        <v>0</v>
      </c>
    </row>
    <row r="144" spans="1:11" ht="18">
      <c r="A144" s="24" t="s">
        <v>107</v>
      </c>
      <c r="B144" s="28" t="s">
        <v>128</v>
      </c>
      <c r="C144" s="3">
        <v>2</v>
      </c>
      <c r="D144" s="3">
        <v>16.5</v>
      </c>
      <c r="E144" s="8">
        <f t="shared" si="11"/>
        <v>33</v>
      </c>
      <c r="F144" s="7">
        <f t="shared" si="12"/>
        <v>32.51292</v>
      </c>
      <c r="G144" s="1">
        <f t="shared" si="14"/>
        <v>37.389858</v>
      </c>
      <c r="J144" s="30">
        <f t="shared" si="10"/>
        <v>0</v>
      </c>
      <c r="K144" s="33">
        <f t="shared" si="13"/>
        <v>0</v>
      </c>
    </row>
    <row r="145" spans="1:11" ht="12.75" customHeight="1">
      <c r="A145" s="22" t="s">
        <v>107</v>
      </c>
      <c r="B145" s="28" t="s">
        <v>129</v>
      </c>
      <c r="C145" s="3">
        <v>2</v>
      </c>
      <c r="D145" s="3">
        <v>16.5</v>
      </c>
      <c r="E145" s="8">
        <f t="shared" si="11"/>
        <v>33</v>
      </c>
      <c r="F145" s="7">
        <f t="shared" si="12"/>
        <v>32.51292</v>
      </c>
      <c r="G145" s="1">
        <f t="shared" si="14"/>
        <v>37.389858</v>
      </c>
      <c r="H145" s="10">
        <f>SUM(G142:G145)</f>
        <v>341.17678911999997</v>
      </c>
      <c r="I145" s="15">
        <v>450</v>
      </c>
      <c r="J145" s="30">
        <f t="shared" si="10"/>
        <v>16.37648587776</v>
      </c>
      <c r="K145" s="33">
        <f t="shared" si="13"/>
        <v>-92.44672500224004</v>
      </c>
    </row>
    <row r="146" spans="1:11" s="8" customFormat="1" ht="18.75">
      <c r="A146" s="21" t="s">
        <v>37</v>
      </c>
      <c r="B146" s="27" t="s">
        <v>35</v>
      </c>
      <c r="C146" s="7">
        <v>1.8</v>
      </c>
      <c r="D146" s="7">
        <v>165</v>
      </c>
      <c r="E146" s="8">
        <f t="shared" si="11"/>
        <v>297</v>
      </c>
      <c r="F146" s="7">
        <f t="shared" si="12"/>
        <v>292.61628</v>
      </c>
      <c r="G146" s="8">
        <f t="shared" si="14"/>
        <v>336.508722</v>
      </c>
      <c r="H146" s="9"/>
      <c r="I146" s="15"/>
      <c r="J146" s="30">
        <f t="shared" si="10"/>
        <v>0</v>
      </c>
      <c r="K146" s="33">
        <f t="shared" si="13"/>
        <v>0</v>
      </c>
    </row>
    <row r="147" spans="1:11" s="8" customFormat="1" ht="18.75">
      <c r="A147" s="21" t="s">
        <v>37</v>
      </c>
      <c r="B147" s="27" t="s">
        <v>83</v>
      </c>
      <c r="C147" s="7">
        <v>2</v>
      </c>
      <c r="D147" s="7">
        <v>26.3</v>
      </c>
      <c r="E147" s="8">
        <f t="shared" si="11"/>
        <v>52.6</v>
      </c>
      <c r="F147" s="7">
        <f t="shared" si="12"/>
        <v>51.823624</v>
      </c>
      <c r="G147" s="8">
        <f t="shared" si="14"/>
        <v>59.5971676</v>
      </c>
      <c r="H147" s="9"/>
      <c r="I147" s="15"/>
      <c r="J147" s="30">
        <f t="shared" si="10"/>
        <v>0</v>
      </c>
      <c r="K147" s="33">
        <f t="shared" si="13"/>
        <v>0</v>
      </c>
    </row>
    <row r="148" spans="1:11" s="8" customFormat="1" ht="18.75">
      <c r="A148" s="21" t="s">
        <v>37</v>
      </c>
      <c r="B148" s="27" t="s">
        <v>127</v>
      </c>
      <c r="C148" s="7">
        <v>4</v>
      </c>
      <c r="D148" s="7">
        <v>16.5</v>
      </c>
      <c r="E148" s="8">
        <f t="shared" si="11"/>
        <v>66</v>
      </c>
      <c r="F148" s="7">
        <f t="shared" si="12"/>
        <v>65.02584</v>
      </c>
      <c r="G148" s="8">
        <f t="shared" si="14"/>
        <v>74.779716</v>
      </c>
      <c r="H148" s="9"/>
      <c r="I148" s="15"/>
      <c r="J148" s="30">
        <f t="shared" si="10"/>
        <v>0</v>
      </c>
      <c r="K148" s="33">
        <f t="shared" si="13"/>
        <v>0</v>
      </c>
    </row>
    <row r="149" spans="1:11" s="8" customFormat="1" ht="18.75">
      <c r="A149" s="21" t="s">
        <v>37</v>
      </c>
      <c r="B149" s="27" t="s">
        <v>128</v>
      </c>
      <c r="C149" s="7">
        <v>3</v>
      </c>
      <c r="D149" s="7">
        <v>16.5</v>
      </c>
      <c r="E149" s="8">
        <f t="shared" si="11"/>
        <v>49.5</v>
      </c>
      <c r="F149" s="7">
        <f t="shared" si="12"/>
        <v>48.76938</v>
      </c>
      <c r="G149" s="8">
        <f t="shared" si="14"/>
        <v>56.08478699999999</v>
      </c>
      <c r="H149" s="9"/>
      <c r="I149" s="15"/>
      <c r="J149" s="30">
        <f t="shared" si="10"/>
        <v>0</v>
      </c>
      <c r="K149" s="33">
        <f t="shared" si="13"/>
        <v>0</v>
      </c>
    </row>
    <row r="150" spans="1:11" s="8" customFormat="1" ht="18.75">
      <c r="A150" s="21" t="s">
        <v>37</v>
      </c>
      <c r="B150" s="27" t="s">
        <v>139</v>
      </c>
      <c r="C150" s="7">
        <v>6</v>
      </c>
      <c r="D150" s="7">
        <v>26.5</v>
      </c>
      <c r="E150" s="8">
        <f t="shared" si="11"/>
        <v>159</v>
      </c>
      <c r="F150" s="7">
        <f t="shared" si="12"/>
        <v>156.65316</v>
      </c>
      <c r="G150" s="8">
        <f t="shared" si="14"/>
        <v>180.151134</v>
      </c>
      <c r="H150" s="9"/>
      <c r="I150" s="15"/>
      <c r="J150" s="30">
        <f t="shared" si="10"/>
        <v>0</v>
      </c>
      <c r="K150" s="33">
        <f t="shared" si="13"/>
        <v>0</v>
      </c>
    </row>
    <row r="151" spans="1:11" s="8" customFormat="1" ht="18.75">
      <c r="A151" s="21" t="s">
        <v>37</v>
      </c>
      <c r="B151" s="27" t="s">
        <v>138</v>
      </c>
      <c r="C151" s="7">
        <v>1</v>
      </c>
      <c r="D151" s="7">
        <v>174</v>
      </c>
      <c r="E151" s="8">
        <f t="shared" si="11"/>
        <v>174</v>
      </c>
      <c r="F151" s="7">
        <f t="shared" si="12"/>
        <v>171.43176</v>
      </c>
      <c r="G151" s="8">
        <f t="shared" si="14"/>
        <v>197.14652399999997</v>
      </c>
      <c r="H151" s="9"/>
      <c r="I151" s="15"/>
      <c r="J151" s="30">
        <f t="shared" si="10"/>
        <v>0</v>
      </c>
      <c r="K151" s="33">
        <f t="shared" si="13"/>
        <v>0</v>
      </c>
    </row>
    <row r="152" spans="1:11" s="8" customFormat="1" ht="18.75">
      <c r="A152" s="21" t="s">
        <v>37</v>
      </c>
      <c r="B152" s="27" t="s">
        <v>129</v>
      </c>
      <c r="C152" s="7">
        <v>6</v>
      </c>
      <c r="D152" s="7">
        <v>16.5</v>
      </c>
      <c r="E152" s="8">
        <f t="shared" si="11"/>
        <v>99</v>
      </c>
      <c r="F152" s="7">
        <f t="shared" si="12"/>
        <v>97.53876</v>
      </c>
      <c r="G152" s="8">
        <f t="shared" si="14"/>
        <v>112.16957399999998</v>
      </c>
      <c r="H152" s="11">
        <f>SUM(G146:G152)</f>
        <v>1016.4376245999999</v>
      </c>
      <c r="I152" s="15">
        <v>639</v>
      </c>
      <c r="J152" s="30">
        <f t="shared" si="10"/>
        <v>48.7890059808</v>
      </c>
      <c r="K152" s="33">
        <f t="shared" si="13"/>
        <v>426.2266305808</v>
      </c>
    </row>
    <row r="153" spans="1:11" ht="18.75">
      <c r="A153" s="22" t="s">
        <v>20</v>
      </c>
      <c r="B153" s="28" t="s">
        <v>18</v>
      </c>
      <c r="C153" s="3">
        <v>2</v>
      </c>
      <c r="D153" s="3">
        <v>189</v>
      </c>
      <c r="E153" s="8">
        <f t="shared" si="11"/>
        <v>378</v>
      </c>
      <c r="F153" s="7">
        <f t="shared" si="12"/>
        <v>372.42072</v>
      </c>
      <c r="G153" s="1">
        <f t="shared" si="14"/>
        <v>428.28382799999997</v>
      </c>
      <c r="J153" s="30">
        <f t="shared" si="10"/>
        <v>0</v>
      </c>
      <c r="K153" s="33">
        <f t="shared" si="13"/>
        <v>0</v>
      </c>
    </row>
    <row r="154" spans="1:11" ht="18.75">
      <c r="A154" s="22" t="s">
        <v>20</v>
      </c>
      <c r="B154" s="28" t="s">
        <v>32</v>
      </c>
      <c r="C154" s="3">
        <v>1</v>
      </c>
      <c r="D154" s="3">
        <v>192</v>
      </c>
      <c r="E154" s="8">
        <f t="shared" si="11"/>
        <v>192</v>
      </c>
      <c r="F154" s="7">
        <f t="shared" si="12"/>
        <v>189.16608</v>
      </c>
      <c r="G154" s="1">
        <f t="shared" si="14"/>
        <v>217.540992</v>
      </c>
      <c r="J154" s="30">
        <f t="shared" si="10"/>
        <v>0</v>
      </c>
      <c r="K154" s="33">
        <f t="shared" si="13"/>
        <v>0</v>
      </c>
    </row>
    <row r="155" spans="1:11" ht="18.75">
      <c r="A155" s="22" t="s">
        <v>20</v>
      </c>
      <c r="B155" s="28" t="s">
        <v>43</v>
      </c>
      <c r="C155" s="3">
        <v>8</v>
      </c>
      <c r="D155" s="3">
        <v>49.9</v>
      </c>
      <c r="E155" s="8">
        <f t="shared" si="11"/>
        <v>399.2</v>
      </c>
      <c r="F155" s="7">
        <f t="shared" si="12"/>
        <v>393.30780799999997</v>
      </c>
      <c r="G155" s="1">
        <f t="shared" si="14"/>
        <v>452.3039791999999</v>
      </c>
      <c r="J155" s="30">
        <f t="shared" si="10"/>
        <v>0</v>
      </c>
      <c r="K155" s="33">
        <f t="shared" si="13"/>
        <v>0</v>
      </c>
    </row>
    <row r="156" spans="1:11" ht="18.75">
      <c r="A156" s="22" t="s">
        <v>20</v>
      </c>
      <c r="B156" s="28" t="s">
        <v>58</v>
      </c>
      <c r="C156" s="3">
        <v>0.5</v>
      </c>
      <c r="D156" s="3">
        <v>173</v>
      </c>
      <c r="E156" s="8">
        <f t="shared" si="11"/>
        <v>86.5</v>
      </c>
      <c r="F156" s="7">
        <f t="shared" si="12"/>
        <v>85.22326</v>
      </c>
      <c r="G156" s="1">
        <f t="shared" si="14"/>
        <v>98.00674899999999</v>
      </c>
      <c r="J156" s="30">
        <f t="shared" si="10"/>
        <v>0</v>
      </c>
      <c r="K156" s="33">
        <f t="shared" si="13"/>
        <v>0</v>
      </c>
    </row>
    <row r="157" spans="1:11" ht="18.75">
      <c r="A157" s="22" t="s">
        <v>20</v>
      </c>
      <c r="B157" s="28" t="s">
        <v>87</v>
      </c>
      <c r="C157" s="3">
        <v>1</v>
      </c>
      <c r="D157" s="3">
        <v>102.6</v>
      </c>
      <c r="E157" s="8">
        <f t="shared" si="11"/>
        <v>102.6</v>
      </c>
      <c r="F157" s="7">
        <f t="shared" si="12"/>
        <v>101.085624</v>
      </c>
      <c r="G157" s="1">
        <f t="shared" si="14"/>
        <v>116.24846759999998</v>
      </c>
      <c r="J157" s="30">
        <f t="shared" si="10"/>
        <v>0</v>
      </c>
      <c r="K157" s="33">
        <f t="shared" si="13"/>
        <v>0</v>
      </c>
    </row>
    <row r="158" spans="1:11" ht="18.75">
      <c r="A158" s="22" t="s">
        <v>20</v>
      </c>
      <c r="B158" s="28" t="s">
        <v>93</v>
      </c>
      <c r="C158" s="3">
        <v>4</v>
      </c>
      <c r="D158" s="3">
        <v>30.5</v>
      </c>
      <c r="E158" s="8">
        <f t="shared" si="11"/>
        <v>122</v>
      </c>
      <c r="F158" s="7">
        <f t="shared" si="12"/>
        <v>120.19928</v>
      </c>
      <c r="G158" s="1">
        <f t="shared" si="14"/>
        <v>138.22917199999998</v>
      </c>
      <c r="J158" s="30">
        <f t="shared" si="10"/>
        <v>0</v>
      </c>
      <c r="K158" s="33">
        <f t="shared" si="13"/>
        <v>0</v>
      </c>
    </row>
    <row r="159" spans="1:11" ht="18.75">
      <c r="A159" s="22" t="s">
        <v>20</v>
      </c>
      <c r="B159" s="28" t="s">
        <v>94</v>
      </c>
      <c r="C159" s="3">
        <v>3</v>
      </c>
      <c r="D159" s="3">
        <v>135</v>
      </c>
      <c r="E159" s="8">
        <f t="shared" si="11"/>
        <v>405</v>
      </c>
      <c r="F159" s="7">
        <f t="shared" si="12"/>
        <v>399.0222</v>
      </c>
      <c r="G159" s="1">
        <f t="shared" si="14"/>
        <v>458.87552999999997</v>
      </c>
      <c r="J159" s="30">
        <f t="shared" si="10"/>
        <v>0</v>
      </c>
      <c r="K159" s="33">
        <f t="shared" si="13"/>
        <v>0</v>
      </c>
    </row>
    <row r="160" spans="1:11" ht="18.75">
      <c r="A160" s="22" t="s">
        <v>20</v>
      </c>
      <c r="B160" s="28" t="s">
        <v>106</v>
      </c>
      <c r="C160" s="3">
        <v>0</v>
      </c>
      <c r="D160" s="3">
        <v>42</v>
      </c>
      <c r="E160" s="8">
        <f t="shared" si="11"/>
        <v>0</v>
      </c>
      <c r="F160" s="7">
        <f t="shared" si="12"/>
        <v>0</v>
      </c>
      <c r="G160" s="1">
        <f t="shared" si="14"/>
        <v>0</v>
      </c>
      <c r="J160" s="30">
        <f t="shared" si="10"/>
        <v>0</v>
      </c>
      <c r="K160" s="33">
        <f t="shared" si="13"/>
        <v>0</v>
      </c>
    </row>
    <row r="161" spans="1:11" ht="18.75">
      <c r="A161" s="22" t="s">
        <v>20</v>
      </c>
      <c r="B161" s="28" t="s">
        <v>111</v>
      </c>
      <c r="C161" s="3">
        <v>2</v>
      </c>
      <c r="D161" s="3">
        <v>91.6</v>
      </c>
      <c r="E161" s="8">
        <f t="shared" si="11"/>
        <v>183.2</v>
      </c>
      <c r="F161" s="7">
        <f t="shared" si="12"/>
        <v>180.49596799999998</v>
      </c>
      <c r="G161" s="1">
        <f t="shared" si="14"/>
        <v>207.57036319999995</v>
      </c>
      <c r="J161" s="30">
        <f t="shared" si="10"/>
        <v>0</v>
      </c>
      <c r="K161" s="33">
        <f t="shared" si="13"/>
        <v>0</v>
      </c>
    </row>
    <row r="162" spans="1:11" ht="18.75">
      <c r="A162" s="22" t="s">
        <v>20</v>
      </c>
      <c r="B162" s="28" t="s">
        <v>112</v>
      </c>
      <c r="C162" s="3">
        <v>1</v>
      </c>
      <c r="D162" s="3">
        <v>205.42</v>
      </c>
      <c r="E162" s="8">
        <f t="shared" si="11"/>
        <v>205.42</v>
      </c>
      <c r="F162" s="7">
        <f t="shared" si="12"/>
        <v>202.3880008</v>
      </c>
      <c r="G162" s="1">
        <f t="shared" si="14"/>
        <v>232.74620091999998</v>
      </c>
      <c r="J162" s="30">
        <f t="shared" si="10"/>
        <v>0</v>
      </c>
      <c r="K162" s="33">
        <f t="shared" si="13"/>
        <v>0</v>
      </c>
    </row>
    <row r="163" spans="1:11" ht="18.75">
      <c r="A163" s="22" t="s">
        <v>20</v>
      </c>
      <c r="B163" s="28" t="s">
        <v>128</v>
      </c>
      <c r="C163" s="3">
        <v>6</v>
      </c>
      <c r="D163" s="3">
        <v>16.5</v>
      </c>
      <c r="E163" s="8">
        <f t="shared" si="11"/>
        <v>99</v>
      </c>
      <c r="F163" s="7">
        <f t="shared" si="12"/>
        <v>97.53876</v>
      </c>
      <c r="G163" s="1">
        <f t="shared" si="14"/>
        <v>112.16957399999998</v>
      </c>
      <c r="J163" s="30">
        <f t="shared" si="10"/>
        <v>0</v>
      </c>
      <c r="K163" s="33">
        <f t="shared" si="13"/>
        <v>0</v>
      </c>
    </row>
    <row r="164" spans="1:11" ht="18.75">
      <c r="A164" s="22" t="s">
        <v>20</v>
      </c>
      <c r="B164" s="28" t="s">
        <v>138</v>
      </c>
      <c r="C164" s="3">
        <v>0.5</v>
      </c>
      <c r="D164" s="3">
        <v>174</v>
      </c>
      <c r="E164" s="8">
        <f t="shared" si="11"/>
        <v>87</v>
      </c>
      <c r="F164" s="7">
        <f t="shared" si="12"/>
        <v>85.71588</v>
      </c>
      <c r="G164" s="1">
        <f t="shared" si="14"/>
        <v>98.57326199999999</v>
      </c>
      <c r="J164" s="30">
        <f t="shared" si="10"/>
        <v>0</v>
      </c>
      <c r="K164" s="33">
        <f t="shared" si="13"/>
        <v>0</v>
      </c>
    </row>
    <row r="165" spans="1:11" ht="18.75">
      <c r="A165" s="22" t="s">
        <v>20</v>
      </c>
      <c r="B165" s="28" t="s">
        <v>143</v>
      </c>
      <c r="C165" s="3">
        <v>6</v>
      </c>
      <c r="D165" s="3">
        <v>26.5</v>
      </c>
      <c r="E165" s="8">
        <f t="shared" si="11"/>
        <v>159</v>
      </c>
      <c r="F165" s="7">
        <f t="shared" si="12"/>
        <v>156.65316</v>
      </c>
      <c r="G165" s="1">
        <f t="shared" si="14"/>
        <v>180.151134</v>
      </c>
      <c r="J165" s="30">
        <f t="shared" si="10"/>
        <v>0</v>
      </c>
      <c r="K165" s="33"/>
    </row>
    <row r="166" spans="1:11" ht="18.75">
      <c r="A166" s="22" t="s">
        <v>20</v>
      </c>
      <c r="B166" s="28" t="s">
        <v>129</v>
      </c>
      <c r="C166" s="3">
        <v>6</v>
      </c>
      <c r="D166" s="3">
        <v>16.5</v>
      </c>
      <c r="E166" s="8">
        <f t="shared" si="11"/>
        <v>99</v>
      </c>
      <c r="F166" s="7">
        <f t="shared" si="12"/>
        <v>97.53876</v>
      </c>
      <c r="G166" s="1">
        <f t="shared" si="14"/>
        <v>112.16957399999998</v>
      </c>
      <c r="H166" s="10">
        <f>SUM(G153:G166)</f>
        <v>2852.8688259199994</v>
      </c>
      <c r="I166" s="15">
        <v>2881</v>
      </c>
      <c r="J166" s="30">
        <f t="shared" si="10"/>
        <v>136.93770364415997</v>
      </c>
      <c r="K166" s="33">
        <f t="shared" si="13"/>
        <v>108.80652956415952</v>
      </c>
    </row>
    <row r="167" spans="1:11" s="8" customFormat="1" ht="18.75">
      <c r="A167" s="21" t="s">
        <v>74</v>
      </c>
      <c r="B167" s="27" t="s">
        <v>73</v>
      </c>
      <c r="C167" s="7">
        <v>1</v>
      </c>
      <c r="D167" s="7">
        <v>28.9</v>
      </c>
      <c r="E167" s="8">
        <f t="shared" si="11"/>
        <v>28.9</v>
      </c>
      <c r="F167" s="7">
        <f t="shared" si="12"/>
        <v>28.473436</v>
      </c>
      <c r="G167" s="8">
        <f t="shared" si="14"/>
        <v>32.744451399999996</v>
      </c>
      <c r="H167" s="9"/>
      <c r="I167" s="15"/>
      <c r="J167" s="30">
        <f t="shared" si="10"/>
        <v>0</v>
      </c>
      <c r="K167" s="33">
        <f t="shared" si="13"/>
        <v>0</v>
      </c>
    </row>
    <row r="168" spans="1:11" s="8" customFormat="1" ht="18.75">
      <c r="A168" s="21" t="s">
        <v>74</v>
      </c>
      <c r="B168" s="27" t="s">
        <v>77</v>
      </c>
      <c r="C168" s="7">
        <v>1</v>
      </c>
      <c r="D168" s="7">
        <v>28.9</v>
      </c>
      <c r="E168" s="8">
        <f t="shared" si="11"/>
        <v>28.9</v>
      </c>
      <c r="F168" s="7">
        <f t="shared" si="12"/>
        <v>28.473436</v>
      </c>
      <c r="G168" s="8">
        <f t="shared" si="14"/>
        <v>32.744451399999996</v>
      </c>
      <c r="H168" s="9"/>
      <c r="I168" s="15"/>
      <c r="J168" s="30">
        <f t="shared" si="10"/>
        <v>0</v>
      </c>
      <c r="K168" s="33">
        <f t="shared" si="13"/>
        <v>0</v>
      </c>
    </row>
    <row r="169" spans="1:11" s="8" customFormat="1" ht="18.75">
      <c r="A169" s="21" t="s">
        <v>95</v>
      </c>
      <c r="B169" s="27" t="s">
        <v>94</v>
      </c>
      <c r="C169" s="7">
        <v>3</v>
      </c>
      <c r="D169" s="7">
        <v>135</v>
      </c>
      <c r="E169" s="8">
        <f t="shared" si="11"/>
        <v>405</v>
      </c>
      <c r="F169" s="7">
        <f t="shared" si="12"/>
        <v>399.0222</v>
      </c>
      <c r="G169" s="8">
        <f t="shared" si="14"/>
        <v>458.87552999999997</v>
      </c>
      <c r="H169" s="9"/>
      <c r="I169" s="15"/>
      <c r="J169" s="30">
        <f t="shared" si="10"/>
        <v>0</v>
      </c>
      <c r="K169" s="33">
        <f t="shared" si="13"/>
        <v>0</v>
      </c>
    </row>
    <row r="170" spans="1:11" s="8" customFormat="1" ht="18.75">
      <c r="A170" s="21" t="s">
        <v>74</v>
      </c>
      <c r="B170" s="27" t="s">
        <v>112</v>
      </c>
      <c r="C170" s="7">
        <v>1</v>
      </c>
      <c r="D170" s="7">
        <v>205.42</v>
      </c>
      <c r="E170" s="8">
        <f t="shared" si="11"/>
        <v>205.42</v>
      </c>
      <c r="F170" s="7">
        <f t="shared" si="12"/>
        <v>202.3880008</v>
      </c>
      <c r="G170" s="8">
        <f t="shared" si="14"/>
        <v>232.74620091999998</v>
      </c>
      <c r="H170" s="11">
        <f>SUM(G167:G170)</f>
        <v>757.1106337199999</v>
      </c>
      <c r="I170" s="15">
        <v>757</v>
      </c>
      <c r="J170" s="30">
        <f t="shared" si="10"/>
        <v>36.34131041856</v>
      </c>
      <c r="K170" s="33">
        <f t="shared" si="13"/>
        <v>36.45194413855984</v>
      </c>
    </row>
    <row r="171" spans="1:11" ht="18.75">
      <c r="A171" s="22" t="s">
        <v>55</v>
      </c>
      <c r="B171" s="28" t="s">
        <v>43</v>
      </c>
      <c r="C171" s="3">
        <v>4</v>
      </c>
      <c r="D171" s="3">
        <v>49.9</v>
      </c>
      <c r="E171" s="8">
        <f t="shared" si="11"/>
        <v>199.6</v>
      </c>
      <c r="F171" s="7">
        <f t="shared" si="12"/>
        <v>196.65390399999998</v>
      </c>
      <c r="G171" s="1">
        <f t="shared" si="14"/>
        <v>226.15198959999995</v>
      </c>
      <c r="J171" s="30">
        <f t="shared" si="10"/>
        <v>0</v>
      </c>
      <c r="K171" s="33">
        <f t="shared" si="13"/>
        <v>0</v>
      </c>
    </row>
    <row r="172" spans="1:11" ht="18.75">
      <c r="A172" s="22" t="s">
        <v>55</v>
      </c>
      <c r="B172" s="28" t="s">
        <v>63</v>
      </c>
      <c r="C172" s="3">
        <v>0.2</v>
      </c>
      <c r="D172" s="3">
        <v>338.72</v>
      </c>
      <c r="E172" s="8">
        <f t="shared" si="11"/>
        <v>67.74400000000001</v>
      </c>
      <c r="F172" s="7">
        <f t="shared" si="12"/>
        <v>66.74409856000001</v>
      </c>
      <c r="G172" s="1">
        <f t="shared" si="14"/>
        <v>76.75571334400001</v>
      </c>
      <c r="J172" s="30">
        <f t="shared" si="10"/>
        <v>0</v>
      </c>
      <c r="K172" s="33">
        <f t="shared" si="13"/>
        <v>0</v>
      </c>
    </row>
    <row r="173" spans="1:11" ht="18.75">
      <c r="A173" s="22" t="s">
        <v>55</v>
      </c>
      <c r="B173" s="28" t="s">
        <v>97</v>
      </c>
      <c r="C173" s="3">
        <v>1.5</v>
      </c>
      <c r="D173" s="3">
        <v>332.77</v>
      </c>
      <c r="E173" s="8">
        <f t="shared" si="11"/>
        <v>499.155</v>
      </c>
      <c r="F173" s="7">
        <f t="shared" si="12"/>
        <v>491.78747219999997</v>
      </c>
      <c r="G173" s="1">
        <f t="shared" si="14"/>
        <v>565.55559303</v>
      </c>
      <c r="H173" s="10">
        <f>SUM(G171:G173)</f>
        <v>868.463295974</v>
      </c>
      <c r="I173" s="15">
        <v>868</v>
      </c>
      <c r="J173" s="30">
        <f t="shared" si="10"/>
        <v>41.686238206752</v>
      </c>
      <c r="K173" s="33">
        <f t="shared" si="13"/>
        <v>42.14953418075197</v>
      </c>
    </row>
    <row r="174" spans="1:11" s="8" customFormat="1" ht="18.75">
      <c r="A174" s="21" t="s">
        <v>96</v>
      </c>
      <c r="B174" s="27" t="s">
        <v>94</v>
      </c>
      <c r="C174" s="7">
        <v>1</v>
      </c>
      <c r="D174" s="7">
        <v>135</v>
      </c>
      <c r="E174" s="8">
        <f t="shared" si="11"/>
        <v>135</v>
      </c>
      <c r="F174" s="7">
        <f t="shared" si="12"/>
        <v>133.0074</v>
      </c>
      <c r="G174" s="8">
        <f t="shared" si="14"/>
        <v>152.95851</v>
      </c>
      <c r="H174" s="9"/>
      <c r="I174" s="15"/>
      <c r="J174" s="30">
        <f t="shared" si="10"/>
        <v>0</v>
      </c>
      <c r="K174" s="33">
        <f t="shared" si="13"/>
        <v>0</v>
      </c>
    </row>
    <row r="175" spans="1:11" s="8" customFormat="1" ht="18.75">
      <c r="A175" s="21" t="s">
        <v>96</v>
      </c>
      <c r="B175" s="27" t="s">
        <v>106</v>
      </c>
      <c r="C175" s="7">
        <v>0</v>
      </c>
      <c r="D175" s="7">
        <v>42</v>
      </c>
      <c r="E175" s="8">
        <f t="shared" si="11"/>
        <v>0</v>
      </c>
      <c r="F175" s="7">
        <f t="shared" si="12"/>
        <v>0</v>
      </c>
      <c r="G175" s="8">
        <f t="shared" si="14"/>
        <v>0</v>
      </c>
      <c r="H175" s="9"/>
      <c r="I175" s="15"/>
      <c r="J175" s="30">
        <f t="shared" si="10"/>
        <v>0</v>
      </c>
      <c r="K175" s="33">
        <f t="shared" si="13"/>
        <v>0</v>
      </c>
    </row>
    <row r="176" spans="1:11" s="8" customFormat="1" ht="18.75">
      <c r="A176" s="21" t="s">
        <v>96</v>
      </c>
      <c r="B176" s="27" t="s">
        <v>119</v>
      </c>
      <c r="C176" s="7">
        <v>3</v>
      </c>
      <c r="D176" s="7">
        <v>26.5</v>
      </c>
      <c r="E176" s="8">
        <f t="shared" si="11"/>
        <v>79.5</v>
      </c>
      <c r="F176" s="7">
        <f t="shared" si="12"/>
        <v>78.32658</v>
      </c>
      <c r="G176" s="8">
        <f t="shared" si="14"/>
        <v>90.075567</v>
      </c>
      <c r="H176" s="9"/>
      <c r="I176" s="15"/>
      <c r="J176" s="30">
        <f t="shared" si="10"/>
        <v>0</v>
      </c>
      <c r="K176" s="33">
        <f t="shared" si="13"/>
        <v>0</v>
      </c>
    </row>
    <row r="177" spans="1:11" s="8" customFormat="1" ht="18.75">
      <c r="A177" s="21" t="s">
        <v>96</v>
      </c>
      <c r="B177" s="27" t="s">
        <v>127</v>
      </c>
      <c r="C177" s="7">
        <v>2</v>
      </c>
      <c r="D177" s="7">
        <v>16.5</v>
      </c>
      <c r="E177" s="8">
        <f t="shared" si="11"/>
        <v>33</v>
      </c>
      <c r="F177" s="7">
        <f t="shared" si="12"/>
        <v>32.51292</v>
      </c>
      <c r="G177" s="8">
        <f t="shared" si="14"/>
        <v>37.389858</v>
      </c>
      <c r="H177" s="9"/>
      <c r="I177" s="15"/>
      <c r="J177" s="30">
        <f t="shared" si="10"/>
        <v>0</v>
      </c>
      <c r="K177" s="33">
        <f t="shared" si="13"/>
        <v>0</v>
      </c>
    </row>
    <row r="178" spans="1:11" s="8" customFormat="1" ht="18.75">
      <c r="A178" s="21" t="s">
        <v>96</v>
      </c>
      <c r="B178" s="27" t="s">
        <v>128</v>
      </c>
      <c r="C178" s="7">
        <v>3</v>
      </c>
      <c r="D178" s="7">
        <v>16.5</v>
      </c>
      <c r="E178" s="8">
        <f t="shared" si="11"/>
        <v>49.5</v>
      </c>
      <c r="F178" s="7">
        <f t="shared" si="12"/>
        <v>48.76938</v>
      </c>
      <c r="G178" s="8">
        <f t="shared" si="14"/>
        <v>56.08478699999999</v>
      </c>
      <c r="H178" s="11">
        <f>SUM(G174:G178)</f>
        <v>336.508722</v>
      </c>
      <c r="I178" s="15">
        <v>432</v>
      </c>
      <c r="J178" s="30">
        <f t="shared" si="10"/>
        <v>16.152418656</v>
      </c>
      <c r="K178" s="33">
        <f t="shared" si="13"/>
        <v>-79.33885934400001</v>
      </c>
    </row>
    <row r="179" spans="1:11" ht="18.75">
      <c r="A179" s="22" t="s">
        <v>8</v>
      </c>
      <c r="B179" s="28" t="s">
        <v>4</v>
      </c>
      <c r="C179" s="3">
        <v>1</v>
      </c>
      <c r="D179" s="3">
        <v>69.76</v>
      </c>
      <c r="E179" s="8">
        <f t="shared" si="11"/>
        <v>69.76</v>
      </c>
      <c r="F179" s="7">
        <f t="shared" si="12"/>
        <v>68.73034240000001</v>
      </c>
      <c r="G179" s="1">
        <f t="shared" si="14"/>
        <v>79.03989376000001</v>
      </c>
      <c r="J179" s="30">
        <f t="shared" si="10"/>
        <v>0</v>
      </c>
      <c r="K179" s="33">
        <f t="shared" si="13"/>
        <v>0</v>
      </c>
    </row>
    <row r="180" spans="1:11" ht="18.75">
      <c r="A180" s="22" t="s">
        <v>44</v>
      </c>
      <c r="B180" s="28" t="s">
        <v>43</v>
      </c>
      <c r="C180" s="3">
        <v>1</v>
      </c>
      <c r="D180" s="3">
        <v>49.9</v>
      </c>
      <c r="E180" s="8">
        <f t="shared" si="11"/>
        <v>49.9</v>
      </c>
      <c r="F180" s="7">
        <f t="shared" si="12"/>
        <v>49.163475999999996</v>
      </c>
      <c r="G180" s="1">
        <f t="shared" si="14"/>
        <v>56.53799739999999</v>
      </c>
      <c r="J180" s="30">
        <f t="shared" si="10"/>
        <v>0</v>
      </c>
      <c r="K180" s="33">
        <f t="shared" si="13"/>
        <v>0</v>
      </c>
    </row>
    <row r="181" spans="1:11" ht="18.75">
      <c r="A181" s="22" t="s">
        <v>44</v>
      </c>
      <c r="B181" s="28" t="s">
        <v>94</v>
      </c>
      <c r="C181" s="3">
        <v>1</v>
      </c>
      <c r="D181" s="3">
        <v>135</v>
      </c>
      <c r="E181" s="8">
        <f t="shared" si="11"/>
        <v>135</v>
      </c>
      <c r="F181" s="7">
        <f t="shared" si="12"/>
        <v>133.0074</v>
      </c>
      <c r="G181" s="1">
        <f t="shared" si="14"/>
        <v>152.95851</v>
      </c>
      <c r="J181" s="30">
        <f t="shared" si="10"/>
        <v>0</v>
      </c>
      <c r="K181" s="33">
        <f t="shared" si="13"/>
        <v>0</v>
      </c>
    </row>
    <row r="182" spans="1:11" ht="18.75">
      <c r="A182" s="22" t="s">
        <v>44</v>
      </c>
      <c r="B182" s="28" t="s">
        <v>98</v>
      </c>
      <c r="C182" s="3">
        <v>0.4</v>
      </c>
      <c r="D182" s="3">
        <v>248</v>
      </c>
      <c r="E182" s="8">
        <f t="shared" si="11"/>
        <v>99.2</v>
      </c>
      <c r="F182" s="7">
        <f t="shared" si="12"/>
        <v>97.735808</v>
      </c>
      <c r="G182" s="1">
        <f t="shared" si="14"/>
        <v>112.39617919999999</v>
      </c>
      <c r="J182" s="30">
        <f t="shared" si="10"/>
        <v>0</v>
      </c>
      <c r="K182" s="33">
        <f t="shared" si="13"/>
        <v>0</v>
      </c>
    </row>
    <row r="183" spans="1:11" ht="18.75">
      <c r="A183" s="22" t="s">
        <v>44</v>
      </c>
      <c r="B183" s="28" t="s">
        <v>121</v>
      </c>
      <c r="C183" s="3">
        <v>1</v>
      </c>
      <c r="D183" s="3">
        <v>80.02</v>
      </c>
      <c r="E183" s="8">
        <f t="shared" si="11"/>
        <v>80.02</v>
      </c>
      <c r="F183" s="7">
        <f t="shared" si="12"/>
        <v>78.8389048</v>
      </c>
      <c r="G183" s="1">
        <f t="shared" si="14"/>
        <v>90.66474051999998</v>
      </c>
      <c r="J183" s="30">
        <f t="shared" si="10"/>
        <v>0</v>
      </c>
      <c r="K183" s="33">
        <f t="shared" si="13"/>
        <v>0</v>
      </c>
    </row>
    <row r="184" spans="1:11" ht="18.75">
      <c r="A184" s="22" t="s">
        <v>44</v>
      </c>
      <c r="B184" s="28" t="s">
        <v>138</v>
      </c>
      <c r="C184" s="3">
        <v>0.5</v>
      </c>
      <c r="D184" s="3">
        <v>174</v>
      </c>
      <c r="E184" s="8">
        <f t="shared" si="11"/>
        <v>87</v>
      </c>
      <c r="F184" s="7">
        <f t="shared" si="12"/>
        <v>85.71588</v>
      </c>
      <c r="G184" s="1">
        <f t="shared" si="14"/>
        <v>98.57326199999999</v>
      </c>
      <c r="J184" s="30">
        <f t="shared" si="10"/>
        <v>0</v>
      </c>
      <c r="K184" s="33">
        <f t="shared" si="13"/>
        <v>0</v>
      </c>
    </row>
    <row r="185" spans="1:11" ht="18.75">
      <c r="A185" s="22" t="s">
        <v>44</v>
      </c>
      <c r="B185" s="28" t="s">
        <v>137</v>
      </c>
      <c r="C185" s="3">
        <v>0.5</v>
      </c>
      <c r="D185" s="3">
        <v>148.5</v>
      </c>
      <c r="E185" s="8">
        <f t="shared" si="11"/>
        <v>74.25</v>
      </c>
      <c r="F185" s="7">
        <f t="shared" si="12"/>
        <v>73.15407</v>
      </c>
      <c r="G185" s="1">
        <f t="shared" si="14"/>
        <v>84.1271805</v>
      </c>
      <c r="J185" s="30">
        <f t="shared" si="10"/>
        <v>0</v>
      </c>
      <c r="K185" s="33">
        <f t="shared" si="13"/>
        <v>0</v>
      </c>
    </row>
    <row r="186" spans="1:11" ht="18.75">
      <c r="A186" s="22" t="s">
        <v>44</v>
      </c>
      <c r="B186" s="28" t="s">
        <v>121</v>
      </c>
      <c r="C186" s="3">
        <v>2</v>
      </c>
      <c r="D186" s="3">
        <v>80.02</v>
      </c>
      <c r="E186" s="8">
        <f t="shared" si="11"/>
        <v>160.04</v>
      </c>
      <c r="F186" s="7">
        <f t="shared" si="12"/>
        <v>157.6778096</v>
      </c>
      <c r="G186" s="1">
        <f t="shared" si="14"/>
        <v>181.32948103999996</v>
      </c>
      <c r="H186" s="10">
        <f>SUM(G179:G186)</f>
        <v>855.6272444199999</v>
      </c>
      <c r="I186" s="15">
        <v>673</v>
      </c>
      <c r="J186" s="30">
        <f t="shared" si="10"/>
        <v>41.07010773216</v>
      </c>
      <c r="K186" s="33">
        <f t="shared" si="13"/>
        <v>223.69735215215985</v>
      </c>
    </row>
    <row r="187" spans="1:11" s="8" customFormat="1" ht="18.75">
      <c r="A187" s="21" t="s">
        <v>47</v>
      </c>
      <c r="B187" s="27" t="s">
        <v>43</v>
      </c>
      <c r="C187" s="7">
        <v>2</v>
      </c>
      <c r="D187" s="7">
        <v>49.9</v>
      </c>
      <c r="E187" s="8">
        <f t="shared" si="11"/>
        <v>99.8</v>
      </c>
      <c r="F187" s="7">
        <f t="shared" si="12"/>
        <v>98.32695199999999</v>
      </c>
      <c r="G187" s="8">
        <f t="shared" si="14"/>
        <v>113.07599479999998</v>
      </c>
      <c r="H187" s="9"/>
      <c r="I187" s="15"/>
      <c r="J187" s="30">
        <f t="shared" si="10"/>
        <v>0</v>
      </c>
      <c r="K187" s="33">
        <f t="shared" si="13"/>
        <v>0</v>
      </c>
    </row>
    <row r="188" spans="1:11" s="8" customFormat="1" ht="18.75">
      <c r="A188" s="21" t="s">
        <v>47</v>
      </c>
      <c r="B188" s="27" t="s">
        <v>138</v>
      </c>
      <c r="C188" s="7">
        <v>0.2</v>
      </c>
      <c r="D188" s="7">
        <v>174</v>
      </c>
      <c r="E188" s="8">
        <f t="shared" si="11"/>
        <v>34.800000000000004</v>
      </c>
      <c r="F188" s="7">
        <f t="shared" si="12"/>
        <v>34.286352</v>
      </c>
      <c r="G188" s="8">
        <f t="shared" si="14"/>
        <v>39.4293048</v>
      </c>
      <c r="H188" s="9"/>
      <c r="I188" s="15"/>
      <c r="J188" s="30">
        <f t="shared" si="10"/>
        <v>0</v>
      </c>
      <c r="K188" s="33">
        <f t="shared" si="13"/>
        <v>0</v>
      </c>
    </row>
    <row r="189" spans="1:11" s="8" customFormat="1" ht="18.75">
      <c r="A189" s="21" t="s">
        <v>47</v>
      </c>
      <c r="B189" s="27" t="s">
        <v>106</v>
      </c>
      <c r="C189" s="7">
        <v>0</v>
      </c>
      <c r="D189" s="7">
        <v>42</v>
      </c>
      <c r="E189" s="8">
        <f t="shared" si="11"/>
        <v>0</v>
      </c>
      <c r="F189" s="7">
        <f t="shared" si="12"/>
        <v>0</v>
      </c>
      <c r="G189" s="8">
        <f t="shared" si="14"/>
        <v>0</v>
      </c>
      <c r="H189" s="11">
        <f>SUM(G187:G189)</f>
        <v>152.50529959999997</v>
      </c>
      <c r="I189" s="15">
        <v>161</v>
      </c>
      <c r="J189" s="30">
        <f t="shared" si="10"/>
        <v>7.320254380799999</v>
      </c>
      <c r="K189" s="33">
        <f t="shared" si="13"/>
        <v>-1.174446019200019</v>
      </c>
    </row>
    <row r="190" spans="1:11" ht="18.75">
      <c r="A190" s="22" t="s">
        <v>25</v>
      </c>
      <c r="B190" s="28" t="s">
        <v>18</v>
      </c>
      <c r="C190" s="3">
        <v>2</v>
      </c>
      <c r="D190" s="3">
        <v>189</v>
      </c>
      <c r="E190" s="8">
        <f t="shared" si="11"/>
        <v>378</v>
      </c>
      <c r="F190" s="7">
        <f t="shared" si="12"/>
        <v>372.42072</v>
      </c>
      <c r="G190" s="1">
        <f t="shared" si="14"/>
        <v>428.28382799999997</v>
      </c>
      <c r="J190" s="30">
        <f t="shared" si="10"/>
        <v>0</v>
      </c>
      <c r="K190" s="33">
        <f t="shared" si="13"/>
        <v>0</v>
      </c>
    </row>
    <row r="191" spans="1:11" ht="18.75">
      <c r="A191" s="22" t="s">
        <v>25</v>
      </c>
      <c r="B191" s="28" t="s">
        <v>43</v>
      </c>
      <c r="C191" s="3">
        <v>2</v>
      </c>
      <c r="D191" s="3">
        <v>49.9</v>
      </c>
      <c r="E191" s="8">
        <f t="shared" si="11"/>
        <v>99.8</v>
      </c>
      <c r="F191" s="7">
        <f t="shared" si="12"/>
        <v>98.32695199999999</v>
      </c>
      <c r="G191" s="1">
        <f t="shared" si="14"/>
        <v>113.07599479999998</v>
      </c>
      <c r="J191" s="30">
        <f t="shared" si="10"/>
        <v>0</v>
      </c>
      <c r="K191" s="33">
        <f t="shared" si="13"/>
        <v>0</v>
      </c>
    </row>
    <row r="192" spans="1:11" ht="18.75">
      <c r="A192" s="22" t="s">
        <v>25</v>
      </c>
      <c r="B192" s="28" t="s">
        <v>73</v>
      </c>
      <c r="C192" s="3">
        <v>2</v>
      </c>
      <c r="D192" s="3">
        <v>28.9</v>
      </c>
      <c r="E192" s="8">
        <f t="shared" si="11"/>
        <v>57.8</v>
      </c>
      <c r="F192" s="7">
        <f t="shared" si="12"/>
        <v>56.946872</v>
      </c>
      <c r="G192" s="1">
        <f t="shared" si="14"/>
        <v>65.48890279999999</v>
      </c>
      <c r="J192" s="30">
        <f t="shared" si="10"/>
        <v>0</v>
      </c>
      <c r="K192" s="33">
        <f t="shared" si="13"/>
        <v>0</v>
      </c>
    </row>
    <row r="193" spans="1:11" ht="18.75">
      <c r="A193" s="22" t="s">
        <v>25</v>
      </c>
      <c r="B193" s="28" t="s">
        <v>94</v>
      </c>
      <c r="C193" s="3">
        <v>2</v>
      </c>
      <c r="D193" s="3">
        <v>135</v>
      </c>
      <c r="E193" s="8">
        <f t="shared" si="11"/>
        <v>270</v>
      </c>
      <c r="F193" s="7">
        <f t="shared" si="12"/>
        <v>266.0148</v>
      </c>
      <c r="G193" s="1">
        <f t="shared" si="14"/>
        <v>305.91702</v>
      </c>
      <c r="J193" s="30">
        <f t="shared" si="10"/>
        <v>0</v>
      </c>
      <c r="K193" s="33">
        <f t="shared" si="13"/>
        <v>0</v>
      </c>
    </row>
    <row r="194" spans="1:11" ht="18.75">
      <c r="A194" s="22" t="s">
        <v>25</v>
      </c>
      <c r="B194" s="28" t="s">
        <v>106</v>
      </c>
      <c r="C194" s="3">
        <v>0</v>
      </c>
      <c r="D194" s="3">
        <v>42</v>
      </c>
      <c r="E194" s="8">
        <f t="shared" si="11"/>
        <v>0</v>
      </c>
      <c r="F194" s="7">
        <f t="shared" si="12"/>
        <v>0</v>
      </c>
      <c r="G194" s="1">
        <f t="shared" si="14"/>
        <v>0</v>
      </c>
      <c r="J194" s="30">
        <f t="shared" si="10"/>
        <v>0</v>
      </c>
      <c r="K194" s="33">
        <f t="shared" si="13"/>
        <v>0</v>
      </c>
    </row>
    <row r="195" spans="1:11" ht="18.75">
      <c r="A195" s="22" t="s">
        <v>25</v>
      </c>
      <c r="B195" s="28" t="s">
        <v>126</v>
      </c>
      <c r="C195" s="3">
        <v>2</v>
      </c>
      <c r="D195" s="3">
        <v>16.5</v>
      </c>
      <c r="E195" s="8">
        <f t="shared" si="11"/>
        <v>33</v>
      </c>
      <c r="F195" s="7">
        <f t="shared" si="12"/>
        <v>32.51292</v>
      </c>
      <c r="G195" s="1">
        <f t="shared" si="14"/>
        <v>37.389858</v>
      </c>
      <c r="J195" s="30">
        <f aca="true" t="shared" si="15" ref="J195:J258">0.048*H195</f>
        <v>0</v>
      </c>
      <c r="K195" s="33">
        <f t="shared" si="13"/>
        <v>0</v>
      </c>
    </row>
    <row r="196" spans="1:11" ht="18.75">
      <c r="A196" s="22" t="s">
        <v>25</v>
      </c>
      <c r="B196" s="28" t="s">
        <v>128</v>
      </c>
      <c r="C196" s="3">
        <v>3</v>
      </c>
      <c r="D196" s="3">
        <v>16.5</v>
      </c>
      <c r="E196" s="8">
        <f t="shared" si="11"/>
        <v>49.5</v>
      </c>
      <c r="F196" s="7">
        <f t="shared" si="12"/>
        <v>48.76938</v>
      </c>
      <c r="G196" s="1">
        <f t="shared" si="14"/>
        <v>56.08478699999999</v>
      </c>
      <c r="H196" s="10">
        <f>SUM(G190:G196)</f>
        <v>1006.2403906</v>
      </c>
      <c r="I196" s="15">
        <v>1054</v>
      </c>
      <c r="J196" s="30">
        <f t="shared" si="15"/>
        <v>48.299538748799996</v>
      </c>
      <c r="K196" s="33">
        <f t="shared" si="13"/>
        <v>0.5399293487998875</v>
      </c>
    </row>
    <row r="197" spans="1:11" s="8" customFormat="1" ht="18.75">
      <c r="A197" s="21" t="s">
        <v>46</v>
      </c>
      <c r="B197" s="27" t="s">
        <v>43</v>
      </c>
      <c r="C197" s="7">
        <v>5</v>
      </c>
      <c r="D197" s="7">
        <v>49.9</v>
      </c>
      <c r="E197" s="8">
        <f t="shared" si="11"/>
        <v>249.5</v>
      </c>
      <c r="F197" s="7">
        <f t="shared" si="12"/>
        <v>245.81738</v>
      </c>
      <c r="G197" s="8">
        <f t="shared" si="14"/>
        <v>282.689987</v>
      </c>
      <c r="H197" s="9"/>
      <c r="I197" s="15"/>
      <c r="J197" s="30">
        <f t="shared" si="15"/>
        <v>0</v>
      </c>
      <c r="K197" s="33">
        <f t="shared" si="13"/>
        <v>0</v>
      </c>
    </row>
    <row r="198" spans="1:11" s="8" customFormat="1" ht="18.75">
      <c r="A198" s="21" t="s">
        <v>46</v>
      </c>
      <c r="B198" s="27" t="s">
        <v>73</v>
      </c>
      <c r="C198" s="7">
        <v>1</v>
      </c>
      <c r="D198" s="7">
        <v>28.9</v>
      </c>
      <c r="E198" s="8">
        <f aca="true" t="shared" si="16" ref="E198:E262">C198*D198</f>
        <v>28.9</v>
      </c>
      <c r="F198" s="7">
        <f aca="true" t="shared" si="17" ref="F198:F262">(E198)*(1-1.476%)</f>
        <v>28.473436</v>
      </c>
      <c r="G198" s="8">
        <f t="shared" si="14"/>
        <v>32.744451399999996</v>
      </c>
      <c r="H198" s="9"/>
      <c r="I198" s="15"/>
      <c r="J198" s="30">
        <f t="shared" si="15"/>
        <v>0</v>
      </c>
      <c r="K198" s="33">
        <f aca="true" t="shared" si="18" ref="K198:K262">(H198+J198)-I198</f>
        <v>0</v>
      </c>
    </row>
    <row r="199" spans="1:11" s="8" customFormat="1" ht="18.75">
      <c r="A199" s="21" t="s">
        <v>46</v>
      </c>
      <c r="B199" s="27" t="s">
        <v>77</v>
      </c>
      <c r="C199" s="7">
        <v>1</v>
      </c>
      <c r="D199" s="7">
        <v>28.9</v>
      </c>
      <c r="E199" s="8">
        <f t="shared" si="16"/>
        <v>28.9</v>
      </c>
      <c r="F199" s="7">
        <f t="shared" si="17"/>
        <v>28.473436</v>
      </c>
      <c r="G199" s="8">
        <f t="shared" si="14"/>
        <v>32.744451399999996</v>
      </c>
      <c r="H199" s="9"/>
      <c r="I199" s="15"/>
      <c r="J199" s="30">
        <f t="shared" si="15"/>
        <v>0</v>
      </c>
      <c r="K199" s="33">
        <f t="shared" si="18"/>
        <v>0</v>
      </c>
    </row>
    <row r="200" spans="1:11" s="8" customFormat="1" ht="18.75">
      <c r="A200" s="21" t="s">
        <v>46</v>
      </c>
      <c r="B200" s="27" t="s">
        <v>119</v>
      </c>
      <c r="C200" s="7">
        <v>1</v>
      </c>
      <c r="D200" s="7">
        <v>26.5</v>
      </c>
      <c r="E200" s="8">
        <f t="shared" si="16"/>
        <v>26.5</v>
      </c>
      <c r="F200" s="7">
        <f t="shared" si="17"/>
        <v>26.10886</v>
      </c>
      <c r="G200" s="8">
        <f t="shared" si="14"/>
        <v>30.025188999999997</v>
      </c>
      <c r="H200" s="9"/>
      <c r="I200" s="15"/>
      <c r="J200" s="30">
        <f t="shared" si="15"/>
        <v>0</v>
      </c>
      <c r="K200" s="33">
        <f t="shared" si="18"/>
        <v>0</v>
      </c>
    </row>
    <row r="201" spans="1:11" s="8" customFormat="1" ht="18.75">
      <c r="A201" s="21" t="s">
        <v>46</v>
      </c>
      <c r="B201" s="27" t="s">
        <v>126</v>
      </c>
      <c r="C201" s="7">
        <v>3</v>
      </c>
      <c r="D201" s="7">
        <v>16.5</v>
      </c>
      <c r="E201" s="8">
        <f t="shared" si="16"/>
        <v>49.5</v>
      </c>
      <c r="F201" s="7">
        <f t="shared" si="17"/>
        <v>48.76938</v>
      </c>
      <c r="G201" s="8">
        <f t="shared" si="14"/>
        <v>56.08478699999999</v>
      </c>
      <c r="H201" s="9"/>
      <c r="I201" s="15"/>
      <c r="J201" s="30">
        <f t="shared" si="15"/>
        <v>0</v>
      </c>
      <c r="K201" s="33">
        <f t="shared" si="18"/>
        <v>0</v>
      </c>
    </row>
    <row r="202" spans="1:11" s="8" customFormat="1" ht="18.75">
      <c r="A202" s="21" t="s">
        <v>46</v>
      </c>
      <c r="B202" s="27" t="s">
        <v>128</v>
      </c>
      <c r="C202" s="7">
        <v>3</v>
      </c>
      <c r="D202" s="7">
        <v>16.5</v>
      </c>
      <c r="E202" s="8">
        <f t="shared" si="16"/>
        <v>49.5</v>
      </c>
      <c r="F202" s="7">
        <f t="shared" si="17"/>
        <v>48.76938</v>
      </c>
      <c r="G202" s="8">
        <f t="shared" si="14"/>
        <v>56.08478699999999</v>
      </c>
      <c r="H202" s="9"/>
      <c r="I202" s="15"/>
      <c r="J202" s="30">
        <f t="shared" si="15"/>
        <v>0</v>
      </c>
      <c r="K202" s="33">
        <f t="shared" si="18"/>
        <v>0</v>
      </c>
    </row>
    <row r="203" spans="1:11" s="8" customFormat="1" ht="18.75">
      <c r="A203" s="21" t="s">
        <v>46</v>
      </c>
      <c r="B203" s="27" t="s">
        <v>137</v>
      </c>
      <c r="C203" s="7">
        <v>0.3</v>
      </c>
      <c r="D203" s="7">
        <v>148.5</v>
      </c>
      <c r="E203" s="8">
        <f t="shared" si="16"/>
        <v>44.55</v>
      </c>
      <c r="F203" s="7">
        <f t="shared" si="17"/>
        <v>43.892441999999996</v>
      </c>
      <c r="G203" s="8">
        <f t="shared" si="14"/>
        <v>50.47630829999999</v>
      </c>
      <c r="H203" s="9"/>
      <c r="I203" s="15"/>
      <c r="J203" s="30">
        <f t="shared" si="15"/>
        <v>0</v>
      </c>
      <c r="K203" s="33">
        <f t="shared" si="18"/>
        <v>0</v>
      </c>
    </row>
    <row r="204" spans="1:11" s="8" customFormat="1" ht="18.75">
      <c r="A204" s="21" t="s">
        <v>46</v>
      </c>
      <c r="B204" s="27" t="s">
        <v>129</v>
      </c>
      <c r="C204" s="7">
        <v>3</v>
      </c>
      <c r="D204" s="7">
        <v>16.5</v>
      </c>
      <c r="E204" s="8">
        <f t="shared" si="16"/>
        <v>49.5</v>
      </c>
      <c r="F204" s="7">
        <f t="shared" si="17"/>
        <v>48.76938</v>
      </c>
      <c r="G204" s="8">
        <f t="shared" si="14"/>
        <v>56.08478699999999</v>
      </c>
      <c r="H204" s="11">
        <f>SUM(G197:G204)</f>
        <v>596.9347481</v>
      </c>
      <c r="I204" s="15">
        <v>546</v>
      </c>
      <c r="J204" s="30">
        <f t="shared" si="15"/>
        <v>28.6528679088</v>
      </c>
      <c r="K204" s="33">
        <f t="shared" si="18"/>
        <v>79.58761600879996</v>
      </c>
    </row>
    <row r="205" spans="1:11" ht="18.75">
      <c r="A205" s="22" t="s">
        <v>54</v>
      </c>
      <c r="B205" s="28" t="s">
        <v>43</v>
      </c>
      <c r="C205" s="3">
        <v>3</v>
      </c>
      <c r="D205" s="3">
        <v>49.9</v>
      </c>
      <c r="E205" s="8">
        <f t="shared" si="16"/>
        <v>149.7</v>
      </c>
      <c r="F205" s="7">
        <f t="shared" si="17"/>
        <v>147.49042799999998</v>
      </c>
      <c r="G205" s="1">
        <f t="shared" si="14"/>
        <v>169.61399219999996</v>
      </c>
      <c r="J205" s="30">
        <f t="shared" si="15"/>
        <v>0</v>
      </c>
      <c r="K205" s="33">
        <f t="shared" si="18"/>
        <v>0</v>
      </c>
    </row>
    <row r="206" spans="1:11" ht="18.75">
      <c r="A206" s="22" t="s">
        <v>54</v>
      </c>
      <c r="B206" s="28" t="s">
        <v>63</v>
      </c>
      <c r="C206" s="3">
        <v>0.3</v>
      </c>
      <c r="D206" s="3">
        <v>338.72</v>
      </c>
      <c r="E206" s="8">
        <f t="shared" si="16"/>
        <v>101.616</v>
      </c>
      <c r="F206" s="7">
        <f t="shared" si="17"/>
        <v>100.11614784</v>
      </c>
      <c r="G206" s="1">
        <f t="shared" si="14"/>
        <v>115.133570016</v>
      </c>
      <c r="J206" s="30">
        <f t="shared" si="15"/>
        <v>0</v>
      </c>
      <c r="K206" s="33">
        <f t="shared" si="18"/>
        <v>0</v>
      </c>
    </row>
    <row r="207" spans="1:11" ht="18.75">
      <c r="A207" s="22" t="s">
        <v>54</v>
      </c>
      <c r="B207" s="28" t="s">
        <v>93</v>
      </c>
      <c r="C207" s="3">
        <v>9</v>
      </c>
      <c r="D207" s="3">
        <v>30.5</v>
      </c>
      <c r="E207" s="8">
        <f t="shared" si="16"/>
        <v>274.5</v>
      </c>
      <c r="F207" s="7">
        <f t="shared" si="17"/>
        <v>270.44838</v>
      </c>
      <c r="G207" s="1">
        <f aca="true" t="shared" si="19" ref="G207:G274">(F207)*(1+15%)</f>
        <v>311.01563699999997</v>
      </c>
      <c r="J207" s="30">
        <f t="shared" si="15"/>
        <v>0</v>
      </c>
      <c r="K207" s="33">
        <f t="shared" si="18"/>
        <v>0</v>
      </c>
    </row>
    <row r="208" spans="1:11" ht="18.75">
      <c r="A208" s="22" t="s">
        <v>54</v>
      </c>
      <c r="B208" s="28" t="s">
        <v>121</v>
      </c>
      <c r="C208" s="3">
        <v>2</v>
      </c>
      <c r="D208" s="3">
        <v>80.02</v>
      </c>
      <c r="E208" s="8">
        <f t="shared" si="16"/>
        <v>160.04</v>
      </c>
      <c r="F208" s="7">
        <f t="shared" si="17"/>
        <v>157.6778096</v>
      </c>
      <c r="G208" s="1">
        <f t="shared" si="19"/>
        <v>181.32948103999996</v>
      </c>
      <c r="J208" s="30">
        <f t="shared" si="15"/>
        <v>0</v>
      </c>
      <c r="K208" s="33">
        <f t="shared" si="18"/>
        <v>0</v>
      </c>
    </row>
    <row r="209" spans="1:11" ht="18.75">
      <c r="A209" s="22" t="s">
        <v>54</v>
      </c>
      <c r="B209" s="28" t="s">
        <v>123</v>
      </c>
      <c r="C209" s="3">
        <v>2</v>
      </c>
      <c r="D209" s="3">
        <v>149.3</v>
      </c>
      <c r="E209" s="8">
        <f t="shared" si="16"/>
        <v>298.6</v>
      </c>
      <c r="F209" s="7">
        <f t="shared" si="17"/>
        <v>294.19266400000004</v>
      </c>
      <c r="G209" s="1">
        <f t="shared" si="19"/>
        <v>338.3215636</v>
      </c>
      <c r="J209" s="30">
        <f t="shared" si="15"/>
        <v>0</v>
      </c>
      <c r="K209" s="33">
        <f t="shared" si="18"/>
        <v>0</v>
      </c>
    </row>
    <row r="210" spans="1:11" ht="18.75">
      <c r="A210" s="22" t="s">
        <v>54</v>
      </c>
      <c r="B210" s="28" t="s">
        <v>138</v>
      </c>
      <c r="C210" s="3">
        <v>0.2</v>
      </c>
      <c r="D210" s="3">
        <v>174</v>
      </c>
      <c r="E210" s="8">
        <f t="shared" si="16"/>
        <v>34.800000000000004</v>
      </c>
      <c r="F210" s="7">
        <f t="shared" si="17"/>
        <v>34.286352</v>
      </c>
      <c r="G210" s="1">
        <f t="shared" si="19"/>
        <v>39.4293048</v>
      </c>
      <c r="J210" s="30">
        <f t="shared" si="15"/>
        <v>0</v>
      </c>
      <c r="K210" s="33">
        <f t="shared" si="18"/>
        <v>0</v>
      </c>
    </row>
    <row r="211" spans="1:11" ht="18.75">
      <c r="A211" s="22" t="s">
        <v>54</v>
      </c>
      <c r="B211" s="28" t="s">
        <v>124</v>
      </c>
      <c r="C211" s="3">
        <v>0.2</v>
      </c>
      <c r="D211" s="3">
        <v>248</v>
      </c>
      <c r="E211" s="8">
        <f t="shared" si="16"/>
        <v>49.6</v>
      </c>
      <c r="F211" s="7">
        <f t="shared" si="17"/>
        <v>48.867904</v>
      </c>
      <c r="G211" s="1">
        <f t="shared" si="19"/>
        <v>56.198089599999996</v>
      </c>
      <c r="H211" s="10">
        <v>1064</v>
      </c>
      <c r="I211" s="15">
        <v>1029</v>
      </c>
      <c r="J211" s="30">
        <f t="shared" si="15"/>
        <v>51.072</v>
      </c>
      <c r="K211" s="33">
        <f t="shared" si="18"/>
        <v>86.07200000000012</v>
      </c>
    </row>
    <row r="212" spans="1:11" s="8" customFormat="1" ht="18.75">
      <c r="A212" s="21" t="s">
        <v>36</v>
      </c>
      <c r="B212" s="27" t="s">
        <v>35</v>
      </c>
      <c r="C212" s="7">
        <v>1.8</v>
      </c>
      <c r="D212" s="7">
        <v>165</v>
      </c>
      <c r="E212" s="8">
        <f t="shared" si="16"/>
        <v>297</v>
      </c>
      <c r="F212" s="7">
        <f t="shared" si="17"/>
        <v>292.61628</v>
      </c>
      <c r="G212" s="8">
        <f t="shared" si="19"/>
        <v>336.508722</v>
      </c>
      <c r="H212" s="9"/>
      <c r="I212" s="15"/>
      <c r="J212" s="30">
        <f t="shared" si="15"/>
        <v>0</v>
      </c>
      <c r="K212" s="33">
        <f t="shared" si="18"/>
        <v>0</v>
      </c>
    </row>
    <row r="213" spans="1:11" s="8" customFormat="1" ht="18.75">
      <c r="A213" s="21" t="s">
        <v>36</v>
      </c>
      <c r="B213" s="27" t="s">
        <v>121</v>
      </c>
      <c r="C213" s="7">
        <v>2</v>
      </c>
      <c r="D213" s="7">
        <v>80.02</v>
      </c>
      <c r="E213" s="8">
        <f t="shared" si="16"/>
        <v>160.04</v>
      </c>
      <c r="F213" s="7">
        <f t="shared" si="17"/>
        <v>157.6778096</v>
      </c>
      <c r="G213" s="8">
        <f t="shared" si="19"/>
        <v>181.32948103999996</v>
      </c>
      <c r="H213" s="11">
        <f>SUM(G212:G213)</f>
        <v>517.8382030399999</v>
      </c>
      <c r="I213" s="15">
        <v>518</v>
      </c>
      <c r="J213" s="30">
        <f t="shared" si="15"/>
        <v>24.856233745919997</v>
      </c>
      <c r="K213" s="33">
        <f t="shared" si="18"/>
        <v>24.694436785919947</v>
      </c>
    </row>
    <row r="214" spans="1:11" ht="18.75">
      <c r="A214" s="22" t="s">
        <v>85</v>
      </c>
      <c r="B214" s="28" t="s">
        <v>83</v>
      </c>
      <c r="C214" s="3">
        <v>2</v>
      </c>
      <c r="D214" s="3">
        <v>26.3</v>
      </c>
      <c r="E214" s="8">
        <f t="shared" si="16"/>
        <v>52.6</v>
      </c>
      <c r="F214" s="7">
        <f t="shared" si="17"/>
        <v>51.823624</v>
      </c>
      <c r="G214" s="1">
        <f t="shared" si="19"/>
        <v>59.5971676</v>
      </c>
      <c r="J214" s="30">
        <f t="shared" si="15"/>
        <v>0</v>
      </c>
      <c r="K214" s="33">
        <f t="shared" si="18"/>
        <v>0</v>
      </c>
    </row>
    <row r="215" spans="1:11" ht="18.75">
      <c r="A215" s="22" t="s">
        <v>85</v>
      </c>
      <c r="B215" s="28" t="s">
        <v>43</v>
      </c>
      <c r="C215" s="3">
        <v>5</v>
      </c>
      <c r="D215" s="3">
        <v>49.9</v>
      </c>
      <c r="E215" s="8">
        <f t="shared" si="16"/>
        <v>249.5</v>
      </c>
      <c r="F215" s="7">
        <f t="shared" si="17"/>
        <v>245.81738</v>
      </c>
      <c r="G215" s="1">
        <f t="shared" si="19"/>
        <v>282.689987</v>
      </c>
      <c r="J215" s="30">
        <f t="shared" si="15"/>
        <v>0</v>
      </c>
      <c r="K215" s="33">
        <f t="shared" si="18"/>
        <v>0</v>
      </c>
    </row>
    <row r="216" spans="1:11" ht="18.75">
      <c r="A216" s="22" t="s">
        <v>85</v>
      </c>
      <c r="B216" s="28" t="s">
        <v>91</v>
      </c>
      <c r="C216" s="3">
        <v>2</v>
      </c>
      <c r="D216" s="3">
        <v>102.6</v>
      </c>
      <c r="E216" s="8">
        <f t="shared" si="16"/>
        <v>205.2</v>
      </c>
      <c r="F216" s="7">
        <f t="shared" si="17"/>
        <v>202.171248</v>
      </c>
      <c r="G216" s="1">
        <f t="shared" si="19"/>
        <v>232.49693519999997</v>
      </c>
      <c r="J216" s="30">
        <f t="shared" si="15"/>
        <v>0</v>
      </c>
      <c r="K216" s="33">
        <f t="shared" si="18"/>
        <v>0</v>
      </c>
    </row>
    <row r="217" spans="1:11" ht="18.75">
      <c r="A217" s="22" t="s">
        <v>85</v>
      </c>
      <c r="B217" s="28" t="s">
        <v>106</v>
      </c>
      <c r="C217" s="3">
        <v>0</v>
      </c>
      <c r="D217" s="3">
        <v>42</v>
      </c>
      <c r="E217" s="8">
        <f t="shared" si="16"/>
        <v>0</v>
      </c>
      <c r="F217" s="7">
        <f t="shared" si="17"/>
        <v>0</v>
      </c>
      <c r="G217" s="1">
        <f t="shared" si="19"/>
        <v>0</v>
      </c>
      <c r="H217" s="10">
        <f>SUM(G214:G217)</f>
        <v>574.7840898</v>
      </c>
      <c r="I217" s="15">
        <v>670</v>
      </c>
      <c r="J217" s="30">
        <f t="shared" si="15"/>
        <v>27.5896363104</v>
      </c>
      <c r="K217" s="33">
        <f t="shared" si="18"/>
        <v>-67.62627388960004</v>
      </c>
    </row>
    <row r="218" spans="1:11" s="8" customFormat="1" ht="18.75">
      <c r="A218" s="21" t="s">
        <v>13</v>
      </c>
      <c r="B218" s="27" t="s">
        <v>4</v>
      </c>
      <c r="C218" s="7">
        <v>3</v>
      </c>
      <c r="D218" s="7">
        <v>69.76</v>
      </c>
      <c r="E218" s="8">
        <f t="shared" si="16"/>
        <v>209.28000000000003</v>
      </c>
      <c r="F218" s="7">
        <f t="shared" si="17"/>
        <v>206.19102720000004</v>
      </c>
      <c r="G218" s="8">
        <f t="shared" si="19"/>
        <v>237.11968128000004</v>
      </c>
      <c r="H218" s="9"/>
      <c r="I218" s="15"/>
      <c r="J218" s="30">
        <f t="shared" si="15"/>
        <v>0</v>
      </c>
      <c r="K218" s="33">
        <f t="shared" si="18"/>
        <v>0</v>
      </c>
    </row>
    <row r="219" spans="1:11" s="8" customFormat="1" ht="18.75">
      <c r="A219" s="21" t="s">
        <v>13</v>
      </c>
      <c r="B219" s="27" t="s">
        <v>43</v>
      </c>
      <c r="C219" s="7">
        <v>2</v>
      </c>
      <c r="D219" s="7">
        <v>49.9</v>
      </c>
      <c r="E219" s="8">
        <f t="shared" si="16"/>
        <v>99.8</v>
      </c>
      <c r="F219" s="7">
        <f t="shared" si="17"/>
        <v>98.32695199999999</v>
      </c>
      <c r="G219" s="8">
        <f t="shared" si="19"/>
        <v>113.07599479999998</v>
      </c>
      <c r="H219" s="9"/>
      <c r="I219" s="15"/>
      <c r="J219" s="30">
        <f t="shared" si="15"/>
        <v>0</v>
      </c>
      <c r="K219" s="33">
        <f t="shared" si="18"/>
        <v>0</v>
      </c>
    </row>
    <row r="220" spans="1:11" s="8" customFormat="1" ht="18.75">
      <c r="A220" s="21" t="s">
        <v>13</v>
      </c>
      <c r="B220" s="27" t="s">
        <v>79</v>
      </c>
      <c r="C220" s="7">
        <v>1</v>
      </c>
      <c r="D220" s="7">
        <v>24</v>
      </c>
      <c r="E220" s="8">
        <f t="shared" si="16"/>
        <v>24</v>
      </c>
      <c r="F220" s="7">
        <f t="shared" si="17"/>
        <v>23.64576</v>
      </c>
      <c r="G220" s="8">
        <f t="shared" si="19"/>
        <v>27.192624</v>
      </c>
      <c r="H220" s="9"/>
      <c r="I220" s="15"/>
      <c r="J220" s="30">
        <f t="shared" si="15"/>
        <v>0</v>
      </c>
      <c r="K220" s="33">
        <f t="shared" si="18"/>
        <v>0</v>
      </c>
    </row>
    <row r="221" spans="1:11" s="8" customFormat="1" ht="18.75">
      <c r="A221" s="21" t="s">
        <v>13</v>
      </c>
      <c r="B221" s="27" t="s">
        <v>94</v>
      </c>
      <c r="C221" s="7">
        <v>2</v>
      </c>
      <c r="D221" s="7">
        <v>135</v>
      </c>
      <c r="E221" s="8">
        <f t="shared" si="16"/>
        <v>270</v>
      </c>
      <c r="F221" s="7">
        <f t="shared" si="17"/>
        <v>266.0148</v>
      </c>
      <c r="G221" s="8">
        <f t="shared" si="19"/>
        <v>305.91702</v>
      </c>
      <c r="H221" s="11">
        <f>SUM(G218:G221)</f>
        <v>683.30532008</v>
      </c>
      <c r="I221" s="15">
        <v>685</v>
      </c>
      <c r="J221" s="30">
        <f t="shared" si="15"/>
        <v>32.79865536384</v>
      </c>
      <c r="K221" s="33">
        <f t="shared" si="18"/>
        <v>31.10397544384</v>
      </c>
    </row>
    <row r="222" spans="1:11" ht="18.75">
      <c r="A222" s="22" t="s">
        <v>31</v>
      </c>
      <c r="B222" s="28" t="s">
        <v>18</v>
      </c>
      <c r="C222" s="3">
        <v>2</v>
      </c>
      <c r="D222" s="3">
        <v>189</v>
      </c>
      <c r="E222" s="8">
        <f t="shared" si="16"/>
        <v>378</v>
      </c>
      <c r="F222" s="7">
        <f t="shared" si="17"/>
        <v>372.42072</v>
      </c>
      <c r="G222" s="1">
        <f t="shared" si="19"/>
        <v>428.28382799999997</v>
      </c>
      <c r="J222" s="30">
        <f t="shared" si="15"/>
        <v>0</v>
      </c>
      <c r="K222" s="33">
        <f t="shared" si="18"/>
        <v>0</v>
      </c>
    </row>
    <row r="223" spans="1:11" ht="18.75">
      <c r="A223" s="22" t="s">
        <v>31</v>
      </c>
      <c r="B223" s="28" t="s">
        <v>43</v>
      </c>
      <c r="C223" s="3">
        <v>1</v>
      </c>
      <c r="D223" s="3">
        <v>49.9</v>
      </c>
      <c r="E223" s="8">
        <f t="shared" si="16"/>
        <v>49.9</v>
      </c>
      <c r="F223" s="7">
        <f t="shared" si="17"/>
        <v>49.163475999999996</v>
      </c>
      <c r="G223" s="1">
        <f t="shared" si="19"/>
        <v>56.53799739999999</v>
      </c>
      <c r="J223" s="30">
        <f t="shared" si="15"/>
        <v>0</v>
      </c>
      <c r="K223" s="33">
        <f t="shared" si="18"/>
        <v>0</v>
      </c>
    </row>
    <row r="224" spans="1:11" ht="18.75">
      <c r="A224" s="22" t="s">
        <v>31</v>
      </c>
      <c r="B224" s="28" t="s">
        <v>106</v>
      </c>
      <c r="C224" s="3">
        <v>0</v>
      </c>
      <c r="D224" s="3">
        <v>42</v>
      </c>
      <c r="E224" s="8">
        <f t="shared" si="16"/>
        <v>0</v>
      </c>
      <c r="F224" s="7">
        <f t="shared" si="17"/>
        <v>0</v>
      </c>
      <c r="G224" s="1">
        <f t="shared" si="19"/>
        <v>0</v>
      </c>
      <c r="J224" s="30">
        <f t="shared" si="15"/>
        <v>0</v>
      </c>
      <c r="K224" s="33">
        <f t="shared" si="18"/>
        <v>0</v>
      </c>
    </row>
    <row r="225" spans="1:11" ht="18.75">
      <c r="A225" s="22" t="s">
        <v>31</v>
      </c>
      <c r="B225" s="28" t="s">
        <v>127</v>
      </c>
      <c r="C225" s="3">
        <v>3</v>
      </c>
      <c r="D225" s="3">
        <v>16.5</v>
      </c>
      <c r="E225" s="8">
        <f t="shared" si="16"/>
        <v>49.5</v>
      </c>
      <c r="F225" s="7">
        <f t="shared" si="17"/>
        <v>48.76938</v>
      </c>
      <c r="G225" s="1">
        <f t="shared" si="19"/>
        <v>56.08478699999999</v>
      </c>
      <c r="J225" s="30">
        <f t="shared" si="15"/>
        <v>0</v>
      </c>
      <c r="K225" s="33">
        <f t="shared" si="18"/>
        <v>0</v>
      </c>
    </row>
    <row r="226" spans="1:11" ht="18.75">
      <c r="A226" s="22" t="s">
        <v>31</v>
      </c>
      <c r="B226" s="28" t="s">
        <v>128</v>
      </c>
      <c r="C226" s="3">
        <v>3</v>
      </c>
      <c r="D226" s="3">
        <v>16.5</v>
      </c>
      <c r="E226" s="8">
        <f t="shared" si="16"/>
        <v>49.5</v>
      </c>
      <c r="F226" s="7">
        <f t="shared" si="17"/>
        <v>48.76938</v>
      </c>
      <c r="G226" s="1">
        <f t="shared" si="19"/>
        <v>56.08478699999999</v>
      </c>
      <c r="J226" s="30">
        <f t="shared" si="15"/>
        <v>0</v>
      </c>
      <c r="K226" s="33">
        <f t="shared" si="18"/>
        <v>0</v>
      </c>
    </row>
    <row r="227" spans="1:11" ht="18.75">
      <c r="A227" s="22" t="s">
        <v>31</v>
      </c>
      <c r="B227" s="28" t="s">
        <v>129</v>
      </c>
      <c r="C227" s="3">
        <v>3</v>
      </c>
      <c r="D227" s="3">
        <v>16.5</v>
      </c>
      <c r="E227" s="8">
        <f t="shared" si="16"/>
        <v>49.5</v>
      </c>
      <c r="F227" s="7">
        <f t="shared" si="17"/>
        <v>48.76938</v>
      </c>
      <c r="G227" s="1">
        <f t="shared" si="19"/>
        <v>56.08478699999999</v>
      </c>
      <c r="H227" s="10">
        <f>SUM(G222:G227)</f>
        <v>653.0761864</v>
      </c>
      <c r="I227" s="15">
        <v>891</v>
      </c>
      <c r="J227" s="30">
        <f t="shared" si="15"/>
        <v>31.3476569472</v>
      </c>
      <c r="K227" s="33">
        <f t="shared" si="18"/>
        <v>-206.57615665280002</v>
      </c>
    </row>
    <row r="228" spans="1:11" s="8" customFormat="1" ht="18.75">
      <c r="A228" s="21" t="s">
        <v>19</v>
      </c>
      <c r="B228" s="27" t="s">
        <v>18</v>
      </c>
      <c r="C228" s="7">
        <v>1</v>
      </c>
      <c r="D228" s="7">
        <v>189</v>
      </c>
      <c r="E228" s="8">
        <f t="shared" si="16"/>
        <v>189</v>
      </c>
      <c r="F228" s="7">
        <f t="shared" si="17"/>
        <v>186.21036</v>
      </c>
      <c r="G228" s="8">
        <f t="shared" si="19"/>
        <v>214.14191399999999</v>
      </c>
      <c r="H228" s="9"/>
      <c r="I228" s="15"/>
      <c r="J228" s="30">
        <f t="shared" si="15"/>
        <v>0</v>
      </c>
      <c r="K228" s="33">
        <f t="shared" si="18"/>
        <v>0</v>
      </c>
    </row>
    <row r="229" spans="1:11" s="8" customFormat="1" ht="18.75">
      <c r="A229" s="21" t="s">
        <v>19</v>
      </c>
      <c r="B229" s="27" t="s">
        <v>38</v>
      </c>
      <c r="C229" s="7">
        <v>2</v>
      </c>
      <c r="D229" s="7">
        <v>141</v>
      </c>
      <c r="E229" s="8">
        <f t="shared" si="16"/>
        <v>282</v>
      </c>
      <c r="F229" s="7">
        <f t="shared" si="17"/>
        <v>277.83768</v>
      </c>
      <c r="G229" s="8">
        <f t="shared" si="19"/>
        <v>319.51333199999993</v>
      </c>
      <c r="H229" s="9"/>
      <c r="I229" s="15"/>
      <c r="J229" s="30">
        <f t="shared" si="15"/>
        <v>0</v>
      </c>
      <c r="K229" s="33">
        <f t="shared" si="18"/>
        <v>0</v>
      </c>
    </row>
    <row r="230" spans="1:11" s="8" customFormat="1" ht="18.75">
      <c r="A230" s="21" t="s">
        <v>19</v>
      </c>
      <c r="B230" s="27" t="s">
        <v>143</v>
      </c>
      <c r="C230" s="7">
        <v>1</v>
      </c>
      <c r="D230" s="7">
        <v>26.5</v>
      </c>
      <c r="E230" s="8">
        <f t="shared" si="16"/>
        <v>26.5</v>
      </c>
      <c r="F230" s="7">
        <f t="shared" si="17"/>
        <v>26.10886</v>
      </c>
      <c r="G230" s="8">
        <f t="shared" si="19"/>
        <v>30.025188999999997</v>
      </c>
      <c r="H230" s="9"/>
      <c r="I230" s="15"/>
      <c r="J230" s="30">
        <f t="shared" si="15"/>
        <v>0</v>
      </c>
      <c r="K230" s="33"/>
    </row>
    <row r="231" spans="1:11" s="8" customFormat="1" ht="18.75">
      <c r="A231" s="21" t="s">
        <v>19</v>
      </c>
      <c r="B231" s="27" t="s">
        <v>77</v>
      </c>
      <c r="C231" s="7">
        <v>1</v>
      </c>
      <c r="D231" s="7">
        <v>28.9</v>
      </c>
      <c r="E231" s="8">
        <f t="shared" si="16"/>
        <v>28.9</v>
      </c>
      <c r="F231" s="7">
        <f t="shared" si="17"/>
        <v>28.473436</v>
      </c>
      <c r="G231" s="8">
        <f t="shared" si="19"/>
        <v>32.744451399999996</v>
      </c>
      <c r="H231" s="11">
        <f>SUM(G228:G231)</f>
        <v>596.4248863999999</v>
      </c>
      <c r="I231" s="15">
        <v>566</v>
      </c>
      <c r="J231" s="30">
        <f t="shared" si="15"/>
        <v>28.628394547199996</v>
      </c>
      <c r="K231" s="33">
        <f t="shared" si="18"/>
        <v>59.05328094719982</v>
      </c>
    </row>
    <row r="232" spans="1:11" ht="18.75">
      <c r="A232" s="22" t="s">
        <v>16</v>
      </c>
      <c r="B232" s="28" t="s">
        <v>4</v>
      </c>
      <c r="C232" s="3">
        <v>2</v>
      </c>
      <c r="D232" s="3">
        <v>69.76</v>
      </c>
      <c r="E232" s="8">
        <f t="shared" si="16"/>
        <v>139.52</v>
      </c>
      <c r="F232" s="7">
        <f t="shared" si="17"/>
        <v>137.46068480000002</v>
      </c>
      <c r="G232" s="1">
        <f t="shared" si="19"/>
        <v>158.07978752000002</v>
      </c>
      <c r="J232" s="30">
        <f t="shared" si="15"/>
        <v>0</v>
      </c>
      <c r="K232" s="33">
        <f t="shared" si="18"/>
        <v>0</v>
      </c>
    </row>
    <row r="233" spans="1:11" ht="18.75">
      <c r="A233" s="22" t="s">
        <v>16</v>
      </c>
      <c r="B233" s="28" t="s">
        <v>73</v>
      </c>
      <c r="C233" s="3">
        <v>1</v>
      </c>
      <c r="D233" s="3">
        <v>28.9</v>
      </c>
      <c r="E233" s="8">
        <f t="shared" si="16"/>
        <v>28.9</v>
      </c>
      <c r="F233" s="7">
        <f t="shared" si="17"/>
        <v>28.473436</v>
      </c>
      <c r="G233" s="1">
        <f t="shared" si="19"/>
        <v>32.744451399999996</v>
      </c>
      <c r="J233" s="30">
        <f t="shared" si="15"/>
        <v>0</v>
      </c>
      <c r="K233" s="33">
        <f t="shared" si="18"/>
        <v>0</v>
      </c>
    </row>
    <row r="234" spans="1:11" ht="18.75">
      <c r="A234" s="22" t="s">
        <v>16</v>
      </c>
      <c r="B234" s="28" t="s">
        <v>77</v>
      </c>
      <c r="C234" s="3">
        <v>1</v>
      </c>
      <c r="D234" s="3">
        <v>28.9</v>
      </c>
      <c r="E234" s="8">
        <f t="shared" si="16"/>
        <v>28.9</v>
      </c>
      <c r="F234" s="7">
        <f t="shared" si="17"/>
        <v>28.473436</v>
      </c>
      <c r="G234" s="1">
        <f t="shared" si="19"/>
        <v>32.744451399999996</v>
      </c>
      <c r="J234" s="30">
        <f t="shared" si="15"/>
        <v>0</v>
      </c>
      <c r="K234" s="33">
        <f t="shared" si="18"/>
        <v>0</v>
      </c>
    </row>
    <row r="235" spans="1:11" ht="18.75">
      <c r="A235" s="22" t="s">
        <v>16</v>
      </c>
      <c r="B235" s="28" t="s">
        <v>94</v>
      </c>
      <c r="C235" s="3">
        <v>2</v>
      </c>
      <c r="D235" s="3">
        <v>135</v>
      </c>
      <c r="E235" s="8">
        <f t="shared" si="16"/>
        <v>270</v>
      </c>
      <c r="F235" s="7">
        <f t="shared" si="17"/>
        <v>266.0148</v>
      </c>
      <c r="G235" s="1">
        <f t="shared" si="19"/>
        <v>305.91702</v>
      </c>
      <c r="H235" s="10">
        <f>SUM(G232:G235)</f>
        <v>529.48571032</v>
      </c>
      <c r="I235" s="15">
        <v>529</v>
      </c>
      <c r="J235" s="30">
        <f t="shared" si="15"/>
        <v>25.41531409536</v>
      </c>
      <c r="K235" s="33">
        <f t="shared" si="18"/>
        <v>25.901024415359984</v>
      </c>
    </row>
    <row r="236" spans="1:11" s="8" customFormat="1" ht="18.75">
      <c r="A236" s="21" t="s">
        <v>9</v>
      </c>
      <c r="B236" s="27" t="s">
        <v>4</v>
      </c>
      <c r="C236" s="7">
        <v>1</v>
      </c>
      <c r="D236" s="7">
        <v>69.76</v>
      </c>
      <c r="E236" s="8">
        <f t="shared" si="16"/>
        <v>69.76</v>
      </c>
      <c r="F236" s="7">
        <f t="shared" si="17"/>
        <v>68.73034240000001</v>
      </c>
      <c r="G236" s="8">
        <f t="shared" si="19"/>
        <v>79.03989376000001</v>
      </c>
      <c r="H236" s="9"/>
      <c r="I236" s="15"/>
      <c r="J236" s="30">
        <f t="shared" si="15"/>
        <v>0</v>
      </c>
      <c r="K236" s="33">
        <f t="shared" si="18"/>
        <v>0</v>
      </c>
    </row>
    <row r="237" spans="1:11" s="8" customFormat="1" ht="18.75">
      <c r="A237" s="21" t="s">
        <v>50</v>
      </c>
      <c r="B237" s="27" t="s">
        <v>43</v>
      </c>
      <c r="C237" s="7">
        <v>1</v>
      </c>
      <c r="D237" s="7">
        <v>49.9</v>
      </c>
      <c r="E237" s="8">
        <f t="shared" si="16"/>
        <v>49.9</v>
      </c>
      <c r="F237" s="7">
        <f t="shared" si="17"/>
        <v>49.163475999999996</v>
      </c>
      <c r="G237" s="8">
        <f t="shared" si="19"/>
        <v>56.53799739999999</v>
      </c>
      <c r="H237" s="9"/>
      <c r="I237" s="15"/>
      <c r="J237" s="30">
        <f t="shared" si="15"/>
        <v>0</v>
      </c>
      <c r="K237" s="33">
        <f t="shared" si="18"/>
        <v>0</v>
      </c>
    </row>
    <row r="238" spans="1:11" s="8" customFormat="1" ht="18.75">
      <c r="A238" s="21" t="s">
        <v>50</v>
      </c>
      <c r="B238" s="27" t="s">
        <v>121</v>
      </c>
      <c r="C238" s="7">
        <v>2</v>
      </c>
      <c r="D238" s="7">
        <v>80.02</v>
      </c>
      <c r="E238" s="8">
        <f t="shared" si="16"/>
        <v>160.04</v>
      </c>
      <c r="F238" s="7">
        <f t="shared" si="17"/>
        <v>157.6778096</v>
      </c>
      <c r="G238" s="8">
        <f t="shared" si="19"/>
        <v>181.32948103999996</v>
      </c>
      <c r="H238" s="9"/>
      <c r="I238" s="15"/>
      <c r="J238" s="30">
        <f t="shared" si="15"/>
        <v>0</v>
      </c>
      <c r="K238" s="33">
        <f t="shared" si="18"/>
        <v>0</v>
      </c>
    </row>
    <row r="239" spans="1:11" s="8" customFormat="1" ht="18.75">
      <c r="A239" s="21" t="s">
        <v>9</v>
      </c>
      <c r="B239" s="27" t="s">
        <v>73</v>
      </c>
      <c r="C239" s="7">
        <v>1</v>
      </c>
      <c r="D239" s="7">
        <v>28.9</v>
      </c>
      <c r="E239" s="8">
        <f t="shared" si="16"/>
        <v>28.9</v>
      </c>
      <c r="F239" s="7">
        <f t="shared" si="17"/>
        <v>28.473436</v>
      </c>
      <c r="G239" s="8">
        <f t="shared" si="19"/>
        <v>32.744451399999996</v>
      </c>
      <c r="H239" s="9"/>
      <c r="I239" s="15"/>
      <c r="J239" s="30">
        <f t="shared" si="15"/>
        <v>0</v>
      </c>
      <c r="K239" s="33">
        <f t="shared" si="18"/>
        <v>0</v>
      </c>
    </row>
    <row r="240" spans="1:11" s="8" customFormat="1" ht="18.75">
      <c r="A240" s="21" t="s">
        <v>9</v>
      </c>
      <c r="B240" s="27" t="s">
        <v>77</v>
      </c>
      <c r="C240" s="7">
        <v>1</v>
      </c>
      <c r="D240" s="7">
        <v>28.9</v>
      </c>
      <c r="E240" s="8">
        <f t="shared" si="16"/>
        <v>28.9</v>
      </c>
      <c r="F240" s="7">
        <f t="shared" si="17"/>
        <v>28.473436</v>
      </c>
      <c r="G240" s="8">
        <f t="shared" si="19"/>
        <v>32.744451399999996</v>
      </c>
      <c r="H240" s="11">
        <f>SUM(G236:G240)</f>
        <v>382.39627499999995</v>
      </c>
      <c r="I240" s="15">
        <v>382</v>
      </c>
      <c r="J240" s="30">
        <f t="shared" si="15"/>
        <v>18.3550212</v>
      </c>
      <c r="K240" s="33">
        <f t="shared" si="18"/>
        <v>18.751296199999956</v>
      </c>
    </row>
    <row r="241" spans="1:11" ht="18.75">
      <c r="A241" s="22" t="s">
        <v>14</v>
      </c>
      <c r="B241" s="28" t="s">
        <v>4</v>
      </c>
      <c r="C241" s="3">
        <v>1</v>
      </c>
      <c r="D241" s="3">
        <v>69.76</v>
      </c>
      <c r="E241" s="8">
        <f t="shared" si="16"/>
        <v>69.76</v>
      </c>
      <c r="F241" s="7">
        <f t="shared" si="17"/>
        <v>68.73034240000001</v>
      </c>
      <c r="G241" s="1">
        <f t="shared" si="19"/>
        <v>79.03989376000001</v>
      </c>
      <c r="J241" s="30">
        <f t="shared" si="15"/>
        <v>0</v>
      </c>
      <c r="K241" s="33">
        <f t="shared" si="18"/>
        <v>0</v>
      </c>
    </row>
    <row r="242" spans="1:11" ht="18.75">
      <c r="A242" s="22" t="s">
        <v>14</v>
      </c>
      <c r="B242" s="28" t="s">
        <v>18</v>
      </c>
      <c r="C242" s="3">
        <v>2</v>
      </c>
      <c r="D242" s="3">
        <v>189</v>
      </c>
      <c r="E242" s="8">
        <f t="shared" si="16"/>
        <v>378</v>
      </c>
      <c r="F242" s="7">
        <f t="shared" si="17"/>
        <v>372.42072</v>
      </c>
      <c r="G242" s="1">
        <f t="shared" si="19"/>
        <v>428.28382799999997</v>
      </c>
      <c r="J242" s="30">
        <f t="shared" si="15"/>
        <v>0</v>
      </c>
      <c r="K242" s="33">
        <f t="shared" si="18"/>
        <v>0</v>
      </c>
    </row>
    <row r="243" spans="1:11" ht="18.75">
      <c r="A243" s="22" t="s">
        <v>14</v>
      </c>
      <c r="B243" s="28" t="s">
        <v>32</v>
      </c>
      <c r="C243" s="3">
        <v>2</v>
      </c>
      <c r="D243" s="3">
        <v>192</v>
      </c>
      <c r="E243" s="8">
        <f t="shared" si="16"/>
        <v>384</v>
      </c>
      <c r="F243" s="7">
        <f t="shared" si="17"/>
        <v>378.33216</v>
      </c>
      <c r="G243" s="1">
        <f t="shared" si="19"/>
        <v>435.081984</v>
      </c>
      <c r="J243" s="30">
        <f t="shared" si="15"/>
        <v>0</v>
      </c>
      <c r="K243" s="33">
        <f t="shared" si="18"/>
        <v>0</v>
      </c>
    </row>
    <row r="244" spans="1:11" ht="18.75">
      <c r="A244" s="22" t="s">
        <v>14</v>
      </c>
      <c r="B244" s="28" t="s">
        <v>73</v>
      </c>
      <c r="C244" s="3">
        <v>2</v>
      </c>
      <c r="D244" s="3">
        <v>28.9</v>
      </c>
      <c r="E244" s="8">
        <f t="shared" si="16"/>
        <v>57.8</v>
      </c>
      <c r="F244" s="7">
        <f t="shared" si="17"/>
        <v>56.946872</v>
      </c>
      <c r="G244" s="1">
        <f t="shared" si="19"/>
        <v>65.48890279999999</v>
      </c>
      <c r="J244" s="30">
        <f t="shared" si="15"/>
        <v>0</v>
      </c>
      <c r="K244" s="33">
        <f t="shared" si="18"/>
        <v>0</v>
      </c>
    </row>
    <row r="245" spans="1:11" ht="18.75">
      <c r="A245" s="22" t="s">
        <v>14</v>
      </c>
      <c r="B245" s="28" t="s">
        <v>83</v>
      </c>
      <c r="C245" s="3">
        <v>2</v>
      </c>
      <c r="D245" s="3">
        <v>26.3</v>
      </c>
      <c r="E245" s="8">
        <f t="shared" si="16"/>
        <v>52.6</v>
      </c>
      <c r="F245" s="7">
        <f t="shared" si="17"/>
        <v>51.823624</v>
      </c>
      <c r="G245" s="1">
        <f t="shared" si="19"/>
        <v>59.5971676</v>
      </c>
      <c r="J245" s="30">
        <f t="shared" si="15"/>
        <v>0</v>
      </c>
      <c r="K245" s="33">
        <f t="shared" si="18"/>
        <v>0</v>
      </c>
    </row>
    <row r="246" spans="1:11" ht="18.75">
      <c r="A246" s="22" t="s">
        <v>14</v>
      </c>
      <c r="B246" s="28" t="s">
        <v>94</v>
      </c>
      <c r="C246" s="3">
        <v>3</v>
      </c>
      <c r="D246" s="3">
        <v>135</v>
      </c>
      <c r="E246" s="8">
        <f t="shared" si="16"/>
        <v>405</v>
      </c>
      <c r="F246" s="7">
        <f t="shared" si="17"/>
        <v>399.0222</v>
      </c>
      <c r="G246" s="1">
        <f t="shared" si="19"/>
        <v>458.87552999999997</v>
      </c>
      <c r="J246" s="30">
        <f t="shared" si="15"/>
        <v>0</v>
      </c>
      <c r="K246" s="33">
        <f t="shared" si="18"/>
        <v>0</v>
      </c>
    </row>
    <row r="247" spans="1:11" ht="18.75">
      <c r="A247" s="22" t="s">
        <v>14</v>
      </c>
      <c r="B247" s="28" t="s">
        <v>121</v>
      </c>
      <c r="C247" s="3">
        <v>1</v>
      </c>
      <c r="D247" s="3">
        <v>80.02</v>
      </c>
      <c r="E247" s="8">
        <f t="shared" si="16"/>
        <v>80.02</v>
      </c>
      <c r="F247" s="7">
        <f t="shared" si="17"/>
        <v>78.8389048</v>
      </c>
      <c r="G247" s="1">
        <f t="shared" si="19"/>
        <v>90.66474051999998</v>
      </c>
      <c r="H247" s="10">
        <f>SUM(G241:G247)</f>
        <v>1617.03204668</v>
      </c>
      <c r="I247" s="15">
        <v>1617</v>
      </c>
      <c r="J247" s="30">
        <f t="shared" si="15"/>
        <v>77.61753824064</v>
      </c>
      <c r="K247" s="33">
        <f t="shared" si="18"/>
        <v>77.64958492063988</v>
      </c>
    </row>
    <row r="248" spans="1:11" s="8" customFormat="1" ht="18.75">
      <c r="A248" s="21" t="s">
        <v>103</v>
      </c>
      <c r="B248" s="27" t="s">
        <v>102</v>
      </c>
      <c r="C248" s="7">
        <v>1.8</v>
      </c>
      <c r="D248" s="7">
        <v>349.1</v>
      </c>
      <c r="E248" s="8">
        <f t="shared" si="16"/>
        <v>628.3800000000001</v>
      </c>
      <c r="F248" s="7">
        <f t="shared" si="17"/>
        <v>619.1051112000001</v>
      </c>
      <c r="G248" s="8">
        <f t="shared" si="19"/>
        <v>711.9708778800001</v>
      </c>
      <c r="H248" s="9"/>
      <c r="I248" s="15"/>
      <c r="J248" s="30">
        <f t="shared" si="15"/>
        <v>0</v>
      </c>
      <c r="K248" s="33">
        <f t="shared" si="18"/>
        <v>0</v>
      </c>
    </row>
    <row r="249" spans="1:11" s="8" customFormat="1" ht="18.75">
      <c r="A249" s="21" t="s">
        <v>103</v>
      </c>
      <c r="B249" s="27" t="s">
        <v>113</v>
      </c>
      <c r="C249" s="7">
        <v>1.95</v>
      </c>
      <c r="D249" s="7">
        <v>339.5</v>
      </c>
      <c r="E249" s="8">
        <f t="shared" si="16"/>
        <v>662.025</v>
      </c>
      <c r="F249" s="7">
        <f t="shared" si="17"/>
        <v>652.253511</v>
      </c>
      <c r="G249" s="8">
        <f t="shared" si="19"/>
        <v>750.09153765</v>
      </c>
      <c r="H249" s="11">
        <f>SUM(G248:G249)</f>
        <v>1462.0624155300002</v>
      </c>
      <c r="I249" s="15">
        <v>1462</v>
      </c>
      <c r="J249" s="30">
        <f t="shared" si="15"/>
        <v>70.17899594544001</v>
      </c>
      <c r="K249" s="33">
        <f t="shared" si="18"/>
        <v>70.24141147544015</v>
      </c>
    </row>
    <row r="250" spans="1:11" s="13" customFormat="1" ht="18.75">
      <c r="A250" s="25" t="s">
        <v>82</v>
      </c>
      <c r="B250" s="29" t="s">
        <v>133</v>
      </c>
      <c r="C250" s="12">
        <v>0.3</v>
      </c>
      <c r="D250" s="12">
        <v>248</v>
      </c>
      <c r="E250" s="8">
        <f t="shared" si="16"/>
        <v>74.39999999999999</v>
      </c>
      <c r="F250" s="7">
        <f t="shared" si="17"/>
        <v>73.30185599999999</v>
      </c>
      <c r="G250" s="13">
        <f t="shared" si="19"/>
        <v>84.29713439999998</v>
      </c>
      <c r="H250" s="14"/>
      <c r="I250" s="15"/>
      <c r="J250" s="30">
        <f t="shared" si="15"/>
        <v>0</v>
      </c>
      <c r="K250" s="33">
        <f t="shared" si="18"/>
        <v>0</v>
      </c>
    </row>
    <row r="251" spans="1:11" s="13" customFormat="1" ht="18.75">
      <c r="A251" s="25" t="s">
        <v>82</v>
      </c>
      <c r="B251" s="29" t="s">
        <v>138</v>
      </c>
      <c r="C251" s="12">
        <v>0.2</v>
      </c>
      <c r="D251" s="12">
        <v>174</v>
      </c>
      <c r="E251" s="8">
        <f t="shared" si="16"/>
        <v>34.800000000000004</v>
      </c>
      <c r="F251" s="7">
        <f t="shared" si="17"/>
        <v>34.286352</v>
      </c>
      <c r="G251" s="13">
        <f t="shared" si="19"/>
        <v>39.4293048</v>
      </c>
      <c r="H251" s="14"/>
      <c r="I251" s="15"/>
      <c r="J251" s="30">
        <f t="shared" si="15"/>
        <v>0</v>
      </c>
      <c r="K251" s="33">
        <f t="shared" si="18"/>
        <v>0</v>
      </c>
    </row>
    <row r="252" spans="1:11" ht="18.75">
      <c r="A252" s="22" t="s">
        <v>82</v>
      </c>
      <c r="B252" s="28" t="s">
        <v>79</v>
      </c>
      <c r="C252" s="3">
        <v>5</v>
      </c>
      <c r="D252" s="3">
        <v>24</v>
      </c>
      <c r="E252" s="8">
        <f t="shared" si="16"/>
        <v>120</v>
      </c>
      <c r="F252" s="7">
        <f t="shared" si="17"/>
        <v>118.2288</v>
      </c>
      <c r="G252" s="1">
        <f t="shared" si="19"/>
        <v>135.96312</v>
      </c>
      <c r="H252" s="10">
        <f>SUM(G250:G252)</f>
        <v>259.68955919999996</v>
      </c>
      <c r="I252" s="15">
        <v>220</v>
      </c>
      <c r="J252" s="30">
        <f t="shared" si="15"/>
        <v>12.465098841599998</v>
      </c>
      <c r="K252" s="33">
        <f t="shared" si="18"/>
        <v>52.15465804159999</v>
      </c>
    </row>
    <row r="253" spans="1:11" s="8" customFormat="1" ht="18.75">
      <c r="A253" s="21" t="s">
        <v>81</v>
      </c>
      <c r="B253" s="27" t="s">
        <v>79</v>
      </c>
      <c r="C253" s="7">
        <v>1</v>
      </c>
      <c r="D253" s="7">
        <v>24</v>
      </c>
      <c r="E253" s="8">
        <f t="shared" si="16"/>
        <v>24</v>
      </c>
      <c r="F253" s="7">
        <f t="shared" si="17"/>
        <v>23.64576</v>
      </c>
      <c r="G253" s="8">
        <f t="shared" si="19"/>
        <v>27.192624</v>
      </c>
      <c r="H253" s="9"/>
      <c r="I253" s="15"/>
      <c r="J253" s="30">
        <f t="shared" si="15"/>
        <v>0</v>
      </c>
      <c r="K253" s="33">
        <f t="shared" si="18"/>
        <v>0</v>
      </c>
    </row>
    <row r="254" spans="1:11" s="8" customFormat="1" ht="18.75">
      <c r="A254" s="21" t="s">
        <v>81</v>
      </c>
      <c r="B254" s="27" t="s">
        <v>98</v>
      </c>
      <c r="C254" s="7">
        <v>0.3</v>
      </c>
      <c r="D254" s="7">
        <v>248</v>
      </c>
      <c r="E254" s="8">
        <f t="shared" si="16"/>
        <v>74.39999999999999</v>
      </c>
      <c r="F254" s="7">
        <f t="shared" si="17"/>
        <v>73.30185599999999</v>
      </c>
      <c r="G254" s="8">
        <f t="shared" si="19"/>
        <v>84.29713439999998</v>
      </c>
      <c r="H254" s="9"/>
      <c r="I254" s="15"/>
      <c r="J254" s="30">
        <f t="shared" si="15"/>
        <v>0</v>
      </c>
      <c r="K254" s="33">
        <f t="shared" si="18"/>
        <v>0</v>
      </c>
    </row>
    <row r="255" spans="1:11" s="8" customFormat="1" ht="18.75">
      <c r="A255" s="21" t="s">
        <v>81</v>
      </c>
      <c r="B255" s="27" t="s">
        <v>106</v>
      </c>
      <c r="C255" s="7">
        <v>0</v>
      </c>
      <c r="D255" s="7">
        <v>42</v>
      </c>
      <c r="E255" s="8">
        <f t="shared" si="16"/>
        <v>0</v>
      </c>
      <c r="F255" s="7">
        <f t="shared" si="17"/>
        <v>0</v>
      </c>
      <c r="G255" s="8">
        <f t="shared" si="19"/>
        <v>0</v>
      </c>
      <c r="H255" s="9"/>
      <c r="I255" s="15"/>
      <c r="J255" s="30">
        <f t="shared" si="15"/>
        <v>0</v>
      </c>
      <c r="K255" s="33">
        <f t="shared" si="18"/>
        <v>0</v>
      </c>
    </row>
    <row r="256" spans="1:11" s="8" customFormat="1" ht="18.75">
      <c r="A256" s="21" t="s">
        <v>81</v>
      </c>
      <c r="B256" s="27" t="s">
        <v>116</v>
      </c>
      <c r="C256" s="7">
        <v>0.3</v>
      </c>
      <c r="D256" s="7">
        <v>338.72</v>
      </c>
      <c r="E256" s="8">
        <f t="shared" si="16"/>
        <v>101.616</v>
      </c>
      <c r="F256" s="7">
        <f t="shared" si="17"/>
        <v>100.11614784</v>
      </c>
      <c r="G256" s="8">
        <f t="shared" si="19"/>
        <v>115.133570016</v>
      </c>
      <c r="H256" s="9"/>
      <c r="I256" s="15"/>
      <c r="J256" s="30">
        <f t="shared" si="15"/>
        <v>0</v>
      </c>
      <c r="K256" s="33">
        <f t="shared" si="18"/>
        <v>0</v>
      </c>
    </row>
    <row r="257" spans="1:11" s="8" customFormat="1" ht="18.75">
      <c r="A257" s="21" t="s">
        <v>81</v>
      </c>
      <c r="B257" s="27" t="s">
        <v>117</v>
      </c>
      <c r="C257" s="7">
        <v>2</v>
      </c>
      <c r="D257" s="7">
        <v>26.5</v>
      </c>
      <c r="E257" s="8">
        <f t="shared" si="16"/>
        <v>53</v>
      </c>
      <c r="F257" s="7">
        <f t="shared" si="17"/>
        <v>52.21772</v>
      </c>
      <c r="G257" s="8">
        <f t="shared" si="19"/>
        <v>60.050377999999995</v>
      </c>
      <c r="H257" s="9"/>
      <c r="I257" s="15"/>
      <c r="J257" s="30">
        <f t="shared" si="15"/>
        <v>0</v>
      </c>
      <c r="K257" s="33">
        <f t="shared" si="18"/>
        <v>0</v>
      </c>
    </row>
    <row r="258" spans="1:11" s="8" customFormat="1" ht="18.75">
      <c r="A258" s="21" t="s">
        <v>51</v>
      </c>
      <c r="B258" s="27" t="s">
        <v>43</v>
      </c>
      <c r="C258" s="7">
        <v>3</v>
      </c>
      <c r="D258" s="7">
        <v>49.9</v>
      </c>
      <c r="E258" s="8">
        <f t="shared" si="16"/>
        <v>149.7</v>
      </c>
      <c r="F258" s="7">
        <f t="shared" si="17"/>
        <v>147.49042799999998</v>
      </c>
      <c r="G258" s="8">
        <f t="shared" si="19"/>
        <v>169.61399219999996</v>
      </c>
      <c r="H258" s="11">
        <f>SUM(G253:G258)</f>
        <v>456.28769861599994</v>
      </c>
      <c r="I258" s="15">
        <v>551</v>
      </c>
      <c r="J258" s="30">
        <f t="shared" si="15"/>
        <v>21.901809533568</v>
      </c>
      <c r="K258" s="33">
        <f t="shared" si="18"/>
        <v>-72.81049185043207</v>
      </c>
    </row>
    <row r="259" spans="1:11" ht="18.75">
      <c r="A259" s="22" t="s">
        <v>69</v>
      </c>
      <c r="B259" s="28" t="s">
        <v>68</v>
      </c>
      <c r="C259" s="3">
        <v>1.6</v>
      </c>
      <c r="D259" s="3">
        <v>149</v>
      </c>
      <c r="E259" s="8">
        <f t="shared" si="16"/>
        <v>238.4</v>
      </c>
      <c r="F259" s="7">
        <f t="shared" si="17"/>
        <v>234.881216</v>
      </c>
      <c r="G259" s="1">
        <f t="shared" si="19"/>
        <v>270.1133984</v>
      </c>
      <c r="J259" s="30">
        <f aca="true" t="shared" si="20" ref="J259:J322">0.048*H259</f>
        <v>0</v>
      </c>
      <c r="K259" s="33">
        <f t="shared" si="18"/>
        <v>0</v>
      </c>
    </row>
    <row r="260" spans="1:11" ht="18.75">
      <c r="A260" s="22" t="s">
        <v>69</v>
      </c>
      <c r="B260" s="28" t="s">
        <v>71</v>
      </c>
      <c r="C260" s="3">
        <v>1.6</v>
      </c>
      <c r="D260" s="3">
        <v>149</v>
      </c>
      <c r="E260" s="8">
        <f t="shared" si="16"/>
        <v>238.4</v>
      </c>
      <c r="F260" s="7">
        <f t="shared" si="17"/>
        <v>234.881216</v>
      </c>
      <c r="G260" s="1">
        <f t="shared" si="19"/>
        <v>270.1133984</v>
      </c>
      <c r="J260" s="30">
        <f t="shared" si="20"/>
        <v>0</v>
      </c>
      <c r="K260" s="33">
        <f t="shared" si="18"/>
        <v>0</v>
      </c>
    </row>
    <row r="261" spans="1:11" ht="18.75">
      <c r="A261" s="22" t="s">
        <v>69</v>
      </c>
      <c r="B261" s="28" t="s">
        <v>72</v>
      </c>
      <c r="C261" s="3">
        <v>1.6</v>
      </c>
      <c r="D261" s="3">
        <v>149</v>
      </c>
      <c r="E261" s="8">
        <f t="shared" si="16"/>
        <v>238.4</v>
      </c>
      <c r="F261" s="7">
        <f t="shared" si="17"/>
        <v>234.881216</v>
      </c>
      <c r="G261" s="1">
        <f t="shared" si="19"/>
        <v>270.1133984</v>
      </c>
      <c r="H261" s="10">
        <f>SUM(G259:G261)</f>
        <v>810.3401951999999</v>
      </c>
      <c r="I261" s="15">
        <v>810</v>
      </c>
      <c r="J261" s="30">
        <f t="shared" si="20"/>
        <v>38.8963293696</v>
      </c>
      <c r="K261" s="33">
        <f t="shared" si="18"/>
        <v>39.236524569599965</v>
      </c>
    </row>
    <row r="262" spans="1:11" s="8" customFormat="1" ht="18.75">
      <c r="A262" s="21" t="s">
        <v>84</v>
      </c>
      <c r="B262" s="27" t="s">
        <v>83</v>
      </c>
      <c r="C262" s="7">
        <v>1</v>
      </c>
      <c r="D262" s="7">
        <v>26.3</v>
      </c>
      <c r="E262" s="8">
        <f t="shared" si="16"/>
        <v>26.3</v>
      </c>
      <c r="F262" s="7">
        <f t="shared" si="17"/>
        <v>25.911812</v>
      </c>
      <c r="G262" s="8">
        <f t="shared" si="19"/>
        <v>29.7985838</v>
      </c>
      <c r="H262" s="9"/>
      <c r="I262" s="15"/>
      <c r="J262" s="30">
        <f t="shared" si="20"/>
        <v>0</v>
      </c>
      <c r="K262" s="33">
        <f t="shared" si="18"/>
        <v>0</v>
      </c>
    </row>
    <row r="263" spans="1:11" s="8" customFormat="1" ht="18.75">
      <c r="A263" s="21" t="s">
        <v>84</v>
      </c>
      <c r="B263" s="27" t="s">
        <v>106</v>
      </c>
      <c r="C263" s="7">
        <v>0</v>
      </c>
      <c r="D263" s="7">
        <v>42</v>
      </c>
      <c r="E263" s="8">
        <f aca="true" t="shared" si="21" ref="E263:E326">C263*D263</f>
        <v>0</v>
      </c>
      <c r="F263" s="7">
        <f aca="true" t="shared" si="22" ref="F263:F326">(E263)*(1-1.476%)</f>
        <v>0</v>
      </c>
      <c r="G263" s="8">
        <f t="shared" si="19"/>
        <v>0</v>
      </c>
      <c r="H263" s="11">
        <f>SUM(G262:G263)</f>
        <v>29.7985838</v>
      </c>
      <c r="I263" s="15">
        <v>76</v>
      </c>
      <c r="J263" s="30">
        <f t="shared" si="20"/>
        <v>1.4303320224</v>
      </c>
      <c r="K263" s="33">
        <f aca="true" t="shared" si="23" ref="K263:K326">(H263+J263)-I263</f>
        <v>-44.7710841776</v>
      </c>
    </row>
    <row r="264" spans="1:11" ht="18.75">
      <c r="A264" s="22" t="s">
        <v>61</v>
      </c>
      <c r="B264" s="28" t="s">
        <v>59</v>
      </c>
      <c r="C264" s="3">
        <v>2</v>
      </c>
      <c r="D264" s="3">
        <v>269.85</v>
      </c>
      <c r="E264" s="8">
        <f t="shared" si="21"/>
        <v>539.7</v>
      </c>
      <c r="F264" s="7">
        <f t="shared" si="22"/>
        <v>531.7340280000001</v>
      </c>
      <c r="G264" s="1">
        <f t="shared" si="19"/>
        <v>611.4941322000001</v>
      </c>
      <c r="J264" s="30">
        <f t="shared" si="20"/>
        <v>0</v>
      </c>
      <c r="K264" s="33">
        <f t="shared" si="23"/>
        <v>0</v>
      </c>
    </row>
    <row r="265" spans="1:11" ht="18.75">
      <c r="A265" s="22" t="s">
        <v>61</v>
      </c>
      <c r="B265" s="28" t="s">
        <v>62</v>
      </c>
      <c r="C265" s="3">
        <v>1</v>
      </c>
      <c r="D265" s="3">
        <v>253</v>
      </c>
      <c r="E265" s="8">
        <f t="shared" si="21"/>
        <v>253</v>
      </c>
      <c r="F265" s="7">
        <f t="shared" si="22"/>
        <v>249.26572</v>
      </c>
      <c r="G265" s="1">
        <f t="shared" si="19"/>
        <v>286.655578</v>
      </c>
      <c r="J265" s="30">
        <f t="shared" si="20"/>
        <v>0</v>
      </c>
      <c r="K265" s="33">
        <f t="shared" si="23"/>
        <v>0</v>
      </c>
    </row>
    <row r="266" spans="1:11" ht="18.75">
      <c r="A266" s="22" t="s">
        <v>61</v>
      </c>
      <c r="B266" s="28" t="s">
        <v>94</v>
      </c>
      <c r="C266" s="3">
        <v>3</v>
      </c>
      <c r="D266" s="3">
        <v>135</v>
      </c>
      <c r="E266" s="8">
        <f t="shared" si="21"/>
        <v>405</v>
      </c>
      <c r="F266" s="7">
        <f t="shared" si="22"/>
        <v>399.0222</v>
      </c>
      <c r="G266" s="1">
        <f t="shared" si="19"/>
        <v>458.87552999999997</v>
      </c>
      <c r="J266" s="30">
        <f t="shared" si="20"/>
        <v>0</v>
      </c>
      <c r="K266" s="33">
        <f t="shared" si="23"/>
        <v>0</v>
      </c>
    </row>
    <row r="267" spans="1:11" ht="18.75">
      <c r="A267" s="22" t="s">
        <v>61</v>
      </c>
      <c r="B267" s="28" t="s">
        <v>97</v>
      </c>
      <c r="C267" s="3">
        <v>1.5</v>
      </c>
      <c r="D267" s="3">
        <v>332.77</v>
      </c>
      <c r="E267" s="8">
        <f t="shared" si="21"/>
        <v>499.155</v>
      </c>
      <c r="F267" s="7">
        <f t="shared" si="22"/>
        <v>491.78747219999997</v>
      </c>
      <c r="G267" s="1">
        <f t="shared" si="19"/>
        <v>565.55559303</v>
      </c>
      <c r="J267" s="30">
        <f t="shared" si="20"/>
        <v>0</v>
      </c>
      <c r="K267" s="33">
        <f t="shared" si="23"/>
        <v>0</v>
      </c>
    </row>
    <row r="268" spans="1:11" ht="18.75">
      <c r="A268" s="22" t="s">
        <v>61</v>
      </c>
      <c r="B268" s="28" t="s">
        <v>98</v>
      </c>
      <c r="C268" s="3">
        <v>2</v>
      </c>
      <c r="D268" s="3">
        <v>248</v>
      </c>
      <c r="E268" s="8">
        <f t="shared" si="21"/>
        <v>496</v>
      </c>
      <c r="F268" s="7">
        <f t="shared" si="22"/>
        <v>488.67904</v>
      </c>
      <c r="G268" s="1">
        <f t="shared" si="19"/>
        <v>561.9808959999999</v>
      </c>
      <c r="J268" s="30">
        <f t="shared" si="20"/>
        <v>0</v>
      </c>
      <c r="K268" s="33">
        <f t="shared" si="23"/>
        <v>0</v>
      </c>
    </row>
    <row r="269" spans="1:11" ht="12.75" customHeight="1">
      <c r="A269" s="22" t="s">
        <v>66</v>
      </c>
      <c r="B269" s="28" t="s">
        <v>63</v>
      </c>
      <c r="C269" s="3">
        <v>3.2</v>
      </c>
      <c r="D269" s="3">
        <v>338.72</v>
      </c>
      <c r="E269" s="8">
        <f t="shared" si="21"/>
        <v>1083.9040000000002</v>
      </c>
      <c r="F269" s="7">
        <f t="shared" si="22"/>
        <v>1067.9055769600002</v>
      </c>
      <c r="G269" s="1">
        <f t="shared" si="19"/>
        <v>1228.0914135040002</v>
      </c>
      <c r="J269" s="30">
        <f t="shared" si="20"/>
        <v>0</v>
      </c>
      <c r="K269" s="33">
        <f t="shared" si="23"/>
        <v>0</v>
      </c>
    </row>
    <row r="270" spans="1:11" ht="18.75">
      <c r="A270" s="22" t="s">
        <v>61</v>
      </c>
      <c r="B270" s="28" t="s">
        <v>100</v>
      </c>
      <c r="C270" s="3">
        <v>2.6</v>
      </c>
      <c r="D270" s="3">
        <v>339.2</v>
      </c>
      <c r="E270" s="8">
        <f t="shared" si="21"/>
        <v>881.92</v>
      </c>
      <c r="F270" s="7">
        <f t="shared" si="22"/>
        <v>868.9028608</v>
      </c>
      <c r="G270" s="1">
        <f t="shared" si="19"/>
        <v>999.2382899199999</v>
      </c>
      <c r="J270" s="30">
        <f t="shared" si="20"/>
        <v>0</v>
      </c>
      <c r="K270" s="33">
        <f t="shared" si="23"/>
        <v>0</v>
      </c>
    </row>
    <row r="271" spans="1:11" ht="18.75">
      <c r="A271" s="22" t="s">
        <v>61</v>
      </c>
      <c r="B271" s="28" t="s">
        <v>101</v>
      </c>
      <c r="C271" s="3">
        <v>2</v>
      </c>
      <c r="D271" s="3">
        <v>388.25</v>
      </c>
      <c r="E271" s="8">
        <f t="shared" si="21"/>
        <v>776.5</v>
      </c>
      <c r="F271" s="7">
        <f t="shared" si="22"/>
        <v>765.03886</v>
      </c>
      <c r="G271" s="1">
        <f t="shared" si="19"/>
        <v>879.794689</v>
      </c>
      <c r="J271" s="30">
        <f t="shared" si="20"/>
        <v>0</v>
      </c>
      <c r="K271" s="33">
        <f t="shared" si="23"/>
        <v>0</v>
      </c>
    </row>
    <row r="272" spans="1:11" ht="18.75">
      <c r="A272" s="22" t="s">
        <v>61</v>
      </c>
      <c r="B272" s="28" t="s">
        <v>102</v>
      </c>
      <c r="C272" s="3">
        <v>1.8</v>
      </c>
      <c r="D272" s="3">
        <v>349.1</v>
      </c>
      <c r="E272" s="8">
        <f t="shared" si="21"/>
        <v>628.3800000000001</v>
      </c>
      <c r="F272" s="7">
        <f t="shared" si="22"/>
        <v>619.1051112000001</v>
      </c>
      <c r="G272" s="1">
        <f t="shared" si="19"/>
        <v>711.9708778800001</v>
      </c>
      <c r="J272" s="30">
        <f t="shared" si="20"/>
        <v>0</v>
      </c>
      <c r="K272" s="33">
        <f t="shared" si="23"/>
        <v>0</v>
      </c>
    </row>
    <row r="273" spans="1:11" ht="18.75">
      <c r="A273" s="22" t="s">
        <v>61</v>
      </c>
      <c r="B273" s="28" t="s">
        <v>104</v>
      </c>
      <c r="C273" s="3">
        <v>2.1</v>
      </c>
      <c r="D273" s="3">
        <v>339.5</v>
      </c>
      <c r="E273" s="8">
        <f t="shared" si="21"/>
        <v>712.95</v>
      </c>
      <c r="F273" s="7">
        <f t="shared" si="22"/>
        <v>702.426858</v>
      </c>
      <c r="G273" s="1">
        <f t="shared" si="19"/>
        <v>807.7908867</v>
      </c>
      <c r="J273" s="30">
        <f t="shared" si="20"/>
        <v>0</v>
      </c>
      <c r="K273" s="33">
        <f t="shared" si="23"/>
        <v>0</v>
      </c>
    </row>
    <row r="274" spans="1:11" ht="18.75">
      <c r="A274" s="22" t="s">
        <v>61</v>
      </c>
      <c r="B274" s="28" t="s">
        <v>105</v>
      </c>
      <c r="C274" s="3">
        <v>2.8</v>
      </c>
      <c r="D274" s="3">
        <v>336.2</v>
      </c>
      <c r="E274" s="8">
        <f t="shared" si="21"/>
        <v>941.3599999999999</v>
      </c>
      <c r="F274" s="7">
        <f t="shared" si="22"/>
        <v>927.4655263999999</v>
      </c>
      <c r="G274" s="1">
        <f t="shared" si="19"/>
        <v>1066.5853553599998</v>
      </c>
      <c r="J274" s="30">
        <f t="shared" si="20"/>
        <v>0</v>
      </c>
      <c r="K274" s="33">
        <f t="shared" si="23"/>
        <v>0</v>
      </c>
    </row>
    <row r="275" spans="1:11" ht="18.75">
      <c r="A275" s="22" t="s">
        <v>61</v>
      </c>
      <c r="B275" s="28" t="s">
        <v>112</v>
      </c>
      <c r="C275" s="3">
        <v>3</v>
      </c>
      <c r="D275" s="3">
        <v>205.42</v>
      </c>
      <c r="E275" s="8">
        <f t="shared" si="21"/>
        <v>616.26</v>
      </c>
      <c r="F275" s="7">
        <f t="shared" si="22"/>
        <v>607.1640024</v>
      </c>
      <c r="G275" s="1">
        <f aca="true" t="shared" si="24" ref="G275:G341">(F275)*(1+15%)</f>
        <v>698.2386027599999</v>
      </c>
      <c r="J275" s="30">
        <f t="shared" si="20"/>
        <v>0</v>
      </c>
      <c r="K275" s="33">
        <f t="shared" si="23"/>
        <v>0</v>
      </c>
    </row>
    <row r="276" spans="1:11" ht="18.75">
      <c r="A276" s="22" t="s">
        <v>61</v>
      </c>
      <c r="B276" s="28" t="s">
        <v>114</v>
      </c>
      <c r="C276" s="3">
        <v>1.95</v>
      </c>
      <c r="D276" s="3">
        <v>339.5</v>
      </c>
      <c r="E276" s="8">
        <f t="shared" si="21"/>
        <v>662.025</v>
      </c>
      <c r="F276" s="7">
        <f t="shared" si="22"/>
        <v>652.253511</v>
      </c>
      <c r="G276" s="1">
        <f t="shared" si="24"/>
        <v>750.09153765</v>
      </c>
      <c r="J276" s="30">
        <f t="shared" si="20"/>
        <v>0</v>
      </c>
      <c r="K276" s="33">
        <f t="shared" si="23"/>
        <v>0</v>
      </c>
    </row>
    <row r="277" spans="1:11" ht="18.75">
      <c r="A277" s="22" t="s">
        <v>61</v>
      </c>
      <c r="B277" s="28" t="s">
        <v>115</v>
      </c>
      <c r="C277" s="3">
        <v>1.3</v>
      </c>
      <c r="D277" s="3">
        <v>339.5</v>
      </c>
      <c r="E277" s="8">
        <f t="shared" si="21"/>
        <v>441.35</v>
      </c>
      <c r="F277" s="7">
        <f t="shared" si="22"/>
        <v>434.83567400000004</v>
      </c>
      <c r="G277" s="1">
        <f t="shared" si="24"/>
        <v>500.0610251</v>
      </c>
      <c r="J277" s="30">
        <f t="shared" si="20"/>
        <v>0</v>
      </c>
      <c r="K277" s="33">
        <f t="shared" si="23"/>
        <v>0</v>
      </c>
    </row>
    <row r="278" spans="1:11" ht="18.75">
      <c r="A278" s="22" t="s">
        <v>61</v>
      </c>
      <c r="B278" s="28" t="s">
        <v>123</v>
      </c>
      <c r="C278" s="3">
        <v>4</v>
      </c>
      <c r="D278" s="3">
        <v>149.3</v>
      </c>
      <c r="E278" s="8">
        <f t="shared" si="21"/>
        <v>597.2</v>
      </c>
      <c r="F278" s="7">
        <f t="shared" si="22"/>
        <v>588.3853280000001</v>
      </c>
      <c r="G278" s="1">
        <f t="shared" si="24"/>
        <v>676.6431272</v>
      </c>
      <c r="J278" s="30">
        <f t="shared" si="20"/>
        <v>0</v>
      </c>
      <c r="K278" s="33">
        <f t="shared" si="23"/>
        <v>0</v>
      </c>
    </row>
    <row r="279" spans="1:11" ht="18.75">
      <c r="A279" s="22" t="s">
        <v>61</v>
      </c>
      <c r="B279" s="28" t="s">
        <v>124</v>
      </c>
      <c r="C279" s="3">
        <v>1</v>
      </c>
      <c r="D279" s="3">
        <v>248</v>
      </c>
      <c r="E279" s="8">
        <f t="shared" si="21"/>
        <v>248</v>
      </c>
      <c r="F279" s="7">
        <f t="shared" si="22"/>
        <v>244.33952</v>
      </c>
      <c r="G279" s="1">
        <f t="shared" si="24"/>
        <v>280.99044799999996</v>
      </c>
      <c r="J279" s="30">
        <f t="shared" si="20"/>
        <v>0</v>
      </c>
      <c r="K279" s="33">
        <f t="shared" si="23"/>
        <v>0</v>
      </c>
    </row>
    <row r="280" spans="1:11" ht="15" customHeight="1">
      <c r="A280" s="22" t="s">
        <v>61</v>
      </c>
      <c r="B280" s="28" t="s">
        <v>125</v>
      </c>
      <c r="C280" s="3">
        <v>1</v>
      </c>
      <c r="D280" s="3">
        <v>248</v>
      </c>
      <c r="E280" s="8">
        <f t="shared" si="21"/>
        <v>248</v>
      </c>
      <c r="F280" s="7">
        <f t="shared" si="22"/>
        <v>244.33952</v>
      </c>
      <c r="G280" s="1">
        <f t="shared" si="24"/>
        <v>280.99044799999996</v>
      </c>
      <c r="H280" s="10">
        <f>SUM(G264:G280)</f>
        <v>11365.048430304</v>
      </c>
      <c r="I280" s="15">
        <v>11671</v>
      </c>
      <c r="J280" s="30">
        <f t="shared" si="20"/>
        <v>545.522324654592</v>
      </c>
      <c r="K280" s="33">
        <f t="shared" si="23"/>
        <v>239.57075495859135</v>
      </c>
    </row>
    <row r="281" spans="1:11" s="8" customFormat="1" ht="18.75">
      <c r="A281" s="21" t="s">
        <v>118</v>
      </c>
      <c r="B281" s="27" t="s">
        <v>117</v>
      </c>
      <c r="C281" s="7">
        <v>2</v>
      </c>
      <c r="D281" s="7">
        <v>26.5</v>
      </c>
      <c r="E281" s="8">
        <f t="shared" si="21"/>
        <v>53</v>
      </c>
      <c r="F281" s="7">
        <f t="shared" si="22"/>
        <v>52.21772</v>
      </c>
      <c r="G281" s="8">
        <f t="shared" si="24"/>
        <v>60.050377999999995</v>
      </c>
      <c r="H281" s="9"/>
      <c r="I281" s="15"/>
      <c r="J281" s="30">
        <f t="shared" si="20"/>
        <v>0</v>
      </c>
      <c r="K281" s="33">
        <f t="shared" si="23"/>
        <v>0</v>
      </c>
    </row>
    <row r="282" spans="1:11" s="8" customFormat="1" ht="18.75">
      <c r="A282" s="21" t="s">
        <v>118</v>
      </c>
      <c r="B282" s="27" t="s">
        <v>121</v>
      </c>
      <c r="C282" s="7">
        <v>8</v>
      </c>
      <c r="D282" s="7">
        <v>80.02</v>
      </c>
      <c r="E282" s="8">
        <f t="shared" si="21"/>
        <v>640.16</v>
      </c>
      <c r="F282" s="7">
        <f t="shared" si="22"/>
        <v>630.7112384</v>
      </c>
      <c r="G282" s="8">
        <f t="shared" si="24"/>
        <v>725.3179241599998</v>
      </c>
      <c r="H282" s="9"/>
      <c r="I282" s="15"/>
      <c r="J282" s="30">
        <f t="shared" si="20"/>
        <v>0</v>
      </c>
      <c r="K282" s="33">
        <f t="shared" si="23"/>
        <v>0</v>
      </c>
    </row>
    <row r="283" spans="1:11" s="8" customFormat="1" ht="18.75">
      <c r="A283" s="21" t="s">
        <v>118</v>
      </c>
      <c r="B283" s="27" t="s">
        <v>124</v>
      </c>
      <c r="C283" s="7">
        <v>0.2</v>
      </c>
      <c r="D283" s="7">
        <v>248</v>
      </c>
      <c r="E283" s="8">
        <f t="shared" si="21"/>
        <v>49.6</v>
      </c>
      <c r="F283" s="7">
        <f t="shared" si="22"/>
        <v>48.867904</v>
      </c>
      <c r="G283" s="8">
        <f t="shared" si="24"/>
        <v>56.198089599999996</v>
      </c>
      <c r="H283" s="9"/>
      <c r="I283" s="15"/>
      <c r="J283" s="30">
        <f t="shared" si="20"/>
        <v>0</v>
      </c>
      <c r="K283" s="33">
        <f t="shared" si="23"/>
        <v>0</v>
      </c>
    </row>
    <row r="284" spans="1:11" s="8" customFormat="1" ht="18.75">
      <c r="A284" s="21" t="s">
        <v>118</v>
      </c>
      <c r="B284" s="27" t="s">
        <v>127</v>
      </c>
      <c r="C284" s="7">
        <v>1</v>
      </c>
      <c r="D284" s="7">
        <v>16.5</v>
      </c>
      <c r="E284" s="8">
        <f t="shared" si="21"/>
        <v>16.5</v>
      </c>
      <c r="F284" s="7">
        <f t="shared" si="22"/>
        <v>16.25646</v>
      </c>
      <c r="G284" s="8">
        <f t="shared" si="24"/>
        <v>18.694929</v>
      </c>
      <c r="H284" s="9"/>
      <c r="I284" s="15"/>
      <c r="J284" s="30">
        <f t="shared" si="20"/>
        <v>0</v>
      </c>
      <c r="K284" s="33">
        <f t="shared" si="23"/>
        <v>0</v>
      </c>
    </row>
    <row r="285" spans="1:11" s="8" customFormat="1" ht="18.75">
      <c r="A285" s="21" t="s">
        <v>134</v>
      </c>
      <c r="B285" s="27" t="s">
        <v>133</v>
      </c>
      <c r="C285" s="7">
        <v>1</v>
      </c>
      <c r="D285" s="7">
        <v>248</v>
      </c>
      <c r="E285" s="8">
        <f t="shared" si="21"/>
        <v>248</v>
      </c>
      <c r="F285" s="7">
        <f t="shared" si="22"/>
        <v>244.33952</v>
      </c>
      <c r="G285" s="8">
        <f t="shared" si="24"/>
        <v>280.99044799999996</v>
      </c>
      <c r="H285" s="9"/>
      <c r="I285" s="15"/>
      <c r="J285" s="30">
        <f t="shared" si="20"/>
        <v>0</v>
      </c>
      <c r="K285" s="33">
        <f t="shared" si="23"/>
        <v>0</v>
      </c>
    </row>
    <row r="286" spans="1:11" s="8" customFormat="1" ht="18.75">
      <c r="A286" s="21" t="s">
        <v>118</v>
      </c>
      <c r="B286" s="27" t="s">
        <v>128</v>
      </c>
      <c r="C286" s="7">
        <v>1</v>
      </c>
      <c r="D286" s="7">
        <v>16.5</v>
      </c>
      <c r="E286" s="8">
        <f t="shared" si="21"/>
        <v>16.5</v>
      </c>
      <c r="F286" s="7">
        <f t="shared" si="22"/>
        <v>16.25646</v>
      </c>
      <c r="G286" s="8">
        <f t="shared" si="24"/>
        <v>18.694929</v>
      </c>
      <c r="H286" s="11">
        <f>SUM(G281:G286)</f>
        <v>1159.9466977599998</v>
      </c>
      <c r="I286" s="15">
        <v>1160</v>
      </c>
      <c r="J286" s="30">
        <f t="shared" si="20"/>
        <v>55.67744149247999</v>
      </c>
      <c r="K286" s="33">
        <f t="shared" si="23"/>
        <v>55.624139252479836</v>
      </c>
    </row>
    <row r="287" spans="1:11" s="8" customFormat="1" ht="18.75">
      <c r="A287" s="21" t="s">
        <v>135</v>
      </c>
      <c r="B287" s="27" t="s">
        <v>133</v>
      </c>
      <c r="C287" s="7">
        <v>0.4</v>
      </c>
      <c r="D287" s="7">
        <v>248</v>
      </c>
      <c r="E287" s="8">
        <f t="shared" si="21"/>
        <v>99.2</v>
      </c>
      <c r="F287" s="7">
        <f t="shared" si="22"/>
        <v>97.735808</v>
      </c>
      <c r="G287" s="8">
        <f>(F287)*(1+15%)</f>
        <v>112.39617919999999</v>
      </c>
      <c r="H287" s="9">
        <v>112</v>
      </c>
      <c r="I287" s="17">
        <v>112</v>
      </c>
      <c r="J287" s="30">
        <f t="shared" si="20"/>
        <v>5.376</v>
      </c>
      <c r="K287" s="33">
        <f t="shared" si="23"/>
        <v>5.376000000000005</v>
      </c>
    </row>
    <row r="288" spans="1:11" ht="18.75">
      <c r="A288" s="22" t="s">
        <v>15</v>
      </c>
      <c r="B288" s="28" t="s">
        <v>4</v>
      </c>
      <c r="C288" s="3">
        <v>1</v>
      </c>
      <c r="D288" s="3">
        <v>69.76</v>
      </c>
      <c r="E288" s="8">
        <f t="shared" si="21"/>
        <v>69.76</v>
      </c>
      <c r="F288" s="7">
        <f t="shared" si="22"/>
        <v>68.73034240000001</v>
      </c>
      <c r="G288" s="1">
        <f t="shared" si="24"/>
        <v>79.03989376000001</v>
      </c>
      <c r="J288" s="30">
        <f t="shared" si="20"/>
        <v>0</v>
      </c>
      <c r="K288" s="33">
        <f t="shared" si="23"/>
        <v>0</v>
      </c>
    </row>
    <row r="289" spans="1:11" ht="18.75">
      <c r="A289" s="22" t="s">
        <v>15</v>
      </c>
      <c r="B289" s="28" t="s">
        <v>73</v>
      </c>
      <c r="C289" s="3">
        <v>2</v>
      </c>
      <c r="D289" s="3">
        <v>28.9</v>
      </c>
      <c r="E289" s="8">
        <f t="shared" si="21"/>
        <v>57.8</v>
      </c>
      <c r="F289" s="7">
        <f t="shared" si="22"/>
        <v>56.946872</v>
      </c>
      <c r="G289" s="1">
        <f t="shared" si="24"/>
        <v>65.48890279999999</v>
      </c>
      <c r="J289" s="30">
        <f t="shared" si="20"/>
        <v>0</v>
      </c>
      <c r="K289" s="33">
        <f t="shared" si="23"/>
        <v>0</v>
      </c>
    </row>
    <row r="290" spans="1:11" ht="18.75">
      <c r="A290" s="22" t="s">
        <v>15</v>
      </c>
      <c r="B290" s="28" t="s">
        <v>77</v>
      </c>
      <c r="C290" s="3">
        <v>2</v>
      </c>
      <c r="D290" s="3">
        <v>28.9</v>
      </c>
      <c r="E290" s="8">
        <f t="shared" si="21"/>
        <v>57.8</v>
      </c>
      <c r="F290" s="7">
        <f t="shared" si="22"/>
        <v>56.946872</v>
      </c>
      <c r="G290" s="1">
        <f t="shared" si="24"/>
        <v>65.48890279999999</v>
      </c>
      <c r="J290" s="30">
        <f t="shared" si="20"/>
        <v>0</v>
      </c>
      <c r="K290" s="33">
        <f t="shared" si="23"/>
        <v>0</v>
      </c>
    </row>
    <row r="291" spans="1:11" ht="18.75">
      <c r="A291" s="22" t="s">
        <v>15</v>
      </c>
      <c r="B291" s="28" t="s">
        <v>93</v>
      </c>
      <c r="C291" s="3">
        <v>1</v>
      </c>
      <c r="D291" s="3">
        <v>30.5</v>
      </c>
      <c r="E291" s="8">
        <f t="shared" si="21"/>
        <v>30.5</v>
      </c>
      <c r="F291" s="7">
        <f t="shared" si="22"/>
        <v>30.04982</v>
      </c>
      <c r="G291" s="1">
        <f t="shared" si="24"/>
        <v>34.557292999999994</v>
      </c>
      <c r="J291" s="30">
        <f t="shared" si="20"/>
        <v>0</v>
      </c>
      <c r="K291" s="33">
        <f t="shared" si="23"/>
        <v>0</v>
      </c>
    </row>
    <row r="292" spans="1:11" ht="18.75">
      <c r="A292" s="22" t="s">
        <v>15</v>
      </c>
      <c r="B292" s="28" t="s">
        <v>94</v>
      </c>
      <c r="C292" s="3">
        <v>7</v>
      </c>
      <c r="D292" s="3">
        <v>135</v>
      </c>
      <c r="E292" s="8">
        <f t="shared" si="21"/>
        <v>945</v>
      </c>
      <c r="F292" s="7">
        <f t="shared" si="22"/>
        <v>931.0518</v>
      </c>
      <c r="G292" s="1">
        <f t="shared" si="24"/>
        <v>1070.7095699999998</v>
      </c>
      <c r="J292" s="30">
        <f t="shared" si="20"/>
        <v>0</v>
      </c>
      <c r="K292" s="33">
        <f t="shared" si="23"/>
        <v>0</v>
      </c>
    </row>
    <row r="293" spans="1:11" ht="18.75">
      <c r="A293" s="22" t="s">
        <v>15</v>
      </c>
      <c r="B293" s="28" t="s">
        <v>106</v>
      </c>
      <c r="C293" s="3">
        <v>0</v>
      </c>
      <c r="D293" s="3">
        <v>42</v>
      </c>
      <c r="E293" s="8">
        <f t="shared" si="21"/>
        <v>0</v>
      </c>
      <c r="F293" s="7">
        <f t="shared" si="22"/>
        <v>0</v>
      </c>
      <c r="G293" s="1">
        <f t="shared" si="24"/>
        <v>0</v>
      </c>
      <c r="H293" s="10">
        <f>SUM(G288:G293)</f>
        <v>1315.2845623599997</v>
      </c>
      <c r="I293" s="15">
        <v>1363</v>
      </c>
      <c r="J293" s="30">
        <f t="shared" si="20"/>
        <v>63.13365899327999</v>
      </c>
      <c r="K293" s="33">
        <f t="shared" si="23"/>
        <v>15.418221353279705</v>
      </c>
    </row>
    <row r="294" spans="1:11" s="8" customFormat="1" ht="18.75">
      <c r="A294" s="21" t="s">
        <v>48</v>
      </c>
      <c r="B294" s="27" t="s">
        <v>43</v>
      </c>
      <c r="C294" s="7">
        <v>2</v>
      </c>
      <c r="D294" s="7">
        <v>49.9</v>
      </c>
      <c r="E294" s="8">
        <f t="shared" si="21"/>
        <v>99.8</v>
      </c>
      <c r="F294" s="7">
        <f t="shared" si="22"/>
        <v>98.32695199999999</v>
      </c>
      <c r="G294" s="8">
        <f t="shared" si="24"/>
        <v>113.07599479999998</v>
      </c>
      <c r="H294" s="9"/>
      <c r="I294" s="15"/>
      <c r="J294" s="30">
        <f t="shared" si="20"/>
        <v>0</v>
      </c>
      <c r="K294" s="33">
        <f t="shared" si="23"/>
        <v>0</v>
      </c>
    </row>
    <row r="295" spans="1:11" s="8" customFormat="1" ht="18.75">
      <c r="A295" s="21" t="s">
        <v>48</v>
      </c>
      <c r="B295" s="27" t="s">
        <v>58</v>
      </c>
      <c r="C295" s="7">
        <v>0.35</v>
      </c>
      <c r="D295" s="7">
        <v>173</v>
      </c>
      <c r="E295" s="8">
        <f t="shared" si="21"/>
        <v>60.55</v>
      </c>
      <c r="F295" s="7">
        <f t="shared" si="22"/>
        <v>59.656282</v>
      </c>
      <c r="G295" s="8">
        <f t="shared" si="24"/>
        <v>68.60472429999999</v>
      </c>
      <c r="H295" s="9"/>
      <c r="I295" s="15"/>
      <c r="J295" s="30">
        <f t="shared" si="20"/>
        <v>0</v>
      </c>
      <c r="K295" s="33">
        <f t="shared" si="23"/>
        <v>0</v>
      </c>
    </row>
    <row r="296" spans="1:11" s="8" customFormat="1" ht="18.75">
      <c r="A296" s="21" t="s">
        <v>48</v>
      </c>
      <c r="B296" s="27" t="s">
        <v>83</v>
      </c>
      <c r="C296" s="7">
        <v>1</v>
      </c>
      <c r="D296" s="7">
        <v>26.3</v>
      </c>
      <c r="E296" s="8">
        <f t="shared" si="21"/>
        <v>26.3</v>
      </c>
      <c r="F296" s="7">
        <f t="shared" si="22"/>
        <v>25.911812</v>
      </c>
      <c r="G296" s="8">
        <f t="shared" si="24"/>
        <v>29.7985838</v>
      </c>
      <c r="H296" s="9"/>
      <c r="I296" s="15"/>
      <c r="J296" s="30">
        <f t="shared" si="20"/>
        <v>0</v>
      </c>
      <c r="K296" s="33">
        <f t="shared" si="23"/>
        <v>0</v>
      </c>
    </row>
    <row r="297" spans="1:11" s="8" customFormat="1" ht="18.75">
      <c r="A297" s="21" t="s">
        <v>48</v>
      </c>
      <c r="B297" s="27" t="s">
        <v>106</v>
      </c>
      <c r="C297" s="7">
        <v>0</v>
      </c>
      <c r="D297" s="7">
        <v>42</v>
      </c>
      <c r="E297" s="8">
        <f t="shared" si="21"/>
        <v>0</v>
      </c>
      <c r="F297" s="7">
        <f t="shared" si="22"/>
        <v>0</v>
      </c>
      <c r="G297" s="8">
        <f t="shared" si="24"/>
        <v>0</v>
      </c>
      <c r="H297" s="9"/>
      <c r="I297" s="15"/>
      <c r="J297" s="30">
        <f t="shared" si="20"/>
        <v>0</v>
      </c>
      <c r="K297" s="33">
        <f t="shared" si="23"/>
        <v>0</v>
      </c>
    </row>
    <row r="298" spans="1:11" s="8" customFormat="1" ht="18.75">
      <c r="A298" s="21" t="s">
        <v>48</v>
      </c>
      <c r="B298" s="27" t="s">
        <v>126</v>
      </c>
      <c r="C298" s="7">
        <v>2</v>
      </c>
      <c r="D298" s="7">
        <v>16.5</v>
      </c>
      <c r="E298" s="8">
        <f t="shared" si="21"/>
        <v>33</v>
      </c>
      <c r="F298" s="7">
        <f t="shared" si="22"/>
        <v>32.51292</v>
      </c>
      <c r="G298" s="8">
        <f t="shared" si="24"/>
        <v>37.389858</v>
      </c>
      <c r="H298" s="9"/>
      <c r="I298" s="15"/>
      <c r="J298" s="30">
        <f t="shared" si="20"/>
        <v>0</v>
      </c>
      <c r="K298" s="33">
        <f t="shared" si="23"/>
        <v>0</v>
      </c>
    </row>
    <row r="299" spans="1:11" s="8" customFormat="1" ht="18.75">
      <c r="A299" s="21" t="s">
        <v>48</v>
      </c>
      <c r="B299" s="27" t="s">
        <v>117</v>
      </c>
      <c r="C299" s="7">
        <v>2</v>
      </c>
      <c r="D299" s="7">
        <v>26.5</v>
      </c>
      <c r="E299" s="8">
        <f t="shared" si="21"/>
        <v>53</v>
      </c>
      <c r="F299" s="7">
        <f t="shared" si="22"/>
        <v>52.21772</v>
      </c>
      <c r="G299" s="8">
        <f t="shared" si="24"/>
        <v>60.050377999999995</v>
      </c>
      <c r="H299" s="11">
        <f>SUM(G294:G299)</f>
        <v>308.91953889999996</v>
      </c>
      <c r="I299" s="15">
        <v>452</v>
      </c>
      <c r="J299" s="30">
        <f t="shared" si="20"/>
        <v>14.828137867199999</v>
      </c>
      <c r="K299" s="33">
        <f t="shared" si="23"/>
        <v>-128.25232323280005</v>
      </c>
    </row>
    <row r="300" spans="1:11" ht="18.75">
      <c r="A300" s="22" t="s">
        <v>70</v>
      </c>
      <c r="B300" s="28" t="s">
        <v>72</v>
      </c>
      <c r="C300" s="3">
        <v>1.6</v>
      </c>
      <c r="D300" s="3">
        <v>149</v>
      </c>
      <c r="E300" s="8">
        <f t="shared" si="21"/>
        <v>238.4</v>
      </c>
      <c r="F300" s="7">
        <f t="shared" si="22"/>
        <v>234.881216</v>
      </c>
      <c r="G300" s="1">
        <f t="shared" si="24"/>
        <v>270.1133984</v>
      </c>
      <c r="J300" s="30">
        <f t="shared" si="20"/>
        <v>0</v>
      </c>
      <c r="K300" s="33">
        <f t="shared" si="23"/>
        <v>0</v>
      </c>
    </row>
    <row r="301" spans="1:11" ht="18.75">
      <c r="A301" s="22" t="s">
        <v>70</v>
      </c>
      <c r="B301" s="28" t="s">
        <v>73</v>
      </c>
      <c r="C301" s="3">
        <v>1</v>
      </c>
      <c r="D301" s="3">
        <v>28.9</v>
      </c>
      <c r="E301" s="8">
        <f t="shared" si="21"/>
        <v>28.9</v>
      </c>
      <c r="F301" s="7">
        <f t="shared" si="22"/>
        <v>28.473436</v>
      </c>
      <c r="G301" s="1">
        <f t="shared" si="24"/>
        <v>32.744451399999996</v>
      </c>
      <c r="J301" s="30">
        <f t="shared" si="20"/>
        <v>0</v>
      </c>
      <c r="K301" s="33">
        <f t="shared" si="23"/>
        <v>0</v>
      </c>
    </row>
    <row r="302" spans="1:11" ht="18.75">
      <c r="A302" s="22" t="s">
        <v>70</v>
      </c>
      <c r="B302" s="28" t="s">
        <v>77</v>
      </c>
      <c r="C302" s="3">
        <v>1</v>
      </c>
      <c r="D302" s="3">
        <v>28.9</v>
      </c>
      <c r="E302" s="8">
        <f t="shared" si="21"/>
        <v>28.9</v>
      </c>
      <c r="F302" s="7">
        <f t="shared" si="22"/>
        <v>28.473436</v>
      </c>
      <c r="G302" s="1">
        <f t="shared" si="24"/>
        <v>32.744451399999996</v>
      </c>
      <c r="J302" s="30">
        <f t="shared" si="20"/>
        <v>0</v>
      </c>
      <c r="K302" s="33">
        <f t="shared" si="23"/>
        <v>0</v>
      </c>
    </row>
    <row r="303" spans="1:11" ht="18.75">
      <c r="A303" s="22" t="s">
        <v>70</v>
      </c>
      <c r="B303" s="28" t="s">
        <v>97</v>
      </c>
      <c r="C303" s="3">
        <v>1.5</v>
      </c>
      <c r="D303" s="3">
        <v>332.77</v>
      </c>
      <c r="E303" s="8">
        <f t="shared" si="21"/>
        <v>499.155</v>
      </c>
      <c r="F303" s="7">
        <f t="shared" si="22"/>
        <v>491.78747219999997</v>
      </c>
      <c r="G303" s="1">
        <f t="shared" si="24"/>
        <v>565.55559303</v>
      </c>
      <c r="H303" s="10">
        <f>SUM(G300:G303)</f>
        <v>901.15789423</v>
      </c>
      <c r="I303" s="15">
        <v>901</v>
      </c>
      <c r="J303" s="30">
        <f t="shared" si="20"/>
        <v>43.25557892304</v>
      </c>
      <c r="K303" s="33">
        <f t="shared" si="23"/>
        <v>43.41347315304006</v>
      </c>
    </row>
    <row r="304" spans="1:11" s="8" customFormat="1" ht="18.75">
      <c r="A304" s="21" t="s">
        <v>80</v>
      </c>
      <c r="B304" s="27" t="s">
        <v>79</v>
      </c>
      <c r="C304" s="7">
        <v>10</v>
      </c>
      <c r="D304" s="7">
        <v>24</v>
      </c>
      <c r="E304" s="8">
        <f t="shared" si="21"/>
        <v>240</v>
      </c>
      <c r="F304" s="7">
        <f t="shared" si="22"/>
        <v>236.4576</v>
      </c>
      <c r="G304" s="8">
        <f t="shared" si="24"/>
        <v>271.92624</v>
      </c>
      <c r="H304" s="9"/>
      <c r="I304" s="15"/>
      <c r="J304" s="30">
        <f t="shared" si="20"/>
        <v>0</v>
      </c>
      <c r="K304" s="33">
        <f t="shared" si="23"/>
        <v>0</v>
      </c>
    </row>
    <row r="305" spans="1:11" s="8" customFormat="1" ht="18.75">
      <c r="A305" s="21" t="s">
        <v>80</v>
      </c>
      <c r="B305" s="27" t="s">
        <v>88</v>
      </c>
      <c r="C305" s="7">
        <v>10</v>
      </c>
      <c r="D305" s="7">
        <v>102.6</v>
      </c>
      <c r="E305" s="8">
        <f t="shared" si="21"/>
        <v>1026</v>
      </c>
      <c r="F305" s="7">
        <f t="shared" si="22"/>
        <v>1010.85624</v>
      </c>
      <c r="G305" s="8">
        <f t="shared" si="24"/>
        <v>1162.4846759999998</v>
      </c>
      <c r="H305" s="9"/>
      <c r="I305" s="15"/>
      <c r="J305" s="30">
        <f t="shared" si="20"/>
        <v>0</v>
      </c>
      <c r="K305" s="33">
        <f t="shared" si="23"/>
        <v>0</v>
      </c>
    </row>
    <row r="306" spans="1:11" s="8" customFormat="1" ht="18.75">
      <c r="A306" s="21" t="s">
        <v>80</v>
      </c>
      <c r="B306" s="27" t="s">
        <v>93</v>
      </c>
      <c r="C306" s="7">
        <v>6</v>
      </c>
      <c r="D306" s="7">
        <v>30.5</v>
      </c>
      <c r="E306" s="8">
        <f t="shared" si="21"/>
        <v>183</v>
      </c>
      <c r="F306" s="7">
        <f t="shared" si="22"/>
        <v>180.29892</v>
      </c>
      <c r="G306" s="8">
        <f t="shared" si="24"/>
        <v>207.343758</v>
      </c>
      <c r="H306" s="9"/>
      <c r="I306" s="15"/>
      <c r="J306" s="30">
        <f t="shared" si="20"/>
        <v>0</v>
      </c>
      <c r="K306" s="33">
        <f t="shared" si="23"/>
        <v>0</v>
      </c>
    </row>
    <row r="307" spans="1:11" s="8" customFormat="1" ht="18.75">
      <c r="A307" s="21" t="s">
        <v>80</v>
      </c>
      <c r="B307" s="27" t="s">
        <v>97</v>
      </c>
      <c r="C307" s="7">
        <v>1.5</v>
      </c>
      <c r="D307" s="7">
        <v>332.77</v>
      </c>
      <c r="E307" s="8">
        <f t="shared" si="21"/>
        <v>499.155</v>
      </c>
      <c r="F307" s="7">
        <f t="shared" si="22"/>
        <v>491.78747219999997</v>
      </c>
      <c r="G307" s="8">
        <f t="shared" si="24"/>
        <v>565.55559303</v>
      </c>
      <c r="H307" s="9"/>
      <c r="I307" s="15"/>
      <c r="J307" s="30">
        <f t="shared" si="20"/>
        <v>0</v>
      </c>
      <c r="K307" s="33">
        <f t="shared" si="23"/>
        <v>0</v>
      </c>
    </row>
    <row r="308" spans="1:11" s="8" customFormat="1" ht="18.75">
      <c r="A308" s="21" t="s">
        <v>80</v>
      </c>
      <c r="B308" s="27" t="s">
        <v>137</v>
      </c>
      <c r="C308" s="7">
        <v>0.5</v>
      </c>
      <c r="D308" s="7">
        <v>148.5</v>
      </c>
      <c r="E308" s="8">
        <f t="shared" si="21"/>
        <v>74.25</v>
      </c>
      <c r="F308" s="7">
        <f t="shared" si="22"/>
        <v>73.15407</v>
      </c>
      <c r="G308" s="8">
        <f t="shared" si="24"/>
        <v>84.1271805</v>
      </c>
      <c r="H308" s="9"/>
      <c r="I308" s="15"/>
      <c r="J308" s="30">
        <f t="shared" si="20"/>
        <v>0</v>
      </c>
      <c r="K308" s="33">
        <f t="shared" si="23"/>
        <v>0</v>
      </c>
    </row>
    <row r="309" spans="1:11" s="8" customFormat="1" ht="18.75">
      <c r="A309" s="21" t="s">
        <v>80</v>
      </c>
      <c r="B309" s="27" t="s">
        <v>116</v>
      </c>
      <c r="C309" s="7">
        <v>0.8</v>
      </c>
      <c r="D309" s="7">
        <v>338.72</v>
      </c>
      <c r="E309" s="8">
        <f t="shared" si="21"/>
        <v>270.97600000000006</v>
      </c>
      <c r="F309" s="7">
        <f t="shared" si="22"/>
        <v>266.97639424000005</v>
      </c>
      <c r="G309" s="8">
        <f t="shared" si="24"/>
        <v>307.02285337600006</v>
      </c>
      <c r="H309" s="11">
        <f>SUM(G304:G309)</f>
        <v>2598.4603009059997</v>
      </c>
      <c r="I309" s="15">
        <v>2514</v>
      </c>
      <c r="J309" s="30">
        <f t="shared" si="20"/>
        <v>124.726094443488</v>
      </c>
      <c r="K309" s="33">
        <f t="shared" si="23"/>
        <v>209.1863953494876</v>
      </c>
    </row>
    <row r="310" spans="1:11" ht="18.75">
      <c r="A310" s="22" t="s">
        <v>34</v>
      </c>
      <c r="B310" s="28" t="s">
        <v>32</v>
      </c>
      <c r="C310" s="3">
        <v>2</v>
      </c>
      <c r="D310" s="3">
        <v>192</v>
      </c>
      <c r="E310" s="8">
        <f t="shared" si="21"/>
        <v>384</v>
      </c>
      <c r="F310" s="7">
        <f t="shared" si="22"/>
        <v>378.33216</v>
      </c>
      <c r="G310" s="1">
        <f t="shared" si="24"/>
        <v>435.081984</v>
      </c>
      <c r="J310" s="30">
        <f t="shared" si="20"/>
        <v>0</v>
      </c>
      <c r="K310" s="33">
        <f t="shared" si="23"/>
        <v>0</v>
      </c>
    </row>
    <row r="311" spans="1:11" ht="18.75">
      <c r="A311" s="22" t="s">
        <v>34</v>
      </c>
      <c r="B311" s="28" t="s">
        <v>94</v>
      </c>
      <c r="C311" s="3">
        <v>0</v>
      </c>
      <c r="D311" s="3">
        <v>135</v>
      </c>
      <c r="E311" s="8">
        <f t="shared" si="21"/>
        <v>0</v>
      </c>
      <c r="F311" s="7">
        <f t="shared" si="22"/>
        <v>0</v>
      </c>
      <c r="G311" s="1">
        <f t="shared" si="24"/>
        <v>0</v>
      </c>
      <c r="J311" s="30">
        <f t="shared" si="20"/>
        <v>0</v>
      </c>
      <c r="K311" s="33">
        <f t="shared" si="23"/>
        <v>0</v>
      </c>
    </row>
    <row r="312" spans="1:11" ht="18.75">
      <c r="A312" s="22" t="s">
        <v>34</v>
      </c>
      <c r="B312" s="28" t="s">
        <v>121</v>
      </c>
      <c r="C312" s="3">
        <v>5</v>
      </c>
      <c r="D312" s="3">
        <v>80.02</v>
      </c>
      <c r="E312" s="8">
        <f t="shared" si="21"/>
        <v>400.09999999999997</v>
      </c>
      <c r="F312" s="7">
        <f t="shared" si="22"/>
        <v>394.19452399999994</v>
      </c>
      <c r="G312" s="1">
        <f t="shared" si="24"/>
        <v>453.3237025999999</v>
      </c>
      <c r="H312" s="10">
        <f>SUM(G310:G312)</f>
        <v>888.4056865999999</v>
      </c>
      <c r="I312" s="15">
        <v>1347</v>
      </c>
      <c r="J312" s="30">
        <f t="shared" si="20"/>
        <v>42.6434729568</v>
      </c>
      <c r="K312" s="33">
        <f t="shared" si="23"/>
        <v>-415.95084044320015</v>
      </c>
    </row>
    <row r="313" spans="1:11" s="8" customFormat="1" ht="18.75">
      <c r="A313" s="21" t="s">
        <v>108</v>
      </c>
      <c r="B313" s="27" t="s">
        <v>138</v>
      </c>
      <c r="C313" s="7">
        <v>0.3</v>
      </c>
      <c r="D313" s="7">
        <v>174</v>
      </c>
      <c r="E313" s="8">
        <f t="shared" si="21"/>
        <v>52.199999999999996</v>
      </c>
      <c r="F313" s="7">
        <f t="shared" si="22"/>
        <v>51.429528</v>
      </c>
      <c r="G313" s="8">
        <f>(F313)*(1+15%)</f>
        <v>59.143957199999996</v>
      </c>
      <c r="H313" s="9"/>
      <c r="I313" s="15"/>
      <c r="J313" s="30">
        <f t="shared" si="20"/>
        <v>0</v>
      </c>
      <c r="K313" s="33">
        <f t="shared" si="23"/>
        <v>0</v>
      </c>
    </row>
    <row r="314" spans="1:11" s="8" customFormat="1" ht="18.75">
      <c r="A314" s="21" t="s">
        <v>21</v>
      </c>
      <c r="B314" s="27" t="s">
        <v>18</v>
      </c>
      <c r="C314" s="7">
        <v>1</v>
      </c>
      <c r="D314" s="7">
        <v>189</v>
      </c>
      <c r="E314" s="8">
        <f t="shared" si="21"/>
        <v>189</v>
      </c>
      <c r="F314" s="7">
        <f t="shared" si="22"/>
        <v>186.21036</v>
      </c>
      <c r="G314" s="8">
        <f t="shared" si="24"/>
        <v>214.14191399999999</v>
      </c>
      <c r="H314" s="9"/>
      <c r="I314" s="15"/>
      <c r="J314" s="30">
        <f t="shared" si="20"/>
        <v>0</v>
      </c>
      <c r="K314" s="33">
        <f t="shared" si="23"/>
        <v>0</v>
      </c>
    </row>
    <row r="315" spans="1:11" s="8" customFormat="1" ht="18.75">
      <c r="A315" s="21" t="s">
        <v>21</v>
      </c>
      <c r="B315" s="27" t="s">
        <v>43</v>
      </c>
      <c r="C315" s="7">
        <v>2</v>
      </c>
      <c r="D315" s="7">
        <v>49.9</v>
      </c>
      <c r="E315" s="8">
        <f t="shared" si="21"/>
        <v>99.8</v>
      </c>
      <c r="F315" s="7">
        <f t="shared" si="22"/>
        <v>98.32695199999999</v>
      </c>
      <c r="G315" s="8">
        <f t="shared" si="24"/>
        <v>113.07599479999998</v>
      </c>
      <c r="H315" s="11">
        <f>SUM(G313:G315)</f>
        <v>386.36186599999996</v>
      </c>
      <c r="I315" s="15">
        <v>375</v>
      </c>
      <c r="J315" s="30">
        <f t="shared" si="20"/>
        <v>18.545369567999998</v>
      </c>
      <c r="K315" s="33">
        <f t="shared" si="23"/>
        <v>29.907235567999976</v>
      </c>
    </row>
    <row r="316" spans="1:11" ht="18.75">
      <c r="A316" s="22" t="s">
        <v>109</v>
      </c>
      <c r="B316" s="28" t="s">
        <v>106</v>
      </c>
      <c r="C316" s="3">
        <v>0</v>
      </c>
      <c r="D316" s="3">
        <v>42</v>
      </c>
      <c r="E316" s="8">
        <f t="shared" si="21"/>
        <v>0</v>
      </c>
      <c r="F316" s="7">
        <f t="shared" si="22"/>
        <v>0</v>
      </c>
      <c r="G316" s="1">
        <f t="shared" si="24"/>
        <v>0</v>
      </c>
      <c r="J316" s="30">
        <f t="shared" si="20"/>
        <v>0</v>
      </c>
      <c r="K316" s="33">
        <f t="shared" si="23"/>
        <v>0</v>
      </c>
    </row>
    <row r="317" spans="1:11" ht="18.75">
      <c r="A317" s="22" t="s">
        <v>109</v>
      </c>
      <c r="B317" s="28" t="s">
        <v>121</v>
      </c>
      <c r="C317" s="3">
        <v>4</v>
      </c>
      <c r="D317" s="3">
        <v>80.02</v>
      </c>
      <c r="E317" s="8">
        <f t="shared" si="21"/>
        <v>320.08</v>
      </c>
      <c r="F317" s="7">
        <f t="shared" si="22"/>
        <v>315.3556192</v>
      </c>
      <c r="G317" s="1">
        <f t="shared" si="24"/>
        <v>362.6589620799999</v>
      </c>
      <c r="J317" s="30">
        <f t="shared" si="20"/>
        <v>0</v>
      </c>
      <c r="K317" s="33">
        <f t="shared" si="23"/>
        <v>0</v>
      </c>
    </row>
    <row r="318" spans="1:11" ht="18.75">
      <c r="A318" s="22" t="s">
        <v>109</v>
      </c>
      <c r="B318" s="28" t="s">
        <v>123</v>
      </c>
      <c r="C318" s="3">
        <v>2</v>
      </c>
      <c r="D318" s="3">
        <v>149.3</v>
      </c>
      <c r="E318" s="8">
        <f t="shared" si="21"/>
        <v>298.6</v>
      </c>
      <c r="F318" s="7">
        <f t="shared" si="22"/>
        <v>294.19266400000004</v>
      </c>
      <c r="G318" s="1">
        <f t="shared" si="24"/>
        <v>338.3215636</v>
      </c>
      <c r="H318" s="10">
        <f>SUM(G316:G318)</f>
        <v>700.9805256799999</v>
      </c>
      <c r="I318" s="15">
        <v>769</v>
      </c>
      <c r="J318" s="30">
        <f t="shared" si="20"/>
        <v>33.647065232639996</v>
      </c>
      <c r="K318" s="33">
        <f t="shared" si="23"/>
        <v>-34.3724090873601</v>
      </c>
    </row>
    <row r="319" spans="1:11" s="8" customFormat="1" ht="18.75">
      <c r="A319" s="21" t="s">
        <v>52</v>
      </c>
      <c r="B319" s="27" t="s">
        <v>43</v>
      </c>
      <c r="C319" s="7">
        <v>4</v>
      </c>
      <c r="D319" s="7">
        <v>49.9</v>
      </c>
      <c r="E319" s="8">
        <f t="shared" si="21"/>
        <v>199.6</v>
      </c>
      <c r="F319" s="7">
        <f t="shared" si="22"/>
        <v>196.65390399999998</v>
      </c>
      <c r="G319" s="8">
        <f t="shared" si="24"/>
        <v>226.15198959999995</v>
      </c>
      <c r="H319" s="9"/>
      <c r="I319" s="15"/>
      <c r="J319" s="30">
        <f t="shared" si="20"/>
        <v>0</v>
      </c>
      <c r="K319" s="33">
        <f t="shared" si="23"/>
        <v>0</v>
      </c>
    </row>
    <row r="320" spans="1:11" s="8" customFormat="1" ht="18.75">
      <c r="A320" s="21" t="s">
        <v>52</v>
      </c>
      <c r="B320" s="27" t="s">
        <v>63</v>
      </c>
      <c r="C320" s="7">
        <v>0.3</v>
      </c>
      <c r="D320" s="7">
        <v>338.72</v>
      </c>
      <c r="E320" s="8">
        <f t="shared" si="21"/>
        <v>101.616</v>
      </c>
      <c r="F320" s="7">
        <f t="shared" si="22"/>
        <v>100.11614784</v>
      </c>
      <c r="G320" s="8">
        <f t="shared" si="24"/>
        <v>115.133570016</v>
      </c>
      <c r="H320" s="9"/>
      <c r="I320" s="15"/>
      <c r="J320" s="30">
        <f t="shared" si="20"/>
        <v>0</v>
      </c>
      <c r="K320" s="33">
        <f t="shared" si="23"/>
        <v>0</v>
      </c>
    </row>
    <row r="321" spans="1:11" s="8" customFormat="1" ht="18.75">
      <c r="A321" s="21" t="s">
        <v>52</v>
      </c>
      <c r="B321" s="27" t="s">
        <v>79</v>
      </c>
      <c r="C321" s="7">
        <v>2</v>
      </c>
      <c r="D321" s="7">
        <v>24</v>
      </c>
      <c r="E321" s="8">
        <f t="shared" si="21"/>
        <v>48</v>
      </c>
      <c r="F321" s="7">
        <f t="shared" si="22"/>
        <v>47.29152</v>
      </c>
      <c r="G321" s="8">
        <f t="shared" si="24"/>
        <v>54.385248</v>
      </c>
      <c r="H321" s="9"/>
      <c r="I321" s="15"/>
      <c r="J321" s="30">
        <f t="shared" si="20"/>
        <v>0</v>
      </c>
      <c r="K321" s="33">
        <f t="shared" si="23"/>
        <v>0</v>
      </c>
    </row>
    <row r="322" spans="1:11" s="8" customFormat="1" ht="18.75">
      <c r="A322" s="21" t="s">
        <v>52</v>
      </c>
      <c r="B322" s="27" t="s">
        <v>83</v>
      </c>
      <c r="C322" s="7">
        <v>2</v>
      </c>
      <c r="D322" s="7">
        <v>26.3</v>
      </c>
      <c r="E322" s="8">
        <f t="shared" si="21"/>
        <v>52.6</v>
      </c>
      <c r="F322" s="7">
        <f t="shared" si="22"/>
        <v>51.823624</v>
      </c>
      <c r="G322" s="8">
        <f t="shared" si="24"/>
        <v>59.5971676</v>
      </c>
      <c r="H322" s="9"/>
      <c r="I322" s="15"/>
      <c r="J322" s="30">
        <f t="shared" si="20"/>
        <v>0</v>
      </c>
      <c r="K322" s="33">
        <f t="shared" si="23"/>
        <v>0</v>
      </c>
    </row>
    <row r="323" spans="1:11" s="8" customFormat="1" ht="18.75">
      <c r="A323" s="26" t="s">
        <v>52</v>
      </c>
      <c r="B323" s="27" t="s">
        <v>94</v>
      </c>
      <c r="C323" s="7">
        <v>3</v>
      </c>
      <c r="D323" s="7">
        <v>135</v>
      </c>
      <c r="E323" s="8">
        <f t="shared" si="21"/>
        <v>405</v>
      </c>
      <c r="F323" s="7">
        <f t="shared" si="22"/>
        <v>399.0222</v>
      </c>
      <c r="G323" s="8">
        <f t="shared" si="24"/>
        <v>458.87552999999997</v>
      </c>
      <c r="H323" s="9"/>
      <c r="I323" s="15"/>
      <c r="J323" s="30">
        <f aca="true" t="shared" si="25" ref="J323:J345">0.048*H323</f>
        <v>0</v>
      </c>
      <c r="K323" s="33">
        <f t="shared" si="23"/>
        <v>0</v>
      </c>
    </row>
    <row r="324" spans="1:11" s="8" customFormat="1" ht="18.75">
      <c r="A324" s="21" t="s">
        <v>52</v>
      </c>
      <c r="B324" s="27" t="s">
        <v>119</v>
      </c>
      <c r="C324" s="7">
        <v>2</v>
      </c>
      <c r="D324" s="7">
        <v>26.5</v>
      </c>
      <c r="E324" s="8">
        <f t="shared" si="21"/>
        <v>53</v>
      </c>
      <c r="F324" s="7">
        <f t="shared" si="22"/>
        <v>52.21772</v>
      </c>
      <c r="G324" s="8">
        <f t="shared" si="24"/>
        <v>60.050377999999995</v>
      </c>
      <c r="H324" s="11">
        <f>SUM(G319:G324)</f>
        <v>974.1938832159999</v>
      </c>
      <c r="I324" s="15">
        <v>974</v>
      </c>
      <c r="J324" s="30">
        <f t="shared" si="25"/>
        <v>46.761306394368</v>
      </c>
      <c r="K324" s="33">
        <f t="shared" si="23"/>
        <v>46.95518961036794</v>
      </c>
    </row>
    <row r="325" spans="1:11" ht="18.75">
      <c r="A325" s="22" t="s">
        <v>40</v>
      </c>
      <c r="B325" s="28" t="s">
        <v>38</v>
      </c>
      <c r="C325" s="3">
        <v>0.2</v>
      </c>
      <c r="D325" s="3">
        <v>141</v>
      </c>
      <c r="E325" s="8">
        <f t="shared" si="21"/>
        <v>28.200000000000003</v>
      </c>
      <c r="F325" s="7">
        <f t="shared" si="22"/>
        <v>27.783768000000002</v>
      </c>
      <c r="G325" s="1">
        <f t="shared" si="24"/>
        <v>31.9513332</v>
      </c>
      <c r="J325" s="30">
        <f t="shared" si="25"/>
        <v>0</v>
      </c>
      <c r="K325" s="33">
        <f t="shared" si="23"/>
        <v>0</v>
      </c>
    </row>
    <row r="326" spans="1:11" ht="18.75">
      <c r="A326" s="22" t="s">
        <v>40</v>
      </c>
      <c r="B326" s="28" t="s">
        <v>43</v>
      </c>
      <c r="C326" s="3">
        <v>2</v>
      </c>
      <c r="D326" s="3">
        <v>49.9</v>
      </c>
      <c r="E326" s="8">
        <f t="shared" si="21"/>
        <v>99.8</v>
      </c>
      <c r="F326" s="7">
        <f t="shared" si="22"/>
        <v>98.32695199999999</v>
      </c>
      <c r="G326" s="1">
        <f t="shared" si="24"/>
        <v>113.07599479999998</v>
      </c>
      <c r="J326" s="30">
        <f t="shared" si="25"/>
        <v>0</v>
      </c>
      <c r="K326" s="33">
        <f t="shared" si="23"/>
        <v>0</v>
      </c>
    </row>
    <row r="327" spans="1:11" ht="18.75">
      <c r="A327" s="22" t="s">
        <v>40</v>
      </c>
      <c r="B327" s="28" t="s">
        <v>63</v>
      </c>
      <c r="C327" s="3">
        <v>0.2</v>
      </c>
      <c r="D327" s="3">
        <v>338.72</v>
      </c>
      <c r="E327" s="8">
        <f aca="true" t="shared" si="26" ref="E327:E345">C327*D327</f>
        <v>67.74400000000001</v>
      </c>
      <c r="F327" s="7">
        <f aca="true" t="shared" si="27" ref="F327:F345">(E327)*(1-1.476%)</f>
        <v>66.74409856000001</v>
      </c>
      <c r="G327" s="1">
        <f t="shared" si="24"/>
        <v>76.75571334400001</v>
      </c>
      <c r="J327" s="30">
        <f t="shared" si="25"/>
        <v>0</v>
      </c>
      <c r="K327" s="33">
        <f aca="true" t="shared" si="28" ref="K327:K345">(H327+J327)-I327</f>
        <v>0</v>
      </c>
    </row>
    <row r="328" spans="1:11" ht="18.75">
      <c r="A328" s="22" t="s">
        <v>40</v>
      </c>
      <c r="B328" s="28" t="s">
        <v>77</v>
      </c>
      <c r="C328" s="3">
        <v>2</v>
      </c>
      <c r="D328" s="3">
        <v>28.9</v>
      </c>
      <c r="E328" s="8">
        <f t="shared" si="26"/>
        <v>57.8</v>
      </c>
      <c r="F328" s="7">
        <f t="shared" si="27"/>
        <v>56.946872</v>
      </c>
      <c r="G328" s="1">
        <f t="shared" si="24"/>
        <v>65.48890279999999</v>
      </c>
      <c r="J328" s="30">
        <f t="shared" si="25"/>
        <v>0</v>
      </c>
      <c r="K328" s="33">
        <f t="shared" si="28"/>
        <v>0</v>
      </c>
    </row>
    <row r="329" spans="1:11" ht="18.75">
      <c r="A329" s="22" t="s">
        <v>40</v>
      </c>
      <c r="B329" s="28" t="s">
        <v>83</v>
      </c>
      <c r="C329" s="3">
        <v>1</v>
      </c>
      <c r="D329" s="3">
        <v>26.3</v>
      </c>
      <c r="E329" s="8">
        <f t="shared" si="26"/>
        <v>26.3</v>
      </c>
      <c r="F329" s="7">
        <f t="shared" si="27"/>
        <v>25.911812</v>
      </c>
      <c r="G329" s="1">
        <f t="shared" si="24"/>
        <v>29.7985838</v>
      </c>
      <c r="J329" s="30">
        <f t="shared" si="25"/>
        <v>0</v>
      </c>
      <c r="K329" s="33">
        <f t="shared" si="28"/>
        <v>0</v>
      </c>
    </row>
    <row r="330" spans="1:11" ht="18.75">
      <c r="A330" s="22" t="s">
        <v>40</v>
      </c>
      <c r="B330" s="28" t="s">
        <v>87</v>
      </c>
      <c r="C330" s="3">
        <v>1</v>
      </c>
      <c r="D330" s="3">
        <v>102.6</v>
      </c>
      <c r="E330" s="8">
        <f t="shared" si="26"/>
        <v>102.6</v>
      </c>
      <c r="F330" s="7">
        <f t="shared" si="27"/>
        <v>101.085624</v>
      </c>
      <c r="G330" s="1">
        <f t="shared" si="24"/>
        <v>116.24846759999998</v>
      </c>
      <c r="J330" s="30">
        <f t="shared" si="25"/>
        <v>0</v>
      </c>
      <c r="K330" s="33">
        <f t="shared" si="28"/>
        <v>0</v>
      </c>
    </row>
    <row r="331" spans="1:11" ht="18.75">
      <c r="A331" s="22" t="s">
        <v>40</v>
      </c>
      <c r="B331" s="28" t="s">
        <v>98</v>
      </c>
      <c r="C331" s="3">
        <v>0.2</v>
      </c>
      <c r="D331" s="3">
        <v>248</v>
      </c>
      <c r="E331" s="8">
        <f t="shared" si="26"/>
        <v>49.6</v>
      </c>
      <c r="F331" s="7">
        <f t="shared" si="27"/>
        <v>48.867904</v>
      </c>
      <c r="G331" s="1">
        <f t="shared" si="24"/>
        <v>56.198089599999996</v>
      </c>
      <c r="J331" s="30">
        <f t="shared" si="25"/>
        <v>0</v>
      </c>
      <c r="K331" s="33">
        <f t="shared" si="28"/>
        <v>0</v>
      </c>
    </row>
    <row r="332" spans="1:11" ht="18.75">
      <c r="A332" s="22" t="s">
        <v>40</v>
      </c>
      <c r="B332" s="28" t="s">
        <v>106</v>
      </c>
      <c r="C332" s="3">
        <v>0</v>
      </c>
      <c r="D332" s="3">
        <v>42</v>
      </c>
      <c r="E332" s="8">
        <f t="shared" si="26"/>
        <v>0</v>
      </c>
      <c r="F332" s="7">
        <f t="shared" si="27"/>
        <v>0</v>
      </c>
      <c r="G332" s="1">
        <f t="shared" si="24"/>
        <v>0</v>
      </c>
      <c r="J332" s="30">
        <f t="shared" si="25"/>
        <v>0</v>
      </c>
      <c r="K332" s="33">
        <f t="shared" si="28"/>
        <v>0</v>
      </c>
    </row>
    <row r="333" spans="1:11" ht="18.75">
      <c r="A333" s="22" t="s">
        <v>40</v>
      </c>
      <c r="B333" s="28" t="s">
        <v>125</v>
      </c>
      <c r="C333" s="3">
        <v>0.2</v>
      </c>
      <c r="D333" s="3">
        <v>248</v>
      </c>
      <c r="E333" s="8">
        <f t="shared" si="26"/>
        <v>49.6</v>
      </c>
      <c r="F333" s="7">
        <f t="shared" si="27"/>
        <v>48.867904</v>
      </c>
      <c r="G333" s="1">
        <f t="shared" si="24"/>
        <v>56.198089599999996</v>
      </c>
      <c r="H333" s="10">
        <f>SUM(G325:G333)</f>
        <v>545.7151747439999</v>
      </c>
      <c r="I333" s="15">
        <v>593</v>
      </c>
      <c r="J333" s="30">
        <f t="shared" si="25"/>
        <v>26.194328387711995</v>
      </c>
      <c r="K333" s="33">
        <f t="shared" si="28"/>
        <v>-21.09049686828814</v>
      </c>
    </row>
    <row r="334" spans="1:11" s="8" customFormat="1" ht="18.75">
      <c r="A334" s="21" t="s">
        <v>56</v>
      </c>
      <c r="B334" s="27" t="s">
        <v>43</v>
      </c>
      <c r="C334" s="7">
        <v>3</v>
      </c>
      <c r="D334" s="7">
        <v>49.9</v>
      </c>
      <c r="E334" s="8">
        <f t="shared" si="26"/>
        <v>149.7</v>
      </c>
      <c r="F334" s="7">
        <f t="shared" si="27"/>
        <v>147.49042799999998</v>
      </c>
      <c r="G334" s="8">
        <f t="shared" si="24"/>
        <v>169.61399219999996</v>
      </c>
      <c r="H334" s="9"/>
      <c r="I334" s="15"/>
      <c r="J334" s="30">
        <f t="shared" si="25"/>
        <v>0</v>
      </c>
      <c r="K334" s="33">
        <f t="shared" si="28"/>
        <v>0</v>
      </c>
    </row>
    <row r="335" spans="1:11" s="8" customFormat="1" ht="18.75">
      <c r="A335" s="21" t="s">
        <v>56</v>
      </c>
      <c r="B335" s="27" t="s">
        <v>77</v>
      </c>
      <c r="C335" s="7">
        <v>1</v>
      </c>
      <c r="D335" s="7">
        <v>28.9</v>
      </c>
      <c r="E335" s="8">
        <f t="shared" si="26"/>
        <v>28.9</v>
      </c>
      <c r="F335" s="7">
        <f t="shared" si="27"/>
        <v>28.473436</v>
      </c>
      <c r="G335" s="8">
        <f t="shared" si="24"/>
        <v>32.744451399999996</v>
      </c>
      <c r="H335" s="9"/>
      <c r="I335" s="15"/>
      <c r="J335" s="30">
        <f t="shared" si="25"/>
        <v>0</v>
      </c>
      <c r="K335" s="33">
        <f t="shared" si="28"/>
        <v>0</v>
      </c>
    </row>
    <row r="336" spans="1:11" s="8" customFormat="1" ht="18.75">
      <c r="A336" s="21" t="s">
        <v>56</v>
      </c>
      <c r="B336" s="27" t="s">
        <v>92</v>
      </c>
      <c r="C336" s="7">
        <v>1</v>
      </c>
      <c r="D336" s="7">
        <v>102.6</v>
      </c>
      <c r="E336" s="8">
        <f t="shared" si="26"/>
        <v>102.6</v>
      </c>
      <c r="F336" s="7">
        <f t="shared" si="27"/>
        <v>101.085624</v>
      </c>
      <c r="G336" s="8">
        <f t="shared" si="24"/>
        <v>116.24846759999998</v>
      </c>
      <c r="H336" s="9"/>
      <c r="I336" s="15"/>
      <c r="J336" s="30">
        <f t="shared" si="25"/>
        <v>0</v>
      </c>
      <c r="K336" s="33">
        <f t="shared" si="28"/>
        <v>0</v>
      </c>
    </row>
    <row r="337" spans="1:11" s="8" customFormat="1" ht="18.75">
      <c r="A337" s="21" t="s">
        <v>56</v>
      </c>
      <c r="B337" s="27" t="s">
        <v>94</v>
      </c>
      <c r="C337" s="7">
        <v>1</v>
      </c>
      <c r="D337" s="7">
        <v>135</v>
      </c>
      <c r="E337" s="8">
        <f t="shared" si="26"/>
        <v>135</v>
      </c>
      <c r="F337" s="7">
        <f t="shared" si="27"/>
        <v>133.0074</v>
      </c>
      <c r="G337" s="8">
        <f t="shared" si="24"/>
        <v>152.95851</v>
      </c>
      <c r="H337" s="9"/>
      <c r="I337" s="15"/>
      <c r="J337" s="30">
        <f t="shared" si="25"/>
        <v>0</v>
      </c>
      <c r="K337" s="33">
        <f t="shared" si="28"/>
        <v>0</v>
      </c>
    </row>
    <row r="338" spans="1:11" s="8" customFormat="1" ht="18.75">
      <c r="A338" s="21" t="s">
        <v>56</v>
      </c>
      <c r="B338" s="27" t="s">
        <v>106</v>
      </c>
      <c r="C338" s="7">
        <v>0</v>
      </c>
      <c r="D338" s="7">
        <v>42</v>
      </c>
      <c r="E338" s="8">
        <f t="shared" si="26"/>
        <v>0</v>
      </c>
      <c r="F338" s="7">
        <f t="shared" si="27"/>
        <v>0</v>
      </c>
      <c r="G338" s="8">
        <f t="shared" si="24"/>
        <v>0</v>
      </c>
      <c r="H338" s="9"/>
      <c r="I338" s="15"/>
      <c r="J338" s="30">
        <f t="shared" si="25"/>
        <v>0</v>
      </c>
      <c r="K338" s="33">
        <f t="shared" si="28"/>
        <v>0</v>
      </c>
    </row>
    <row r="339" spans="1:11" s="8" customFormat="1" ht="18.75">
      <c r="A339" s="21" t="s">
        <v>67</v>
      </c>
      <c r="B339" s="27" t="s">
        <v>63</v>
      </c>
      <c r="C339" s="7">
        <v>0.3</v>
      </c>
      <c r="D339" s="7">
        <v>338.72</v>
      </c>
      <c r="E339" s="8">
        <f t="shared" si="26"/>
        <v>101.616</v>
      </c>
      <c r="F339" s="7">
        <f t="shared" si="27"/>
        <v>100.11614784</v>
      </c>
      <c r="G339" s="8">
        <f t="shared" si="24"/>
        <v>115.133570016</v>
      </c>
      <c r="H339" s="9"/>
      <c r="I339" s="15"/>
      <c r="J339" s="30">
        <f t="shared" si="25"/>
        <v>0</v>
      </c>
      <c r="K339" s="33">
        <f t="shared" si="28"/>
        <v>0</v>
      </c>
    </row>
    <row r="340" spans="1:11" s="8" customFormat="1" ht="18.75">
      <c r="A340" s="21" t="s">
        <v>56</v>
      </c>
      <c r="B340" s="27" t="s">
        <v>129</v>
      </c>
      <c r="C340" s="7">
        <v>5</v>
      </c>
      <c r="D340" s="7">
        <v>16.5</v>
      </c>
      <c r="E340" s="8">
        <f t="shared" si="26"/>
        <v>82.5</v>
      </c>
      <c r="F340" s="7">
        <f t="shared" si="27"/>
        <v>81.2823</v>
      </c>
      <c r="G340" s="8">
        <f t="shared" si="24"/>
        <v>93.474645</v>
      </c>
      <c r="H340" s="11">
        <f>SUM(G334:G340)</f>
        <v>680.173636216</v>
      </c>
      <c r="I340" s="15">
        <v>775</v>
      </c>
      <c r="J340" s="30">
        <f t="shared" si="25"/>
        <v>32.648334538368</v>
      </c>
      <c r="K340" s="33">
        <f t="shared" si="28"/>
        <v>-62.17802924563205</v>
      </c>
    </row>
    <row r="341" spans="1:11" ht="18.75">
      <c r="A341" s="22" t="s">
        <v>120</v>
      </c>
      <c r="B341" s="28" t="s">
        <v>119</v>
      </c>
      <c r="C341" s="3">
        <v>2</v>
      </c>
      <c r="D341" s="3">
        <v>26.5</v>
      </c>
      <c r="E341" s="8">
        <f t="shared" si="26"/>
        <v>53</v>
      </c>
      <c r="F341" s="7">
        <f t="shared" si="27"/>
        <v>52.21772</v>
      </c>
      <c r="G341" s="1">
        <f t="shared" si="24"/>
        <v>60.050377999999995</v>
      </c>
      <c r="H341" s="2">
        <v>60</v>
      </c>
      <c r="I341" s="15">
        <v>60</v>
      </c>
      <c r="J341" s="30">
        <f t="shared" si="25"/>
        <v>2.88</v>
      </c>
      <c r="K341" s="33">
        <f t="shared" si="28"/>
        <v>2.8800000000000026</v>
      </c>
    </row>
    <row r="342" spans="1:11" s="8" customFormat="1" ht="18.75">
      <c r="A342" s="21" t="s">
        <v>10</v>
      </c>
      <c r="B342" s="27" t="s">
        <v>4</v>
      </c>
      <c r="C342" s="7">
        <v>1</v>
      </c>
      <c r="D342" s="7">
        <v>69.76</v>
      </c>
      <c r="E342" s="8">
        <f t="shared" si="26"/>
        <v>69.76</v>
      </c>
      <c r="F342" s="7">
        <f t="shared" si="27"/>
        <v>68.73034240000001</v>
      </c>
      <c r="G342" s="8">
        <f>(F342)*(1+15%)</f>
        <v>79.03989376000001</v>
      </c>
      <c r="H342" s="9"/>
      <c r="I342" s="15"/>
      <c r="J342" s="30">
        <f t="shared" si="25"/>
        <v>0</v>
      </c>
      <c r="K342" s="33">
        <f t="shared" si="28"/>
        <v>0</v>
      </c>
    </row>
    <row r="343" spans="1:11" s="8" customFormat="1" ht="18.75">
      <c r="A343" s="21" t="s">
        <v>10</v>
      </c>
      <c r="B343" s="27" t="s">
        <v>94</v>
      </c>
      <c r="C343" s="7">
        <v>1</v>
      </c>
      <c r="D343" s="7">
        <v>135</v>
      </c>
      <c r="E343" s="8">
        <f t="shared" si="26"/>
        <v>135</v>
      </c>
      <c r="F343" s="7">
        <f t="shared" si="27"/>
        <v>133.0074</v>
      </c>
      <c r="G343" s="8">
        <f>(F343)*(1+15%)</f>
        <v>152.95851</v>
      </c>
      <c r="H343" s="11">
        <f>SUM(G342:G343)</f>
        <v>231.99840376</v>
      </c>
      <c r="I343" s="15">
        <v>232</v>
      </c>
      <c r="J343" s="30">
        <f t="shared" si="25"/>
        <v>11.13592338048</v>
      </c>
      <c r="K343" s="33">
        <f t="shared" si="28"/>
        <v>11.134327140479996</v>
      </c>
    </row>
    <row r="344" spans="1:11" s="13" customFormat="1" ht="18.75">
      <c r="A344" s="25" t="s">
        <v>140</v>
      </c>
      <c r="B344" s="29" t="s">
        <v>138</v>
      </c>
      <c r="C344" s="12">
        <v>5.6</v>
      </c>
      <c r="D344" s="12">
        <v>174</v>
      </c>
      <c r="E344" s="8">
        <f t="shared" si="26"/>
        <v>974.4</v>
      </c>
      <c r="F344" s="7">
        <f t="shared" si="27"/>
        <v>960.0178559999999</v>
      </c>
      <c r="G344" s="13">
        <f>(F344)*(1+15%)</f>
        <v>1104.0205343999999</v>
      </c>
      <c r="H344" s="14"/>
      <c r="I344" s="19"/>
      <c r="J344" s="30">
        <f t="shared" si="25"/>
        <v>0</v>
      </c>
      <c r="K344" s="33">
        <f t="shared" si="28"/>
        <v>0</v>
      </c>
    </row>
    <row r="345" spans="1:11" s="13" customFormat="1" ht="18.75">
      <c r="A345" s="25"/>
      <c r="B345" s="29" t="s">
        <v>137</v>
      </c>
      <c r="C345" s="12">
        <v>0.5</v>
      </c>
      <c r="D345" s="12">
        <v>148.5</v>
      </c>
      <c r="E345" s="8">
        <f t="shared" si="26"/>
        <v>74.25</v>
      </c>
      <c r="F345" s="7">
        <f t="shared" si="27"/>
        <v>73.15407</v>
      </c>
      <c r="G345" s="13">
        <f>(F345)*(1+15%)</f>
        <v>84.1271805</v>
      </c>
      <c r="H345" s="14">
        <v>1112</v>
      </c>
      <c r="I345" s="19">
        <v>525</v>
      </c>
      <c r="J345" s="30">
        <f t="shared" si="25"/>
        <v>53.376</v>
      </c>
      <c r="K345" s="33">
        <f t="shared" si="28"/>
        <v>640.376</v>
      </c>
    </row>
    <row r="346" spans="1:11" s="13" customFormat="1" ht="18.75">
      <c r="A346" s="25"/>
      <c r="B346" s="29"/>
      <c r="C346" s="12"/>
      <c r="D346" s="12"/>
      <c r="F346" s="12"/>
      <c r="H346" s="14"/>
      <c r="I346" s="19"/>
      <c r="J346" s="19"/>
      <c r="K346" s="34"/>
    </row>
    <row r="347" spans="3:10" ht="18.75">
      <c r="C347" s="3">
        <f>SUM(C2:C345)</f>
        <v>676.2000000000002</v>
      </c>
      <c r="E347" s="1">
        <f>SUM(E2:E346)</f>
        <v>58250.81500000003</v>
      </c>
      <c r="F347" s="3">
        <f>SUM(F2:F346)</f>
        <v>57391.03297060002</v>
      </c>
      <c r="G347" s="1">
        <f>SUM(G2:G345)</f>
        <v>65999.68791618997</v>
      </c>
      <c r="J347" s="31">
        <f>SUM(J2:J346)</f>
        <v>3157.2860559520323</v>
      </c>
    </row>
    <row r="348" spans="5:6" ht="18.75">
      <c r="E348" s="1">
        <f aca="true" t="shared" si="29" ref="E348:E359">C348*F348</f>
        <v>0</v>
      </c>
      <c r="F348" s="3">
        <f aca="true" t="shared" si="30" ref="F348:F393">(D353)*(1-3%)</f>
        <v>0</v>
      </c>
    </row>
    <row r="349" spans="5:6" ht="18.75">
      <c r="E349" s="1">
        <f t="shared" si="29"/>
        <v>0</v>
      </c>
      <c r="F349" s="3">
        <f t="shared" si="30"/>
        <v>0</v>
      </c>
    </row>
    <row r="350" spans="5:6" ht="18.75">
      <c r="E350" s="1">
        <f t="shared" si="29"/>
        <v>0</v>
      </c>
      <c r="F350" s="3">
        <f t="shared" si="30"/>
        <v>0</v>
      </c>
    </row>
    <row r="351" spans="5:6" ht="18.75">
      <c r="E351" s="1">
        <f t="shared" si="29"/>
        <v>0</v>
      </c>
      <c r="F351" s="3">
        <f t="shared" si="30"/>
        <v>0</v>
      </c>
    </row>
    <row r="352" spans="5:6" ht="18.75">
      <c r="E352" s="1">
        <f t="shared" si="29"/>
        <v>0</v>
      </c>
      <c r="F352" s="3">
        <f t="shared" si="30"/>
        <v>0</v>
      </c>
    </row>
    <row r="353" spans="5:6" ht="18.75">
      <c r="E353" s="1">
        <f t="shared" si="29"/>
        <v>0</v>
      </c>
      <c r="F353" s="3">
        <f t="shared" si="30"/>
        <v>0</v>
      </c>
    </row>
    <row r="354" spans="5:6" ht="18.75">
      <c r="E354" s="1">
        <f t="shared" si="29"/>
        <v>0</v>
      </c>
      <c r="F354" s="3">
        <f t="shared" si="30"/>
        <v>0</v>
      </c>
    </row>
    <row r="355" spans="5:6" ht="18.75">
      <c r="E355" s="1">
        <f t="shared" si="29"/>
        <v>0</v>
      </c>
      <c r="F355" s="3">
        <f t="shared" si="30"/>
        <v>0</v>
      </c>
    </row>
    <row r="356" spans="5:6" ht="18.75">
      <c r="E356" s="1">
        <f t="shared" si="29"/>
        <v>0</v>
      </c>
      <c r="F356" s="3">
        <f t="shared" si="30"/>
        <v>0</v>
      </c>
    </row>
    <row r="357" spans="5:6" ht="18.75">
      <c r="E357" s="1">
        <f t="shared" si="29"/>
        <v>0</v>
      </c>
      <c r="F357" s="3">
        <f t="shared" si="30"/>
        <v>0</v>
      </c>
    </row>
    <row r="358" spans="5:6" ht="18.75">
      <c r="E358" s="1">
        <f t="shared" si="29"/>
        <v>0</v>
      </c>
      <c r="F358" s="3">
        <f t="shared" si="30"/>
        <v>0</v>
      </c>
    </row>
    <row r="359" spans="5:6" ht="18.75">
      <c r="E359" s="1">
        <f t="shared" si="29"/>
        <v>0</v>
      </c>
      <c r="F359" s="3">
        <f t="shared" si="30"/>
        <v>0</v>
      </c>
    </row>
    <row r="360" ht="18.75">
      <c r="F360" s="3">
        <f t="shared" si="30"/>
        <v>0</v>
      </c>
    </row>
    <row r="361" ht="18.75">
      <c r="F361" s="3">
        <f t="shared" si="30"/>
        <v>0</v>
      </c>
    </row>
    <row r="362" ht="18.75">
      <c r="F362" s="3">
        <f t="shared" si="30"/>
        <v>0</v>
      </c>
    </row>
    <row r="363" ht="18.75">
      <c r="F363" s="3">
        <f t="shared" si="30"/>
        <v>0</v>
      </c>
    </row>
    <row r="364" ht="18.75">
      <c r="F364" s="3">
        <f t="shared" si="30"/>
        <v>0</v>
      </c>
    </row>
    <row r="365" ht="18.75">
      <c r="F365" s="3">
        <f t="shared" si="30"/>
        <v>0</v>
      </c>
    </row>
    <row r="366" ht="18.75">
      <c r="F366" s="3">
        <f t="shared" si="30"/>
        <v>0</v>
      </c>
    </row>
    <row r="367" ht="18.75">
      <c r="F367" s="3">
        <f t="shared" si="30"/>
        <v>0</v>
      </c>
    </row>
    <row r="368" ht="18.75">
      <c r="F368" s="3">
        <f t="shared" si="30"/>
        <v>0</v>
      </c>
    </row>
    <row r="369" ht="18.75">
      <c r="F369" s="3">
        <f t="shared" si="30"/>
        <v>0</v>
      </c>
    </row>
    <row r="370" ht="18.75">
      <c r="F370" s="3">
        <f t="shared" si="30"/>
        <v>0</v>
      </c>
    </row>
    <row r="371" ht="18.75">
      <c r="F371" s="3">
        <f t="shared" si="30"/>
        <v>0</v>
      </c>
    </row>
    <row r="372" ht="18.75">
      <c r="F372" s="3">
        <f t="shared" si="30"/>
        <v>0</v>
      </c>
    </row>
    <row r="373" ht="18.75">
      <c r="F373" s="3">
        <f t="shared" si="30"/>
        <v>0</v>
      </c>
    </row>
    <row r="374" ht="18.75">
      <c r="F374" s="3">
        <f t="shared" si="30"/>
        <v>0</v>
      </c>
    </row>
    <row r="375" ht="18.75">
      <c r="F375" s="3">
        <f t="shared" si="30"/>
        <v>0</v>
      </c>
    </row>
    <row r="376" ht="18.75">
      <c r="F376" s="3">
        <f t="shared" si="30"/>
        <v>0</v>
      </c>
    </row>
    <row r="377" ht="18.75">
      <c r="F377" s="3">
        <f t="shared" si="30"/>
        <v>0</v>
      </c>
    </row>
    <row r="378" ht="18.75">
      <c r="F378" s="3">
        <f t="shared" si="30"/>
        <v>0</v>
      </c>
    </row>
    <row r="379" ht="18.75">
      <c r="F379" s="3">
        <f t="shared" si="30"/>
        <v>0</v>
      </c>
    </row>
    <row r="380" ht="18.75">
      <c r="F380" s="3">
        <f t="shared" si="30"/>
        <v>0</v>
      </c>
    </row>
    <row r="381" ht="18.75">
      <c r="F381" s="3">
        <f t="shared" si="30"/>
        <v>0</v>
      </c>
    </row>
    <row r="382" ht="18.75">
      <c r="F382" s="3">
        <f t="shared" si="30"/>
        <v>0</v>
      </c>
    </row>
    <row r="383" ht="18.75">
      <c r="F383" s="3">
        <f t="shared" si="30"/>
        <v>0</v>
      </c>
    </row>
    <row r="384" ht="18.75">
      <c r="F384" s="3">
        <f t="shared" si="30"/>
        <v>0</v>
      </c>
    </row>
    <row r="385" ht="18.75">
      <c r="F385" s="3">
        <f t="shared" si="30"/>
        <v>0</v>
      </c>
    </row>
    <row r="386" ht="18.75">
      <c r="F386" s="3">
        <f t="shared" si="30"/>
        <v>0</v>
      </c>
    </row>
    <row r="387" ht="18.75">
      <c r="F387" s="3">
        <f t="shared" si="30"/>
        <v>0</v>
      </c>
    </row>
    <row r="388" ht="18.75">
      <c r="F388" s="3">
        <f t="shared" si="30"/>
        <v>0</v>
      </c>
    </row>
    <row r="389" ht="18.75">
      <c r="F389" s="3">
        <f t="shared" si="30"/>
        <v>0</v>
      </c>
    </row>
    <row r="390" ht="18.75">
      <c r="F390" s="3">
        <f t="shared" si="30"/>
        <v>0</v>
      </c>
    </row>
    <row r="391" ht="18.75">
      <c r="F391" s="3">
        <f t="shared" si="30"/>
        <v>0</v>
      </c>
    </row>
    <row r="392" ht="18.75">
      <c r="F392" s="3">
        <f t="shared" si="30"/>
        <v>0</v>
      </c>
    </row>
    <row r="393" ht="18.75">
      <c r="F393" s="3">
        <f t="shared" si="30"/>
        <v>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2013-11-28T02:44:50Z</cp:lastPrinted>
  <dcterms:created xsi:type="dcterms:W3CDTF">1996-10-08T23:32:33Z</dcterms:created>
  <dcterms:modified xsi:type="dcterms:W3CDTF">2013-11-28T13:47:39Z</dcterms:modified>
  <cp:category/>
  <cp:version/>
  <cp:contentType/>
  <cp:contentStatus/>
</cp:coreProperties>
</file>