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5" activeTab="1"/>
  </bookViews>
  <sheets>
    <sheet name="КАРАНДАШИ маникюр, капли для во" sheetId="1" r:id="rId1"/>
    <sheet name="Дом природы" sheetId="2" r:id="rId2"/>
    <sheet name="Косметика &quot;Веаuty Triumph&quot;" sheetId="3" r:id="rId3"/>
    <sheet name="Мыловаров" sheetId="4" r:id="rId4"/>
    <sheet name="ДЕЗОДОРАНТЫ" sheetId="5" r:id="rId5"/>
    <sheet name="Органик Тай" sheetId="6" r:id="rId6"/>
    <sheet name="ChocoLatte" sheetId="7" r:id="rId7"/>
    <sheet name="Для педикюра" sheetId="8" r:id="rId8"/>
    <sheet name="ПИЛКИ" sheetId="9" r:id="rId9"/>
    <sheet name="Для ногтей" sheetId="10" r:id="rId10"/>
    <sheet name="Medolla" sheetId="11" r:id="rId11"/>
  </sheets>
  <definedNames>
    <definedName name="Excel_BuiltIn_Print_Area" localSheetId="1">'Косметика "Веаuty Triumph"'!$A$1:$J$45</definedName>
    <definedName name="_xlnm.Print_Area" localSheetId="1">'Дом природы'!$A$1:$E$125</definedName>
    <definedName name="_xlnm.Print_Area" localSheetId="2">'Косметика "Веаuty Triumph"'!$A$1:$I$46</definedName>
  </definedNames>
  <calcPr fullCalcOnLoad="1"/>
</workbook>
</file>

<file path=xl/sharedStrings.xml><?xml version="1.0" encoding="utf-8"?>
<sst xmlns="http://schemas.openxmlformats.org/spreadsheetml/2006/main" count="1233" uniqueCount="1007">
  <si>
    <t>ООО «Триумф Красоты»</t>
  </si>
  <si>
    <t>Прайс-лист действует с 19.03.2014г.</t>
  </si>
  <si>
    <t>Наш сайт - http://триумф-красоты.рф, www.triymfkrasoti.ru</t>
  </si>
  <si>
    <t>Тел.: 8(495)721-6778</t>
  </si>
  <si>
    <t>*  при условии общей закупки продукции по всем 
Прайсам не менее 5000 руб.</t>
  </si>
  <si>
    <t>Карандаши для маникюра и ароматерапевтические средства</t>
  </si>
  <si>
    <t>Артикул</t>
  </si>
  <si>
    <r>
      <t>до</t>
    </r>
    <r>
      <rPr>
        <sz val="11"/>
        <rFont val="Arial"/>
        <family val="2"/>
      </rPr>
      <t xml:space="preserve"> 10 000 руб.</t>
    </r>
  </si>
  <si>
    <t>от 10 000 руб.</t>
  </si>
  <si>
    <t>от 20 000 руб.</t>
  </si>
  <si>
    <t>от 30 000 руб.</t>
  </si>
  <si>
    <t>от 50 000 руб.</t>
  </si>
  <si>
    <t>от 100 000 руб.</t>
  </si>
  <si>
    <t>ЗАКАЗ</t>
  </si>
  <si>
    <t>СУММА</t>
  </si>
  <si>
    <t>*</t>
  </si>
  <si>
    <t>( скидка 3% )</t>
  </si>
  <si>
    <t>( скидка 5% )</t>
  </si>
  <si>
    <t>( скидка 7% )</t>
  </si>
  <si>
    <t>( скидка 10% )</t>
  </si>
  <si>
    <t>( скидка 13% )</t>
  </si>
  <si>
    <t>штуки</t>
  </si>
  <si>
    <t>рубли</t>
  </si>
  <si>
    <t>Карандаши для маникюра</t>
  </si>
  <si>
    <r>
      <t xml:space="preserve">Карандаш капиллярный «BEAUTY TRIUMPH» LUXURI (в блистере) натуральный удалитель кутикулы с маслом лимона и витаминами. </t>
    </r>
    <r>
      <rPr>
        <sz val="12"/>
        <color indexed="10"/>
        <rFont val="Arial"/>
        <family val="2"/>
      </rPr>
      <t>ХИТ ПРОДАЖ!</t>
    </r>
  </si>
  <si>
    <t>BT-1000</t>
  </si>
  <si>
    <r>
      <t xml:space="preserve">Карандаш капиллярный «BEAUTY TRIUMPH» натуральный удалитель кутикулы с маслом лимона и витаминами. </t>
    </r>
    <r>
      <rPr>
        <sz val="14"/>
        <color indexed="10"/>
        <rFont val="Arial"/>
        <family val="2"/>
      </rPr>
      <t>ХИТ ПРОДАЖ!</t>
    </r>
  </si>
  <si>
    <t>BT-1001</t>
  </si>
  <si>
    <t>Капиллярный карандаш «Farmograf» д/корректировки маникюра и интенсивного ухода за ногтевой пластиной «Чайное дерево»</t>
  </si>
  <si>
    <t>F-004</t>
  </si>
  <si>
    <t>Ароматерапевтическое средство для устранения хрупкости и расслаивания ногтей «Сосна»</t>
  </si>
  <si>
    <t>F-001</t>
  </si>
  <si>
    <t>Ароматерапевтическое средство для восстановления ногтевой пластины «Бергамот»</t>
  </si>
  <si>
    <t>F-002</t>
  </si>
  <si>
    <t>Капли для волос лечебные</t>
  </si>
  <si>
    <t>Ароматерапевтическая смесь «Пачули» для  нормального типа волос 10 мл</t>
  </si>
  <si>
    <t>F-011</t>
  </si>
  <si>
    <t>Ароматерапевтическая смесь «Бриз» для нормальных и жирных волос 10мл</t>
  </si>
  <si>
    <t>F-012</t>
  </si>
  <si>
    <t>ИНСТРУКЦИЯ ПО РАСЧЕТУ СКИДКИ:</t>
  </si>
  <si>
    <t>ИТОГО БЕЗ СКИДКИ</t>
  </si>
  <si>
    <t>1) В ячейке столбца "ЗАКАЗ" вы пишите количество требуемого Вам товара;</t>
  </si>
  <si>
    <t>СКИДКА</t>
  </si>
  <si>
    <t>%</t>
  </si>
  <si>
    <t xml:space="preserve">2) В строке "ИТОГО БЕЗ СКИДКИ" Вы смотрите какая получилась сумма; </t>
  </si>
  <si>
    <t>ИТОГО СО СКИДКОЙ</t>
  </si>
  <si>
    <t>3) Потом смотрите в шапке столбцов со скидками под какой процент подпадает сумма "ИТОГО БЕЗ СКИДКИ";</t>
  </si>
  <si>
    <t>4) В ячейке строки "СКИДКА" проставляете вручную цифру полагающейся Вам скидки (только цифру, без символа процентов);</t>
  </si>
  <si>
    <t xml:space="preserve">5) Смотрите в строке "ИТОГО СО СКИДКОЙ" какая получилась итоговая сумма заказа с учетом вашей скидки; </t>
  </si>
  <si>
    <t>6) Решаете, что Вам нужна максимальная скидка и увеличиваете заказ:) Процветайте и преуспевайте!</t>
  </si>
  <si>
    <r>
      <t xml:space="preserve">Прайс-лист </t>
    </r>
    <r>
      <rPr>
        <sz val="16"/>
        <color indexed="8"/>
        <rFont val="Times New Roman"/>
        <family val="1"/>
      </rPr>
      <t>действует с 10.10.2013г.</t>
    </r>
  </si>
  <si>
    <t>Наш сайт — http://триумф-красоты.рф, www.triymfkrasoti.ru</t>
  </si>
  <si>
    <t>Крымское мыло натуральное и мыло с Сакской грязью</t>
  </si>
  <si>
    <t>ЦЕНА 
ДО 9.999</t>
  </si>
  <si>
    <r>
      <t xml:space="preserve">ЦЕНА 
</t>
    </r>
    <r>
      <rPr>
        <sz val="10"/>
        <rFont val="Arial"/>
        <family val="2"/>
      </rPr>
      <t>ОТ 10.000
 ДО 19.999</t>
    </r>
  </si>
  <si>
    <r>
      <t xml:space="preserve">ЦЕНА 
</t>
    </r>
    <r>
      <rPr>
        <sz val="10"/>
        <rFont val="Arial"/>
        <family val="2"/>
      </rPr>
      <t>ОТ 20.000
 ДО 29.999</t>
    </r>
  </si>
  <si>
    <r>
      <t xml:space="preserve">ЦЕНА 
</t>
    </r>
    <r>
      <rPr>
        <sz val="10"/>
        <rFont val="Arial"/>
        <family val="2"/>
      </rPr>
      <t>ОТ 30.000
 ДО 150.000</t>
    </r>
  </si>
  <si>
    <t>СКИДКА 0%</t>
  </si>
  <si>
    <t>СКИДКА 5%</t>
  </si>
  <si>
    <t>СКИДКА 7%</t>
  </si>
  <si>
    <t>СКИДКА 9%</t>
  </si>
  <si>
    <t>Натуральный бальзам для губ, 14 г.: шт.</t>
  </si>
  <si>
    <t>Бальзам "КОЗЬЕ МОЛОКО"</t>
  </si>
  <si>
    <t>Бальзам "КРЫМСКИЕ ТРАВЫ"</t>
  </si>
  <si>
    <t>Бальзам "ЧАЙНАЯ РОЗА"</t>
  </si>
  <si>
    <t>Бальзам "ДИКИЙ МЕД"</t>
  </si>
  <si>
    <t>Бальзам "ВАНИЛЬНЫЙ МУСС"</t>
  </si>
  <si>
    <t>Бальзам "КЛУБНИЧНЫЙ КОКТЕЙЛЬ"</t>
  </si>
  <si>
    <t>Бальзам "ШОКОЛАДНЫЙ ПУДИНГ"</t>
  </si>
  <si>
    <t>Бальзам "МУСКАТ КРАСНЫЙ"</t>
  </si>
  <si>
    <t>Бальзам "ЛЕТНИЙ ПОЦЕЛУЙ"</t>
  </si>
  <si>
    <t>СКРАБ:  САХАРНЫЙ,  САХАРНО-СОЛЯНОЙ,  Скраб на основе английской соли.</t>
  </si>
  <si>
    <t>Сахарно-соляные скрабы в ассортименте, 400 г.:  шт.</t>
  </si>
  <si>
    <t>Сахарный скраб АПЕЛЬСИН С КОРИЦЕЙ</t>
  </si>
  <si>
    <t>Сахарный скраб КОЗЬЕ МОЛОКО С ВАНИЛЬЮ</t>
  </si>
  <si>
    <t>Сахарный скраб ШОКОЛАД С МЕДОМ</t>
  </si>
  <si>
    <t>Сахарный скраб ГОЛУБАЯ И БЕЛАЯ ГЛИНЫ</t>
  </si>
  <si>
    <t>Сахарно-соляной скраб ЛАВАНДА И МОЖЖЕВЕЛЬНИК</t>
  </si>
  <si>
    <t>Сахарно-соляной скраб РОЗА И ВИНО</t>
  </si>
  <si>
    <t>Сахарно-соляной скраб ЗЕЛЕНЫЙ ЧАЙ И АЛОЭ</t>
  </si>
  <si>
    <t>Термо-скраб ЛИМОН С КРАСНЫМ ПЕРЦЕМ на основе английской соли</t>
  </si>
  <si>
    <t>Фреш-скраб МЯТА С ЛАМИНАРИЕЙ на основе английской соли</t>
  </si>
  <si>
    <t>Скраб на основе английской соли КРЫМСКИЕ ТРАВЫ</t>
  </si>
  <si>
    <t xml:space="preserve">СОЛЯНЫЕ СКРАБЫ на основе оливкового масла   </t>
  </si>
  <si>
    <t>Соляные скрабы в ассортименте, 450 г.: шт.</t>
  </si>
  <si>
    <t>Соляной скраб "ИМБИРНЫЙ" на оливковом масле</t>
  </si>
  <si>
    <t>Соляной скраб "АНТИЦЕЛЛЮЛИТНЫЙ" с ламинарией</t>
  </si>
  <si>
    <t>Соляной скраб "ЛАВАНДОВЫЙ" с голубой глиной</t>
  </si>
  <si>
    <t>Соляной скраб "САКСКАЯ ГРЯЗЬ" с экстрактом лавра</t>
  </si>
  <si>
    <t>Соляной скраб "КОФЕЙНЫЙ" с пряностями</t>
  </si>
  <si>
    <t>Соляной скраб "ЧАЙНАЯ РОЗА" с натуральными лепестками</t>
  </si>
  <si>
    <t xml:space="preserve">Мягкое мыло "БЕЛЬДИ"    </t>
  </si>
  <si>
    <t>Мягкое мыло "БЕЛЬДИ", 200 г. : шт.</t>
  </si>
  <si>
    <t>Мило-скраб "БЕЛЬДІ з листям эвкаліпта"</t>
  </si>
  <si>
    <t>Мило-скраб "БЕЛЬДІ з лавандою"</t>
  </si>
  <si>
    <t>Мило-скраб "БЕЛЬДІ з морською сіллю та ламінарією"</t>
  </si>
  <si>
    <t>Мило-скраб "БЕЛЬДІ з гряззю Сакського озера"</t>
  </si>
  <si>
    <t>Мило-скраб "БЕЛЬДІ з кримською трояндою"</t>
  </si>
  <si>
    <t>Мило-скраб "БЕЛЬДІ з ягодами ялівцю"</t>
  </si>
  <si>
    <t>Мило-скраб "БЕЛЬДІ з гірськими травами"</t>
  </si>
  <si>
    <t>Мило-скраб "БЕЛЬДІ з червоним вином"</t>
  </si>
  <si>
    <t xml:space="preserve">Натуральный ВОСКОВОЙ КРЕМ  </t>
  </si>
  <si>
    <t>Натуральный восковой крем (для рук и тела), 45 г.: шт</t>
  </si>
  <si>
    <t xml:space="preserve">ВОССТАНАВЛИВАЮЩИЙ с воском розы и маслом макадамии
</t>
  </si>
  <si>
    <t xml:space="preserve">УВЛАЖНЯЮЩИЙ с воском виноградных косточек и маслом ши
для рук и тела
</t>
  </si>
  <si>
    <t xml:space="preserve">УСПОКАИВАЮЩИЙ с воском листьев оливы и маслом авокадо 
</t>
  </si>
  <si>
    <t xml:space="preserve">ИНТЕНСИВНАЯ ЗАЩИТА с воском абрикоса и маслом манго
</t>
  </si>
  <si>
    <t xml:space="preserve">ЕЖЕДНЕВНЫЙ УХОД с рисовым воском и маслом жожоба
</t>
  </si>
  <si>
    <t xml:space="preserve">СМЯГЧАЮЩИЙ с воском авокадо и маслом арганы (для ног)
</t>
  </si>
  <si>
    <t>Серия мыла ТМ "Крымское Мыло Натуральное" Olive Oil, ORGANIC,  80г</t>
  </si>
  <si>
    <t>Мыло твердое в ассортименте:  ТМ "Крымское Мыло Натуральное" Olive Oil, 80г : шт</t>
  </si>
  <si>
    <t>« РОЗА»</t>
  </si>
  <si>
    <t>« САКСКАЯ ГРЯЗЬ»</t>
  </si>
  <si>
    <t>« ЛАВАНДА»</t>
  </si>
  <si>
    <t>« МОЖЖЕВЕЛЬНИК»</t>
  </si>
  <si>
    <t>« С МОРСКОЙ СОЛЬЮ И ВОДОРОСЛЬЮ»</t>
  </si>
  <si>
    <t>« ВИННОЕ»</t>
  </si>
  <si>
    <t>« КАЛЕНДУЛА»</t>
  </si>
  <si>
    <t>« РОМАШКА И БЕССМЕРТНИК»</t>
  </si>
  <si>
    <t xml:space="preserve">« ПРОПОЛИС» </t>
  </si>
  <si>
    <t>« ОВСЯНЫЕ ХЛОПИЯ И ВАНИЛЬ»</t>
  </si>
  <si>
    <t>« ПОЛЫНЬ ТАВРИЧЕСКАЯ»</t>
  </si>
  <si>
    <t>« ЧАБРЕЦ»</t>
  </si>
  <si>
    <t>« СЕРНО-ДЕГТЯРНОЕ»</t>
  </si>
  <si>
    <t xml:space="preserve">« ГИППОАЛЛЕРГЕННОЕ» </t>
  </si>
  <si>
    <t>« ЧЕРЕДА»</t>
  </si>
  <si>
    <t>« РОЗМАРИН»</t>
  </si>
  <si>
    <t>« ЕЖЕВИКА»</t>
  </si>
  <si>
    <t>« АБРИКОС»</t>
  </si>
  <si>
    <t>« ДЕГТЯРНОЕ»</t>
  </si>
  <si>
    <t xml:space="preserve">« МИНДАЛЬНОЕ» </t>
  </si>
  <si>
    <t xml:space="preserve">« МЕЛИССА» </t>
  </si>
  <si>
    <t>« ШАЛФЕЙНОЕ»</t>
  </si>
  <si>
    <t>" САКСКАЯ ГРЯЗЬ" с маслом расторопши</t>
  </si>
  <si>
    <t>"ТРАВЯНОЙ СБОР"</t>
  </si>
  <si>
    <t>« ЦИТРУСОВОЕ»</t>
  </si>
  <si>
    <t>« КОФЕЙНОЕ»</t>
  </si>
  <si>
    <t xml:space="preserve">« КОРИЦА И ЛИМОН» </t>
  </si>
  <si>
    <t>« ГРЕЙПФРУТ»</t>
  </si>
  <si>
    <t xml:space="preserve">« ЗЕЛЕНЫЙ ЧАЙ» </t>
  </si>
  <si>
    <t xml:space="preserve">« ШОКОЛАД» </t>
  </si>
  <si>
    <t>"СТЕВИЯ"</t>
  </si>
  <si>
    <t>"АЛОЭ С ЛЮФФОЙ"</t>
  </si>
  <si>
    <t>Джутовая мочалка с "Крымским натуральным мылом"</t>
  </si>
  <si>
    <t>Набор "Джутовая мочалка с натуральным мылом", 80г.:</t>
  </si>
  <si>
    <r>
      <t xml:space="preserve">Джутовая мочалка + мыло </t>
    </r>
    <r>
      <rPr>
        <b/>
        <sz val="11"/>
        <color indexed="8"/>
        <rFont val="Calibri"/>
        <family val="2"/>
      </rPr>
      <t>"Роза"</t>
    </r>
  </si>
  <si>
    <r>
      <t xml:space="preserve">Джутовая мочалка + мыло </t>
    </r>
    <r>
      <rPr>
        <b/>
        <sz val="11"/>
        <color indexed="8"/>
        <rFont val="Calibri"/>
        <family val="2"/>
      </rPr>
      <t>"С грязью Сакского озера"</t>
    </r>
  </si>
  <si>
    <r>
      <t xml:space="preserve">Джутовая мочалка + мыло </t>
    </r>
    <r>
      <rPr>
        <b/>
        <sz val="11"/>
        <color indexed="8"/>
        <rFont val="Calibri"/>
        <family val="2"/>
      </rPr>
      <t>"Лаванда"</t>
    </r>
  </si>
  <si>
    <r>
      <t xml:space="preserve">Джутовая мочалка + мыло </t>
    </r>
    <r>
      <rPr>
        <b/>
        <sz val="11"/>
        <color indexed="8"/>
        <rFont val="Calibri"/>
        <family val="2"/>
      </rPr>
      <t>"Можжевельник"</t>
    </r>
  </si>
  <si>
    <r>
      <t xml:space="preserve">Джутовая мочалка + мыло </t>
    </r>
    <r>
      <rPr>
        <b/>
        <sz val="11"/>
        <color indexed="8"/>
        <rFont val="Calibri"/>
        <family val="2"/>
      </rPr>
      <t>"Винное"</t>
    </r>
  </si>
  <si>
    <t>Мыло натуральное с лечебной Грязью сакского озера "MED - formula"</t>
  </si>
  <si>
    <t>Мыло твердое  в ассортименте, 80 г.:  "Крымское мыло MED formula с грязью Сакского озера".  Шт</t>
  </si>
  <si>
    <t>MED formula №1 сухая и чувствительная кожа</t>
  </si>
  <si>
    <t>MED formula №2 нормальная и комбинированная кожа</t>
  </si>
  <si>
    <t>MED formula №3 жирная кожа</t>
  </si>
  <si>
    <t>MED formula №4 проблемная кожа</t>
  </si>
  <si>
    <t>MED formula №5 антивозрастной лифтинг</t>
  </si>
  <si>
    <t>MED formula №6 антицеллюлитный уход</t>
  </si>
  <si>
    <t>MED formula №7 косметический уход</t>
  </si>
  <si>
    <t>MED formula №10  питательное на козьем молоке</t>
  </si>
  <si>
    <t>MED formula №9 PSORA-DERM с березовым дегтем</t>
  </si>
  <si>
    <t>Грязь иловая сульфидная Сакского озера</t>
  </si>
  <si>
    <t xml:space="preserve">Грязь иловая сульфидная Сакского озера </t>
  </si>
  <si>
    <t>Грязь иловая сульфидная Сакского озера, (дойпак - 850 г.)</t>
  </si>
  <si>
    <t>Природные дары Крыма - Линия ДУШИСТЫХ ВОД с крымской минеральной водой.</t>
  </si>
  <si>
    <t>ДУШИСТАЯ ВОДА с крымской минеральной водой в ассортименте, 150 мл. : шт</t>
  </si>
  <si>
    <t xml:space="preserve"> "РОЗА" с крымской минеральной водой</t>
  </si>
  <si>
    <t xml:space="preserve"> "ЛАВАНДА" с крымской минеральной водой</t>
  </si>
  <si>
    <t xml:space="preserve"> "МОЖЖЕВЕЛЬНИК" с крымской минеральной водой</t>
  </si>
  <si>
    <t xml:space="preserve"> "ШАЛФЕЙ" с крымской минеральной водой</t>
  </si>
  <si>
    <t xml:space="preserve"> "РОЗМАРИН" с крымской минеральной водой</t>
  </si>
  <si>
    <t xml:space="preserve"> "АПЕЛЬСИН" с крымской минеральной водой</t>
  </si>
  <si>
    <t xml:space="preserve"> "ГРЕЙПФРУТ" с крымской минеральной водой</t>
  </si>
  <si>
    <t xml:space="preserve"> "ЖАСМИН" с крымской минеральной водой</t>
  </si>
  <si>
    <t xml:space="preserve"> "МЕЛИССА" с крымской минеральной водой</t>
  </si>
  <si>
    <t xml:space="preserve"> "ПОЛЫНЬ" с крымской минеральной водой</t>
  </si>
  <si>
    <t>1) В  ячейках столбца "ЗАКАЗ" вы пишите количество требуемого Вам товара;</t>
  </si>
  <si>
    <t>*  при условии общей закупки продукции по всем прайсам не менее 5000 руб.</t>
  </si>
  <si>
    <t>Косметика "Веаuty Triumph" (производства "Компания мыловаров")</t>
  </si>
  <si>
    <t>СКИДКА 3%</t>
  </si>
  <si>
    <t>СКИДКА 10%</t>
  </si>
  <si>
    <t>СКИДКА 12%</t>
  </si>
  <si>
    <t>Твердое масло для рук, баночка 30г.</t>
  </si>
  <si>
    <t>Ванильная сладость (с эфирным маслом ванили и пчелиным воском)</t>
  </si>
  <si>
    <t>Виноградное омолаживающее (с пчелиным воском)  НОВИНКА</t>
  </si>
  <si>
    <t>Горячий шоколад (с маслом какао и пчелиным воском)</t>
  </si>
  <si>
    <t>Лимонная свежесть (с эфирным маслом лимона и пчелиным воском)</t>
  </si>
  <si>
    <t>Зеленый чай</t>
  </si>
  <si>
    <t>Облепиховый джем</t>
  </si>
  <si>
    <t>Фруктовая ваза</t>
  </si>
  <si>
    <t>Розовое настроение (с пчелиным воском)</t>
  </si>
  <si>
    <t>Твердое масло для ног, баночка 30г.</t>
  </si>
  <si>
    <t>Легкие ножки (с эфирными маслами лимона, мяты и чайного дерева)   НОВИНКА</t>
  </si>
  <si>
    <t>Крем-масла для тела с экстрактами, баночка 100г.</t>
  </si>
  <si>
    <t>Антицеллюлитное цитрусовое</t>
  </si>
  <si>
    <t>Виноградное омолаживающее</t>
  </si>
  <si>
    <t>Зелёный чай</t>
  </si>
  <si>
    <t>Горячий шоколад</t>
  </si>
  <si>
    <t>Массажные крем-плитки для тела, баночка 90г.</t>
  </si>
  <si>
    <t>Антицеллюлитная цитрусовая</t>
  </si>
  <si>
    <t>Ванильно-сливочный десерт</t>
  </si>
  <si>
    <t>Розовое настроение</t>
  </si>
  <si>
    <t>Очищающие крем-плитки для душа, баночка 90г.</t>
  </si>
  <si>
    <t>Виноградная омолаживающая</t>
  </si>
  <si>
    <t>Голубая глина</t>
  </si>
  <si>
    <t>Клубника со сливками</t>
  </si>
  <si>
    <t>Кофейный соблазн</t>
  </si>
  <si>
    <t>Легкие ножки (с порошком пемзы)</t>
  </si>
  <si>
    <t>Медово-овсяная</t>
  </si>
  <si>
    <t>Соляная</t>
  </si>
  <si>
    <r>
      <t xml:space="preserve">Прайс-лист </t>
    </r>
    <r>
      <rPr>
        <sz val="16"/>
        <color indexed="8"/>
        <rFont val="Times New Roman"/>
        <family val="1"/>
      </rPr>
      <t>действует с 28.05.2014г.</t>
    </r>
  </si>
  <si>
    <t>Телефон: 8(495)721-6778</t>
  </si>
  <si>
    <t>Наименование товара</t>
  </si>
  <si>
    <t>Бальзамы для губ, баночка 10г.</t>
  </si>
  <si>
    <t>Ванильный рай (с эфирным маслом ванили и пчелиным воском)</t>
  </si>
  <si>
    <t>МL-0176</t>
  </si>
  <si>
    <t>Вишневый поцелуй (с пчелиным воском)</t>
  </si>
  <si>
    <t>МL-0171</t>
  </si>
  <si>
    <t>Восточная сказка (с эфирными маслами апельсина, иланг-иланг и пчелиным воском)</t>
  </si>
  <si>
    <t>МL-0170</t>
  </si>
  <si>
    <t>Горячий шоколад (с пчелиным воском)</t>
  </si>
  <si>
    <t>МL-0177</t>
  </si>
  <si>
    <t>Медовые уста (с пчелиным воском и медом)</t>
  </si>
  <si>
    <t>МL-0174</t>
  </si>
  <si>
    <t>Пухлые губки (с пчелиным воском и эфирными маслами апельсина и корицы)</t>
  </si>
  <si>
    <t>МL-0169</t>
  </si>
  <si>
    <t>Масло для ногтей, баночка 10г.</t>
  </si>
  <si>
    <t>Лимонная свежесть (с эфирным маслом лимона)</t>
  </si>
  <si>
    <t>МL-0178</t>
  </si>
  <si>
    <t>Твердое масло для рук, баночка 35г.</t>
  </si>
  <si>
    <r>
      <t>Виноградное омолаживающее (с пчелиным воском)</t>
    </r>
    <r>
      <rPr>
        <sz val="8"/>
        <color indexed="8"/>
        <rFont val="Arial"/>
        <family val="2"/>
      </rPr>
      <t xml:space="preserve"> </t>
    </r>
  </si>
  <si>
    <t>МL-0484</t>
  </si>
  <si>
    <t>МL-0180</t>
  </si>
  <si>
    <t>МL-0603</t>
  </si>
  <si>
    <t>МL-0179</t>
  </si>
  <si>
    <t>МL-0605</t>
  </si>
  <si>
    <t>Твердое масло для ног, баночка 35г.</t>
  </si>
  <si>
    <t xml:space="preserve">Легкие ножки (с эфирными маслами лимона, мяты и чайного дерева) </t>
  </si>
  <si>
    <t>МL-0504</t>
  </si>
  <si>
    <t>Крем-масла для тела с экстрактами, баночка 150г.</t>
  </si>
  <si>
    <t>МL-0459</t>
  </si>
  <si>
    <t>МL-0460</t>
  </si>
  <si>
    <t>МL-0462</t>
  </si>
  <si>
    <t>МL-0607</t>
  </si>
  <si>
    <t>Крем-масла для тела с экстрактами, баночка 50г.</t>
  </si>
  <si>
    <t>МL-0021</t>
  </si>
  <si>
    <t>МL-0022</t>
  </si>
  <si>
    <t>МL-0023</t>
  </si>
  <si>
    <t>МL-0025</t>
  </si>
  <si>
    <t xml:space="preserve">Шоколадные маски для тела с экстрактами, баночка 150г. </t>
  </si>
  <si>
    <t>Антицеллюлитная</t>
  </si>
  <si>
    <t>МL-0463</t>
  </si>
  <si>
    <t>Омолаживающая</t>
  </si>
  <si>
    <t>МL-0465</t>
  </si>
  <si>
    <t>Питательная и увлажняющая</t>
  </si>
  <si>
    <t>МL-0466</t>
  </si>
  <si>
    <t xml:space="preserve">Массажные крем-плитки для тела, баночка 90г. </t>
  </si>
  <si>
    <t>МL-0206</t>
  </si>
  <si>
    <t>МL-0211</t>
  </si>
  <si>
    <t>МL-0209</t>
  </si>
  <si>
    <t>МL-0608</t>
  </si>
  <si>
    <t>МL-0609</t>
  </si>
  <si>
    <t xml:space="preserve">Очищающие крем-плитки для душа, баночка 90г. </t>
  </si>
  <si>
    <t>МL-0399</t>
  </si>
  <si>
    <t>МL-0228</t>
  </si>
  <si>
    <t>МL-0224</t>
  </si>
  <si>
    <t>Натуральное массажное масло для тела, флакон 135-200г.</t>
  </si>
  <si>
    <t>Натуральное масло кокоса, 200 гр</t>
  </si>
  <si>
    <t>МL-1191</t>
  </si>
  <si>
    <t>Виноградное омолаживающее, 135 гр</t>
  </si>
  <si>
    <t>МL-0647</t>
  </si>
  <si>
    <t>Восточный базар (с эфирными маслами иланг-иланг, нероли, пачули), 135 гр</t>
  </si>
  <si>
    <t>МL-0115</t>
  </si>
  <si>
    <t>Лавандовая прогулка (с эфирным маслом лаванды), 135 гр</t>
  </si>
  <si>
    <t>МL-0116</t>
  </si>
  <si>
    <t>Цитрусовый фреш ( с  эфирными маслами апельсина и грейпфрута), 135 гр</t>
  </si>
  <si>
    <t>МL-0118</t>
  </si>
  <si>
    <t>Скрабы для тела соляные в банках</t>
  </si>
  <si>
    <t>Антицеллюлитный цитрусовый, 270гр</t>
  </si>
  <si>
    <t>МL-0486</t>
  </si>
  <si>
    <t>Легкие ножки, 290 гр</t>
  </si>
  <si>
    <t>МL-0148</t>
  </si>
  <si>
    <t>Морской с водорослями, 290 гр</t>
  </si>
  <si>
    <t>МL-0150</t>
  </si>
  <si>
    <t>Скрабы для тела сахарные в банках (220 г)</t>
  </si>
  <si>
    <t>МL-0154</t>
  </si>
  <si>
    <t>Винорадный омолаживающий</t>
  </si>
  <si>
    <t>МL-0500</t>
  </si>
  <si>
    <t>МL-0155</t>
  </si>
  <si>
    <t>МL-0156</t>
  </si>
  <si>
    <t>Средства для принятия ванны</t>
  </si>
  <si>
    <t>Десерты для ванны (пироженное),  50 гр</t>
  </si>
  <si>
    <t>Апельсин с корицей, 50 гр</t>
  </si>
  <si>
    <t>МL-0663</t>
  </si>
  <si>
    <t>Бананас, 50 гр</t>
  </si>
  <si>
    <t>МL-0664</t>
  </si>
  <si>
    <t>Бодрящий грейпфрут, 50 гр</t>
  </si>
  <si>
    <t>МL-0665</t>
  </si>
  <si>
    <t>Ванильно-сливочный, 50 гр</t>
  </si>
  <si>
    <t>МL-0666</t>
  </si>
  <si>
    <t>Клубника со сливками, 50 гр</t>
  </si>
  <si>
    <t>МL-0667</t>
  </si>
  <si>
    <t>Кофейный соблазн, 50 гр</t>
  </si>
  <si>
    <t>МL-0668</t>
  </si>
  <si>
    <t>Козье молоко, 50 гр</t>
  </si>
  <si>
    <t>МL-0669</t>
  </si>
  <si>
    <t>Карамельное яблоко, 50 гр</t>
  </si>
  <si>
    <t>МL-0670</t>
  </si>
  <si>
    <t>Мандарин в шоколаде, 50 гр</t>
  </si>
  <si>
    <t>МL-0671</t>
  </si>
  <si>
    <t>Миндальное молочко, 50 гр</t>
  </si>
  <si>
    <t>МL-0672</t>
  </si>
  <si>
    <t>Тирамису, 50 гр</t>
  </si>
  <si>
    <t>МL-0673</t>
  </si>
  <si>
    <t>Фруктовая ваза, 50 гр</t>
  </si>
  <si>
    <t>МL-0674</t>
  </si>
  <si>
    <t>Соль для ванны, банка 500 гр</t>
  </si>
  <si>
    <t>МL-0201</t>
  </si>
  <si>
    <t>Для ножных ванночек «Легкие Ножки»</t>
  </si>
  <si>
    <t>МL-0190</t>
  </si>
  <si>
    <t>Козье молоко</t>
  </si>
  <si>
    <t>МL-0232</t>
  </si>
  <si>
    <t>Морская с водорослями</t>
  </si>
  <si>
    <t>МL-0194</t>
  </si>
  <si>
    <t>МL-0223</t>
  </si>
  <si>
    <t>МL-0195</t>
  </si>
  <si>
    <t>Соль для ванны развесная в пакетах (1000 гр.)</t>
  </si>
  <si>
    <t>Козье молоко (с козьим молоком)</t>
  </si>
  <si>
    <t>МL-0191</t>
  </si>
  <si>
    <t>Морская с водорослями (с морскими водорослями)</t>
  </si>
  <si>
    <t>МL-0112</t>
  </si>
  <si>
    <t>Фруктовая ваза (с нежным фруктовым ароматом)</t>
  </si>
  <si>
    <t>МL-0610</t>
  </si>
  <si>
    <t xml:space="preserve">Молоко для ванны в банках (240 гр.) </t>
  </si>
  <si>
    <t>Горячий шоколад (с какао)</t>
  </si>
  <si>
    <t>МL-0186</t>
  </si>
  <si>
    <t>МL-0648</t>
  </si>
  <si>
    <t>МL-0202</t>
  </si>
  <si>
    <t>Натуральное мыло — пирожные</t>
  </si>
  <si>
    <t>Апельсин с корицей, 95 гр</t>
  </si>
  <si>
    <t>МL-0031</t>
  </si>
  <si>
    <t>Горячий шоколад, 95 г</t>
  </si>
  <si>
    <t>МL-0032</t>
  </si>
  <si>
    <t>Клубника со сливками, 95 гр</t>
  </si>
  <si>
    <t>МL-0030</t>
  </si>
  <si>
    <t>Ванильно-сливочный, 95 гр</t>
  </si>
  <si>
    <t>МL-0033</t>
  </si>
  <si>
    <t>Бурлящие шары и маффины для ванны с увлажняющим миндальным маслом (150 гр.)</t>
  </si>
  <si>
    <t>Апельсиновый фреш (с эфирным маслом апельсина) / шар</t>
  </si>
  <si>
    <t>МL-0611</t>
  </si>
  <si>
    <t>Бананас / шар</t>
  </si>
  <si>
    <t>МL-0612</t>
  </si>
  <si>
    <t>Бодрящий грейпфрут (с эфирным маслом грейпфрута)  / шар</t>
  </si>
  <si>
    <t>МL-0561</t>
  </si>
  <si>
    <t>Ванна шампанского с блестками  / шар</t>
  </si>
  <si>
    <t>МL-0563</t>
  </si>
  <si>
    <t>Виноградный омолаживающий  / шар</t>
  </si>
  <si>
    <t>МL-0564</t>
  </si>
  <si>
    <t>Горячий шоколад (с какао)  / маффин</t>
  </si>
  <si>
    <t>МL-0568</t>
  </si>
  <si>
    <t>Жасминовый флирт (с цветками и эфирным маслом жасмина) / маффин</t>
  </si>
  <si>
    <t>МL-0565</t>
  </si>
  <si>
    <t>Земляничное искушение  / шар</t>
  </si>
  <si>
    <t>МL-0613</t>
  </si>
  <si>
    <t>Карамельный роман / маффин</t>
  </si>
  <si>
    <t>МL-0614</t>
  </si>
  <si>
    <t>Морской с водорослями  / шар</t>
  </si>
  <si>
    <t>МL-0574</t>
  </si>
  <si>
    <t>Мужской взгляд (по мотивам мужских духов "Hugo Boss" Hugo)  / шар</t>
  </si>
  <si>
    <t>МL-0575</t>
  </si>
  <si>
    <t>Розовое настроение (с лепестками роз) / маффин</t>
  </si>
  <si>
    <t>МL-0579</t>
  </si>
  <si>
    <t>Сахарный арбуз  / шар</t>
  </si>
  <si>
    <t>МL-0616</t>
  </si>
  <si>
    <t>Страсть по-французски (по мотивам женских духов “Coco Madame” Chanel)  / шар</t>
  </si>
  <si>
    <t>МL-0581</t>
  </si>
  <si>
    <t>Фруктовая ваза  / маффин</t>
  </si>
  <si>
    <t>МL-0583</t>
  </si>
  <si>
    <t>Ягода-малина  / шар</t>
  </si>
  <si>
    <t>МL-0588</t>
  </si>
  <si>
    <t>Молочные бурлящие шары и маффины для ванны с увлажняющим миндальным маслом</t>
  </si>
  <si>
    <t xml:space="preserve">Ванильно-сливочный десерт </t>
  </si>
  <si>
    <t>МL-0589</t>
  </si>
  <si>
    <t xml:space="preserve">Клубника со сливками </t>
  </si>
  <si>
    <t>МL-0590</t>
  </si>
  <si>
    <t xml:space="preserve">Козье молоко </t>
  </si>
  <si>
    <t>МL-0591</t>
  </si>
  <si>
    <t xml:space="preserve">Кофейный соблазн </t>
  </si>
  <si>
    <t>МL-0593</t>
  </si>
  <si>
    <t>Соляные бурлящие мини бомбочки для маникюра и педикюра (упаковка 4 шт.)</t>
  </si>
  <si>
    <t>"Легкие ножки" (с эфирными маслами лимона, чайного дерева и мяты)</t>
  </si>
  <si>
    <t>МL-0596</t>
  </si>
  <si>
    <t>МL-0595</t>
  </si>
  <si>
    <t>Мыло ручной работы для лица и тела</t>
  </si>
  <si>
    <t xml:space="preserve">Натуральное (органическое) мыло ручной работы     </t>
  </si>
  <si>
    <t>Апельсин с корицей / брусок</t>
  </si>
  <si>
    <t>МL-0344</t>
  </si>
  <si>
    <t>Голубая глина / брусок</t>
  </si>
  <si>
    <t>МL-0343</t>
  </si>
  <si>
    <t>Дегтярное / брусок</t>
  </si>
  <si>
    <t>МL-0404</t>
  </si>
  <si>
    <t>Детское / брусок</t>
  </si>
  <si>
    <t>МL-0405</t>
  </si>
  <si>
    <t>Козье молоко / брусок</t>
  </si>
  <si>
    <t>МL-0348</t>
  </si>
  <si>
    <t>Лавандовая прогулка / брусок</t>
  </si>
  <si>
    <t>МL-0259</t>
  </si>
  <si>
    <t>Огуречное / брусок</t>
  </si>
  <si>
    <t>МL-0347</t>
  </si>
  <si>
    <t>Оливковое / брусок</t>
  </si>
  <si>
    <t>МL-0346</t>
  </si>
  <si>
    <t>Соляное / 1 шт.</t>
  </si>
  <si>
    <t>МL-0350</t>
  </si>
  <si>
    <t>Черное с углем / брусок</t>
  </si>
  <si>
    <t>МL-0618</t>
  </si>
  <si>
    <t>Чистотел / брусок</t>
  </si>
  <si>
    <t>МL-0402</t>
  </si>
  <si>
    <t>Дезодоранты минеральные</t>
  </si>
  <si>
    <t>до 10 000 руб.</t>
  </si>
  <si>
    <t xml:space="preserve">* </t>
  </si>
  <si>
    <t>( скидка 12% )</t>
  </si>
  <si>
    <t>"Кристалл-ДеоНат" чистый, цельный, "Travel Stick", 40 гр.</t>
  </si>
  <si>
    <t>DN-213</t>
  </si>
  <si>
    <r>
      <t xml:space="preserve">"Кристалл-ДеоНат" чистый, цельный, 60 гр. </t>
    </r>
    <r>
      <rPr>
        <sz val="14"/>
        <color indexed="10"/>
        <rFont val="Arial"/>
        <family val="2"/>
      </rPr>
      <t>ХИТ ПРОДАЖ!</t>
    </r>
  </si>
  <si>
    <t>DN-214</t>
  </si>
  <si>
    <t>"Кристалл-ДеоНат" чистый, цельный, 80 гр.</t>
  </si>
  <si>
    <t>DN-215</t>
  </si>
  <si>
    <t>"Кристалл-ДеоНат" чистый, цельный, стик овальный, 100 гр.</t>
  </si>
  <si>
    <t>DN-216</t>
  </si>
  <si>
    <t>"Кристалл-ДеоНат" чистый, цельный, стик плоский, 100 гр.</t>
  </si>
  <si>
    <t>DN-217</t>
  </si>
  <si>
    <r>
      <t xml:space="preserve">"Кристалл-ДеоНат" чистый, 60 гр. </t>
    </r>
    <r>
      <rPr>
        <sz val="14"/>
        <color indexed="10"/>
        <rFont val="Arial"/>
        <family val="2"/>
      </rPr>
      <t>ХИТ ПРОДАЖ!</t>
    </r>
  </si>
  <si>
    <t>DN-201</t>
  </si>
  <si>
    <t>"Кристалл-Део-Нат" чистый, 80 гр.</t>
  </si>
  <si>
    <t>DN-204</t>
  </si>
  <si>
    <t>"Кристалл-ДеоНат" чистый, стик овальный, 100 гр.</t>
  </si>
  <si>
    <t>DN-207</t>
  </si>
  <si>
    <t>"Кристалл-ДеоНат" чистый,  стик плоский, 100 гр.</t>
  </si>
  <si>
    <t>DN-209</t>
  </si>
  <si>
    <r>
      <t xml:space="preserve">"Кристалл-ДеоНат" с соком Алое, 60 гр. </t>
    </r>
    <r>
      <rPr>
        <sz val="14"/>
        <color indexed="10"/>
        <rFont val="Arial"/>
        <family val="2"/>
      </rPr>
      <t>ХИТ ПРОДАЖ!</t>
    </r>
  </si>
  <si>
    <t>DN-203</t>
  </si>
  <si>
    <t>"Кристалл-Део-Нат" с соком Алое, 80 гр.</t>
  </si>
  <si>
    <t>DN-206</t>
  </si>
  <si>
    <t>"Кристалл-ДеоНат" с соком Алое, стик овальный, 100 гр.</t>
  </si>
  <si>
    <t>DN-208</t>
  </si>
  <si>
    <t>"Кристалл-ДеоНат" с  соком Алое,  стик плоский, 100 гр.</t>
  </si>
  <si>
    <t>DN-210</t>
  </si>
  <si>
    <t>"Кристалл-ДеоНат" с соком Мангостина, 60 гр.</t>
  </si>
  <si>
    <t>DN-211</t>
  </si>
  <si>
    <t>"Кристалл-ДеоНат" с соком Мангостина, 80 гр.</t>
  </si>
  <si>
    <t>DN-2111</t>
  </si>
  <si>
    <t>"Кристалл-ДеоНат" с соком Мангостина, стик плоский, 100 гр.</t>
  </si>
  <si>
    <t>DN-2112</t>
  </si>
  <si>
    <t>"Кристалл-ДеоНат" с Куркумой, 60 гр.</t>
  </si>
  <si>
    <t>DN-212</t>
  </si>
  <si>
    <t>"Кристалл-ДеоНат" с Куркумой, 80 гр.</t>
  </si>
  <si>
    <t>DN-2121</t>
  </si>
  <si>
    <t>"Кристалл-ДеоНат" с Куркумой,  стик плоский, 100 гр.</t>
  </si>
  <si>
    <t>DN-1222</t>
  </si>
  <si>
    <r>
      <t xml:space="preserve">Прайс-лист </t>
    </r>
    <r>
      <rPr>
        <sz val="16"/>
        <color indexed="8"/>
        <rFont val="Times New Roman"/>
        <family val="1"/>
      </rPr>
      <t>действует с 19.03.2014г.</t>
    </r>
  </si>
  <si>
    <t>Наш сайт —  http://триумф-красоты.рф, www.triymfkrasoti.ru</t>
  </si>
  <si>
    <t>ЦЕНА</t>
  </si>
  <si>
    <t>Натуральный шампунь «ЛЕМОНГРАСС» 260 мл</t>
  </si>
  <si>
    <t>OT-3016</t>
  </si>
  <si>
    <t>Натуральный шампунь «МАНДАРИН» 260 мл</t>
  </si>
  <si>
    <t>OT-3023</t>
  </si>
  <si>
    <t>Натуральный шампунь «ФРАНЖИПАНИ» 260 мл</t>
  </si>
  <si>
    <t>OT-3030</t>
  </si>
  <si>
    <t>Натуральный шампунь «КОРОЛЕВСКИЙ ЛОТОС» 260 мл</t>
  </si>
  <si>
    <t>OT-0765</t>
  </si>
  <si>
    <t>Натуральный шампунь «ТАЙСКИЙ ПОМЕЛО» 260 мл</t>
  </si>
  <si>
    <t>OT-0727</t>
  </si>
  <si>
    <t>Натуральный бальзам-кондиционер «ЛЕМОНГРАСС» 260 мл</t>
  </si>
  <si>
    <t>OT-3047</t>
  </si>
  <si>
    <t>Натуральный бальзам-кондиционер «МАНДАРИН» 260 мл</t>
  </si>
  <si>
    <t>OT-3054</t>
  </si>
  <si>
    <t>Натуральный бальзам-кондиционер «ФРАНЖИПАНИ» 260 мл</t>
  </si>
  <si>
    <t>OT-3061</t>
  </si>
  <si>
    <t>Натуральный бальзам-кондиционер «КОРОЛЕВСКИЙ ЛОТОС» 260 мл</t>
  </si>
  <si>
    <t>OT-1045</t>
  </si>
  <si>
    <t>Натуральный бальзам-кондиционер «ТАЙСКИЙ ПОМЕЛО» 260 мл</t>
  </si>
  <si>
    <t>OT-1021</t>
  </si>
  <si>
    <t>Натуральный гель для душа «ЛЕМОНГРАСС» 260 мл</t>
  </si>
  <si>
    <t>OT-3078</t>
  </si>
  <si>
    <t>Натуральный гель для душа «МАНДАРИН» 260 мл</t>
  </si>
  <si>
    <t>OT-3085</t>
  </si>
  <si>
    <t>Натуральный гель для душа «ФРАНЖИПАНИ» 260 мл</t>
  </si>
  <si>
    <t>OT-3092</t>
  </si>
  <si>
    <t>Натуральный гель для душа «КОРОЛЕВСКИЙ ЛОТОС» 260 мл</t>
  </si>
  <si>
    <t>OT-1366</t>
  </si>
  <si>
    <t>Натуральный гель для душа «ТАЙСКИЙ ПОМЕЛО» 260 мл</t>
  </si>
  <si>
    <t>Натуральное жидкое мыло «ЛЕМОНГРАСС» 300 мл</t>
  </si>
  <si>
    <t>OT-3108</t>
  </si>
  <si>
    <t>Натуральный увлажняющий скраб для лица с гранулами жожоба «БЕЛАЯ ОРХИДЕЯ» 120 гр.</t>
  </si>
  <si>
    <t>OT-2486</t>
  </si>
  <si>
    <t>Натуральный увлажняющий скраб для тела с гранулами жожоба «ЛЕМОНГРАСС И ЗЕЛЕНЫЙ ЧАЙ» 200 гр.</t>
  </si>
  <si>
    <t>OT-2086</t>
  </si>
  <si>
    <t>Скраб для тела на основе соли Андаманского моря «ЛЕМОНГРАСС»  200 гр</t>
  </si>
  <si>
    <t>OT-3115</t>
  </si>
  <si>
    <t>Скраб для тела на основе соли Андаманского моря «МАНДАРИН»  200 гр</t>
  </si>
  <si>
    <t>OT-1960</t>
  </si>
  <si>
    <t>Скраб для тела на основе соли Андаманского моря «ФРАНЖИПАНИ»  200 гр</t>
  </si>
  <si>
    <t>OT-0329</t>
  </si>
  <si>
    <t>Масло для тела и аромамассажа «АНТИЦЕЛЛЮЛИТНОЕ» 260 мл</t>
  </si>
  <si>
    <t>OT-2024</t>
  </si>
  <si>
    <t>Натуральный гель для тела «АНТИЦЕЛЛЮЛИТНЫЙ» 300мл</t>
  </si>
  <si>
    <t>OT-2109</t>
  </si>
  <si>
    <t>Подтягивающий крем для тела «КОРОЛЕВСКИЙ ЛОТОС» 260 мл</t>
  </si>
  <si>
    <t>OT-0441</t>
  </si>
  <si>
    <t>Экстра питательный крем для тела «ПАПАЯ, ШИ И ЖОЖОБА» 150 мл</t>
  </si>
  <si>
    <t>OT-2093</t>
  </si>
  <si>
    <t>Экстраувлажняющий крем для тела «ЛЕМОНГРАСС» 120 мл</t>
  </si>
  <si>
    <t>OT-3139</t>
  </si>
  <si>
    <t>Экстра увлажняющий крем для ног «ЛЕМОНГРАСС И МЯТА» 60 мл</t>
  </si>
  <si>
    <t>OT-4594</t>
  </si>
  <si>
    <t>Антивозрастной крем для рук «КОРОЛЕВСКИЙ ЛОТОС, ШИ И ЖОЖОБА» 120 мл</t>
  </si>
  <si>
    <t>OT-2308</t>
  </si>
  <si>
    <t>Экстра питательный крем для рук «ФРАНЖИПАНИ, ШИ И ЖОЖОБА» 60мл</t>
  </si>
  <si>
    <t>OT-4883</t>
  </si>
  <si>
    <t>Экстра увлажняющий крем для рук «ЛЕМОНГРАСС» 60 мл</t>
  </si>
  <si>
    <t>OT-3122</t>
  </si>
  <si>
    <t>Набор «ЛЕМОНГРАСС» (Шампунь120 мл + Бальзам 120 мл + Гель120 мл)</t>
  </si>
  <si>
    <t>OT-3146</t>
  </si>
  <si>
    <t>Набор «МАНДАРИН» (Шампунь120 мл + Бальзам 120 мл + Гель120 мл)</t>
  </si>
  <si>
    <t>OT-3153</t>
  </si>
  <si>
    <t>Набор «ФРАНЖИПАНИ» (Шампунь120 мл + Бальзам 120 мл + Гель120 мл)</t>
  </si>
  <si>
    <t>OT-3160</t>
  </si>
  <si>
    <t>Набор «МАНДАРИН» (Шампунь260 мл + Бальзам 260 мл + Гель260 мл)</t>
  </si>
  <si>
    <t>OT-3177</t>
  </si>
  <si>
    <t>Профессиональная линия OrganicTai</t>
  </si>
  <si>
    <t xml:space="preserve">Натуральный шампунь для волос «ЛЕМОНГРАСС  И ЖОЖОБА»    </t>
  </si>
  <si>
    <t>OT-1904</t>
  </si>
  <si>
    <t xml:space="preserve">Натуральный шампунь для волос «ЖАСМИН  И ЖОЖОБА»  </t>
  </si>
  <si>
    <t>OT-1911</t>
  </si>
  <si>
    <t xml:space="preserve">Натуральный шампунь для волос «ВИРДЖИН КОКОС»  </t>
  </si>
  <si>
    <t>OT-1928</t>
  </si>
  <si>
    <r>
      <t>Натуральный бальзам-кондиционер «ЛЕМОНГРАСС  И ЖОЖОБА»</t>
    </r>
    <r>
      <rPr>
        <sz val="12"/>
        <rFont val="Arial"/>
        <family val="2"/>
      </rPr>
      <t xml:space="preserve">  </t>
    </r>
  </si>
  <si>
    <t>OT-0987</t>
  </si>
  <si>
    <r>
      <t xml:space="preserve">Натуральный бальзам-кондиционер  «ЖАСМИН  И ЖОЖОБА» </t>
    </r>
    <r>
      <rPr>
        <sz val="12"/>
        <rFont val="Arial"/>
        <family val="2"/>
      </rPr>
      <t xml:space="preserve"> </t>
    </r>
  </si>
  <si>
    <t>OT-1946</t>
  </si>
  <si>
    <r>
      <t>Натуральный бальзам-кондиционер  «ВИРДЖИН КОКОС»</t>
    </r>
    <r>
      <rPr>
        <sz val="12"/>
        <rFont val="Arial"/>
        <family val="2"/>
      </rPr>
      <t xml:space="preserve"> </t>
    </r>
  </si>
  <si>
    <t>OT-0864</t>
  </si>
  <si>
    <r>
      <t>Натуральный гель для душа  «ЛЕМОНГРАСС  И ЖОЖОБА»</t>
    </r>
    <r>
      <rPr>
        <sz val="12"/>
        <rFont val="Arial"/>
        <family val="2"/>
      </rPr>
      <t xml:space="preserve">  </t>
    </r>
  </si>
  <si>
    <t>OT-1935</t>
  </si>
  <si>
    <t xml:space="preserve">Натуральный гель для душа  «ЖАСМИН  И ЖОЖОБА» </t>
  </si>
  <si>
    <t>OT-1942</t>
  </si>
  <si>
    <t>Натуральная арома-маска для тела «ПРОТИВООТЕЧНАЯ / МОРСКИЕ ВОДОРОСЛИ И ЗЕЛЕНЫЙ ЧАЙ»</t>
  </si>
  <si>
    <t>OT-1980</t>
  </si>
  <si>
    <t>Масло для тела и аромамассажа «ОЗДОРАВЛИВАЮЩЕЕ»</t>
  </si>
  <si>
    <t>OT-2048</t>
  </si>
  <si>
    <t>Масло для тела и аромамассажа «РАССЛАБЛЯЮЩЕЕ»</t>
  </si>
  <si>
    <t>OT-2055</t>
  </si>
  <si>
    <t>Масло для тела и аромамассажа «УКРЕПЛЯЮЩЕЕ»</t>
  </si>
  <si>
    <t>OT-2017</t>
  </si>
  <si>
    <t>Масло для тела и аромамассажа «ФРАНЖИПАНИ, ЖОЖОБА И СЛАДКИЙ МИНДАЛЬ»</t>
  </si>
  <si>
    <t>OT-2000</t>
  </si>
  <si>
    <t xml:space="preserve">Массажное масло для лица «БЕЛАЯ ОРХИДЕЯ, ЖОЖОБА И СЛАДКИЙ МИНДАЛЬ» </t>
  </si>
  <si>
    <t>OT-6757</t>
  </si>
  <si>
    <t xml:space="preserve">Массажное масло для лица «ЖАСМИН, ЖОЖОБА И СЛАДКИЙ МИНДАЛЬ» </t>
  </si>
  <si>
    <t>OT-9062</t>
  </si>
  <si>
    <t xml:space="preserve">Массажное масло для лица «ЗЕЛЕНЫЙ ЧАЙ, ЖОЖОБА И СЛАДКИЙ МИНДАЛЬ» </t>
  </si>
  <si>
    <t>OT-7310</t>
  </si>
  <si>
    <t>Чистое базовое масло «СЛАДКОГО МИНДАЛЯ»</t>
  </si>
  <si>
    <t>OT-9697</t>
  </si>
  <si>
    <t>Экстраувлажняющий крем для тела «ФРАНЖИПАНИ И ЖОЖОБА»</t>
  </si>
  <si>
    <t>OT-0403</t>
  </si>
  <si>
    <t>Экстраувлажняющий крем для рук «ЛЕМОНГРАСС, ШИ И ЖОЖОБА»</t>
  </si>
  <si>
    <t>OT-2062</t>
  </si>
  <si>
    <t>Натуральный гель для тела «ДЛЯ ПОХУДЕНИЯ»</t>
  </si>
  <si>
    <t>OT-2079</t>
  </si>
  <si>
    <t>ИТОГО:</t>
  </si>
  <si>
    <t>ПОДАРОЧНЫЕ НАБОРЫ</t>
  </si>
  <si>
    <t>Набор подарочный №1 линия для ног ВАНИЛЬНАЯ ЛАВАНДА (коктейль - 2 шт, смузи, молочко)</t>
  </si>
  <si>
    <t>CL-2728</t>
  </si>
  <si>
    <t>Набор подарочный №1 линия для ног ДУШИСТАЯ ВЕРБЕНА (коктейль - 2 шт, смузи, молочко)</t>
  </si>
  <si>
    <t>CL-2730</t>
  </si>
  <si>
    <t>Набор подарочный №1 линия для ног МЯТНЫЙ ЧАЙ (коктейль - 2 шт, смузи, молочко)</t>
  </si>
  <si>
    <t>CL-2731</t>
  </si>
  <si>
    <t>Набор подарочный №1 линия для рук МЕДОВАЯ (коктейль - 2 шт, смузи, молочко)</t>
  </si>
  <si>
    <t>CL-2733</t>
  </si>
  <si>
    <t>Набор подарочный №1 линия для рук МОЛОЧНАЯ (коктейль - 2 шт, смузи, молочко)</t>
  </si>
  <si>
    <t>CL-2732</t>
  </si>
  <si>
    <t>Набор подарочный №1 линия для рук ШОКОЛАДНАЯ (коктейль - 2 шт, смузи, молочко)</t>
  </si>
  <si>
    <t>CL-2734</t>
  </si>
  <si>
    <t>Набор подарочный №4 для тела и душа ВАНИЛЛА-КРИМ (пенка 250мл, молочко д/тела 200мл)</t>
  </si>
  <si>
    <t>CL-3012</t>
  </si>
  <si>
    <t>Набор подарочный №4 для тела и душа ВИНОГРАД-КРИМ (пенка 250мл, молочко д/тела 200мл)</t>
  </si>
  <si>
    <t>CL-3013</t>
  </si>
  <si>
    <t>Набор подарочный №4 для тела и душа КЛУБНИКА-МИЛК (пенка 250мл, молочко д/тела 200мл)</t>
  </si>
  <si>
    <t>CL-3014</t>
  </si>
  <si>
    <t>Набор подарочный №4 для тела и душа КОКОС-МИЛК (пенка 250мл, молочко д/тела 200мл)</t>
  </si>
  <si>
    <t>CL-3015</t>
  </si>
  <si>
    <t>Набор подарочный №4 для тела и душа КОФЕ-КРИМ (пенка 250мл, молочко д/тела 200мл)</t>
  </si>
  <si>
    <t>CL-3016</t>
  </si>
  <si>
    <t>Набор подарочный №4 для тела и душа МАНГО-КРИМ (пенка 250мл, молочко д/тела 200мл)</t>
  </si>
  <si>
    <t>CL-3017</t>
  </si>
  <si>
    <t>Набор подарочный №4 для тела и душа НЕРОЛИ-ЖАСМИН (пенка 250мл, молочко д/тела 200мл)</t>
  </si>
  <si>
    <t>CL-3018</t>
  </si>
  <si>
    <t>Набор подарочный №4 для тела и душа ТУТТИ-ФРУТТИ (пенка 250мл, молочко д/тела 200мл)</t>
  </si>
  <si>
    <t>CL-3019</t>
  </si>
  <si>
    <t>Набор подарочный №4 для тела и душа ЦИТРУС-МИКС (пенка 250мл, молочко д/тела 200мл)</t>
  </si>
  <si>
    <t>CL-3020</t>
  </si>
  <si>
    <t>Набор подарочный №4 для тела и душа ШОКОЛАД-МАНДАРИН (пенка 250мл, мол д/тела 200мл)</t>
  </si>
  <si>
    <t>CL-3021</t>
  </si>
  <si>
    <t>ДЛЯ ЗАГАРА</t>
  </si>
  <si>
    <t>Масло для тела, 100 мл</t>
  </si>
  <si>
    <t>ФОРМУЛА №1 АКТИВАТОР ЗАГАРА</t>
  </si>
  <si>
    <t>CL-1091</t>
  </si>
  <si>
    <t>ФОРМУЛА №2 ДЛЯ ЗАГАРА</t>
  </si>
  <si>
    <t>CL-1092</t>
  </si>
  <si>
    <t>Крем-молочко для тела, 100 мл</t>
  </si>
  <si>
    <t>ФОРМУЛА №3 ПОСЛЕ ЗАГАРА</t>
  </si>
  <si>
    <t>CL-1093</t>
  </si>
  <si>
    <t>ДЛЯ ВОЛОС</t>
  </si>
  <si>
    <t>Масло-бальзам для волос, 50 мл</t>
  </si>
  <si>
    <t>ФОРМУЛА №1 ДЛЯ УКРЕПЛЕНИЯ И РОСТА ВОЛОС</t>
  </si>
  <si>
    <t>CL-0822</t>
  </si>
  <si>
    <t>ФОРМУЛ №2 ОТ ПРОТИВ ПЕРХОТИ</t>
  </si>
  <si>
    <t>CL-0823</t>
  </si>
  <si>
    <t>ФОРМУЛА №3 ДЛЯ СУХИХ, ЛОМКИХ И ПОВРЕЖДЕННЫХ ВОЛОС</t>
  </si>
  <si>
    <t>CL-0824</t>
  </si>
  <si>
    <t>Гель-крем для мытья волос, 280 мл</t>
  </si>
  <si>
    <t>МУСС АЙС КРИМ с ментолом</t>
  </si>
  <si>
    <t>CL-2319</t>
  </si>
  <si>
    <t>МУСС БЕЛЫЙ ВИНОГРАД с соком винограда</t>
  </si>
  <si>
    <t>CL-2322</t>
  </si>
  <si>
    <t>МУСС КЛУБНИЧНЫЙ с соком клубники</t>
  </si>
  <si>
    <t>CL-2321</t>
  </si>
  <si>
    <t>МУСС СЛИВОЧНЫЙ с молоком</t>
  </si>
  <si>
    <t>CL-2317</t>
  </si>
  <si>
    <t>МУСС ЦИТРУСОВЫЙ с соком и эф.маслом лимона</t>
  </si>
  <si>
    <t>CL-2320</t>
  </si>
  <si>
    <t>МУСС ШОКОЛАДНЫЙ с какао</t>
  </si>
  <si>
    <t>CL-2318</t>
  </si>
  <si>
    <t>ДЛЯ ЛИЦА</t>
  </si>
  <si>
    <t>Средство для снятия макияжа, 50 мл</t>
  </si>
  <si>
    <t>ШЕЙК АПЕЛЬСИН</t>
  </si>
  <si>
    <t>CL-1164</t>
  </si>
  <si>
    <t>ШЕЙК ДАМАССКАЯ РОЗА</t>
  </si>
  <si>
    <t>CL-1162</t>
  </si>
  <si>
    <t>ШЕЙК ЖАСМИН</t>
  </si>
  <si>
    <t>CL-1166</t>
  </si>
  <si>
    <t>ШЕЙК ИЛАНГ-ИЛАНГ</t>
  </si>
  <si>
    <t>CL-1165</t>
  </si>
  <si>
    <t>ШЕЙК ЛАВАНДА</t>
  </si>
  <si>
    <t>CL-1163</t>
  </si>
  <si>
    <t>ШЕЙК РОЗМАРИН</t>
  </si>
  <si>
    <t>CL-1167</t>
  </si>
  <si>
    <t>Крем-пилинг для умывания, 140 гр</t>
  </si>
  <si>
    <t>ГОЛУБАЯ НУГА очищение, упругость, эластичность кожи</t>
  </si>
  <si>
    <t>CL-1958</t>
  </si>
  <si>
    <t>ЗЕЛЕНАЯ НУГА очищение, для проблемной кожи</t>
  </si>
  <si>
    <t>CL-1959</t>
  </si>
  <si>
    <t>МЯТНАЯ НУГА очищение, сужение пор, матирующий эффект</t>
  </si>
  <si>
    <t>CL-1963</t>
  </si>
  <si>
    <t>РОЗОВАЯ НУГА очищение, регенерация, против морщин</t>
  </si>
  <si>
    <t>CL-1962</t>
  </si>
  <si>
    <t>СЛИВОЧНАЯ НУГА очищение, увлажнение, питание кожи</t>
  </si>
  <si>
    <t>CL-1961</t>
  </si>
  <si>
    <t>ШОКОЛАДНАЯ НУГА очищение, антиоксидантная защита</t>
  </si>
  <si>
    <t>CL-1960</t>
  </si>
  <si>
    <t>Маска для век. 50 мл/65 гр</t>
  </si>
  <si>
    <t>ПАЙ ФРЕШ против темных кругов, отеков и морщин вокруг глаз</t>
  </si>
  <si>
    <t>CL-1929</t>
  </si>
  <si>
    <t>Маска для лица, 50 мл/65 гр</t>
  </si>
  <si>
    <t>БЛЭК ФРЕШ против черных точек / очищение и сужение пор</t>
  </si>
  <si>
    <t>CL-1930</t>
  </si>
  <si>
    <t>ВИТАМИННЫЙ ФРЕШ для всех типов / улучшение цвета лица</t>
  </si>
  <si>
    <t>CL-1931</t>
  </si>
  <si>
    <t>ГРИН ФРЕШ для проблемной кожи / против воспалений</t>
  </si>
  <si>
    <t>CL-1932</t>
  </si>
  <si>
    <t>МУЛЬТИ ФРЕШ для всех типов / коррекция морщин, лифтинг</t>
  </si>
  <si>
    <t>CL-1934</t>
  </si>
  <si>
    <t>Альгинатная маска для лица, 150 мл/50 гр</t>
  </si>
  <si>
    <t>АНТИВОЗРОСТНАЯ</t>
  </si>
  <si>
    <t>CL-0218</t>
  </si>
  <si>
    <t>ДЛЯ КОЖИ ВОКРУГ ГЛАЗ</t>
  </si>
  <si>
    <t>CL-0221</t>
  </si>
  <si>
    <t>КОЛЛАГЕНОВАЯ</t>
  </si>
  <si>
    <t>CL-0216</t>
  </si>
  <si>
    <t>МОДЕЛИРУЮЩАЯ ЭСПРЕССО</t>
  </si>
  <si>
    <t>CL-0215</t>
  </si>
  <si>
    <t>ОМОЛАЖИВАЮЩАЯ КАКАО</t>
  </si>
  <si>
    <t>CL-0217</t>
  </si>
  <si>
    <t>ОТ МОРЩИН БОТОКС-ЭФФЕКТ</t>
  </si>
  <si>
    <t>CL-0219</t>
  </si>
  <si>
    <t>ОТШЕЛУШИВАЮЩАЯ</t>
  </si>
  <si>
    <t>CL-0220</t>
  </si>
  <si>
    <t>РАССЛАБЛЯЮЩАЯ</t>
  </si>
  <si>
    <t>CL-0223</t>
  </si>
  <si>
    <t>СТИМУЛИРУЮЩАЯ</t>
  </si>
  <si>
    <t>CL-0224</t>
  </si>
  <si>
    <t>СУПЕРУВЛАЖНЯЮЩАЯ</t>
  </si>
  <si>
    <t>CL-0225</t>
  </si>
  <si>
    <t>ФРАНЦУЗСКИЙ ПАРАДОКС</t>
  </si>
  <si>
    <t>CL-0222</t>
  </si>
  <si>
    <t>Крем-сыворотка для лица, 50 мл</t>
  </si>
  <si>
    <t>АНТИ АКНЕ для проблемной кожи</t>
  </si>
  <si>
    <t>CL-1170</t>
  </si>
  <si>
    <t>АНТИ КУПЕРОЗ от сосуд.звездочек</t>
  </si>
  <si>
    <t>CL-1169</t>
  </si>
  <si>
    <t>ЛИФТИНГ-ЭФФЕКТ подтяжка и восстановление кожи век и лица</t>
  </si>
  <si>
    <t>CL-1171</t>
  </si>
  <si>
    <t>НОРМА ДЕРМ для норм.кожи, антиоксид.защита и увлажнение</t>
  </si>
  <si>
    <t>CL-1172</t>
  </si>
  <si>
    <t>Крем для век, 30 мл</t>
  </si>
  <si>
    <t>СУФЛЕ ДЕЛИКАТНОЕ против отеков, темных кругов, морщин</t>
  </si>
  <si>
    <t>CL-1937</t>
  </si>
  <si>
    <t>Крем для лица, 50 мл</t>
  </si>
  <si>
    <t>СУФЛЕ КОФЕ СО СЛИВКАМИ для возрастной / сухой и чувствительной кожи</t>
  </si>
  <si>
    <t>CL-1941</t>
  </si>
  <si>
    <t>СУФЛЕ КРЕМ-БРЮЛЕ для возрастной / нормальной кожи</t>
  </si>
  <si>
    <t>CL-1938</t>
  </si>
  <si>
    <t>СУФЛЕ МОЛОЧНОЕ для молодой / нормальной кожи</t>
  </si>
  <si>
    <t>CL-1939</t>
  </si>
  <si>
    <t>СУФЛЕ СЛИВОЧНОЕ для молодой / сухой чувствительной кожи</t>
  </si>
  <si>
    <t>CL-1943</t>
  </si>
  <si>
    <t>Гидролаты (натуральные цветочные воды), 50 мл флакон-спрей</t>
  </si>
  <si>
    <t>ДАМАССКОЙ РОЗЫ</t>
  </si>
  <si>
    <t>CL-0683</t>
  </si>
  <si>
    <t>КАЛЕНДУЛЫ</t>
  </si>
  <si>
    <t>CL-1123</t>
  </si>
  <si>
    <t>ЖЕНЬШЕНЬ</t>
  </si>
  <si>
    <t>CL-1124</t>
  </si>
  <si>
    <t>ЛАВАНДЫ</t>
  </si>
  <si>
    <t>CL-0682</t>
  </si>
  <si>
    <t>Бальзам-блеск для губ, 10 мл</t>
  </si>
  <si>
    <t>ПОМАДКА АПЕЛЬСИНОВАЯ</t>
  </si>
  <si>
    <t>CL-0967</t>
  </si>
  <si>
    <t>ПОМАДКА КАРАМЕЛЬНАЯ</t>
  </si>
  <si>
    <t>CL-0968</t>
  </si>
  <si>
    <t>ПОМАДКА КЛУБНИЧНАЯ</t>
  </si>
  <si>
    <t>CL-0966</t>
  </si>
  <si>
    <t>ПОМАДКА МЯТНАЯ</t>
  </si>
  <si>
    <t>CL-0969</t>
  </si>
  <si>
    <t>ПОМАДКА ШОКОЛАДНАЯ</t>
  </si>
  <si>
    <t>CL-0970</t>
  </si>
  <si>
    <t>ДЛЯ ТЕЛА</t>
  </si>
  <si>
    <t xml:space="preserve">Гель-крем для душа, 250 мл </t>
  </si>
  <si>
    <t>ПЕНКА ВАНИЛЛА-КРИМ</t>
  </si>
  <si>
    <t>CL-1436</t>
  </si>
  <si>
    <t>ПЕНКА МАНГО-КРИМ</t>
  </si>
  <si>
    <t>CL-1437</t>
  </si>
  <si>
    <t>ПЕНКА ВИНОГРАД-КРИМ</t>
  </si>
  <si>
    <t>CL-0536</t>
  </si>
  <si>
    <t>ПЕНКА КЛУБНИКА-МИЛК</t>
  </si>
  <si>
    <t>CL-0534</t>
  </si>
  <si>
    <t>ПЕНКА КОКОС-МИЛК</t>
  </si>
  <si>
    <t>CL-0538</t>
  </si>
  <si>
    <t>ПЕНКА КОФЕ-КРИМ</t>
  </si>
  <si>
    <t>CL-0535</t>
  </si>
  <si>
    <t>ПЕНКА НЕРОЛИ-ЖАСМИН</t>
  </si>
  <si>
    <t>CL-1439</t>
  </si>
  <si>
    <t>ПЕНКА ТОФФИ-КРИМ</t>
  </si>
  <si>
    <t>CL-1438</t>
  </si>
  <si>
    <t>ПЕНКА ТУТТИ-ФРУТТИ</t>
  </si>
  <si>
    <t>CL-0530</t>
  </si>
  <si>
    <t>ПЕНКА ЦИТРУС-МИКС</t>
  </si>
  <si>
    <t>CL-0539</t>
  </si>
  <si>
    <t>ПЕНКА ШОКОЛАД-МАНДАРИН</t>
  </si>
  <si>
    <t>CL-0532</t>
  </si>
  <si>
    <t>Крем-скраб для тела, 300 гр</t>
  </si>
  <si>
    <t>ЩЕРБЕТ АНГЛИЙСКИЙ</t>
  </si>
  <si>
    <t>CL-2100</t>
  </si>
  <si>
    <t>ЩЕРБЕТ БАЛИЙСКИЙ</t>
  </si>
  <si>
    <t>CL-2098</t>
  </si>
  <si>
    <t>ЩЕРБЕТ БРАЗИЛЬСКИЙ</t>
  </si>
  <si>
    <t>CL-2096</t>
  </si>
  <si>
    <t>ЩЕРБЕТ МАРАКАНСКИЙ</t>
  </si>
  <si>
    <t>CL-2095</t>
  </si>
  <si>
    <t>ЩЕРБЕТ СКАНДИНАВСКИЙ</t>
  </si>
  <si>
    <t>CL-2099</t>
  </si>
  <si>
    <t>ЩЕРБЕТ ТАЙСКИЙ</t>
  </si>
  <si>
    <t>CL-2097</t>
  </si>
  <si>
    <t>ЩЕРБЕТ ФИНСКИЙ</t>
  </si>
  <si>
    <t>CL-2101</t>
  </si>
  <si>
    <t>Крем-маска для тела, 100 гр</t>
  </si>
  <si>
    <t>ШОКОЛАДНОЕ ОБЕРТОВАНИЕ АНТИВАРИКОЗ</t>
  </si>
  <si>
    <t>CL-1945</t>
  </si>
  <si>
    <t>ШОКОЛАДНОЕ ОБЕРТОВАНИЕ АНТИВОЗРАСТНОЕ</t>
  </si>
  <si>
    <t>CL-1947</t>
  </si>
  <si>
    <t>ШОКОЛАДНОЕ ОБЕРТОВАНИЕ АНТИСТРЕСС</t>
  </si>
  <si>
    <t>CL-1948</t>
  </si>
  <si>
    <t xml:space="preserve">ШОКОЛАДНОЕ ОБЕРТОВАНИЕ АНТИЦЕЛЛЮЛИТНОЕ </t>
  </si>
  <si>
    <t>CL-1946</t>
  </si>
  <si>
    <t xml:space="preserve">Крем-молочко для тела, 200 мл </t>
  </si>
  <si>
    <t>ВАНИЛЛА-КРИМ</t>
  </si>
  <si>
    <t>CL-1450</t>
  </si>
  <si>
    <t>ВИНОГРАД-КРИМ</t>
  </si>
  <si>
    <t>CL-1444</t>
  </si>
  <si>
    <t>КЛУБНИКА-МИЛК</t>
  </si>
  <si>
    <t>CL-1446</t>
  </si>
  <si>
    <t>КОКОС-МИЛК</t>
  </si>
  <si>
    <t>CL-1447</t>
  </si>
  <si>
    <t>КОФЕ-КРИМ</t>
  </si>
  <si>
    <t>CL-1453</t>
  </si>
  <si>
    <t>МАНГО-КРИМ</t>
  </si>
  <si>
    <t>CL-1435</t>
  </si>
  <si>
    <t>НЕРОЛИ-ЖАСМИН</t>
  </si>
  <si>
    <t>CL-1456</t>
  </si>
  <si>
    <t>ТОФФИ-КРИМ</t>
  </si>
  <si>
    <t>CL-1454</t>
  </si>
  <si>
    <t>ТУТТИ-ФРУТТИ</t>
  </si>
  <si>
    <t>CL-1448</t>
  </si>
  <si>
    <t>ЦИТРУС-МИКС</t>
  </si>
  <si>
    <t>CL-1452</t>
  </si>
  <si>
    <t>ШОКОЛАД-МАНДАРИН</t>
  </si>
  <si>
    <t>CL-1449</t>
  </si>
  <si>
    <t>Крем для тела, 50 мл</t>
  </si>
  <si>
    <t>СУФЛЕ ДЕСЕРТНОЕ против рубцов и растяжек</t>
  </si>
  <si>
    <t>CL-1944</t>
  </si>
  <si>
    <t>ДЛЯ НОГ</t>
  </si>
  <si>
    <t>Растительно-минеральная смесь для ванн/для ног, 150 гр</t>
  </si>
  <si>
    <t>КОКТЕЙЛЬ ВАНИЛЬНАЯ ЛАВАНДА с расслабляющим эффектом</t>
  </si>
  <si>
    <t>CL-0346</t>
  </si>
  <si>
    <t>КОКТЕЙЛЬ ДУШИСТАЯ ВЕРБЕНА стимулирующий</t>
  </si>
  <si>
    <t>CL-0345</t>
  </si>
  <si>
    <t>КОКТЕЙЛЬ МЯТНЫЙ ЧАЙ дезодорирующий</t>
  </si>
  <si>
    <t>CL-0344</t>
  </si>
  <si>
    <t>Гель-скраб для ног, 150 мл</t>
  </si>
  <si>
    <t>СМУЗИ ВАНИЛЬНАЯ ЛАВАНДА увлажняющий</t>
  </si>
  <si>
    <t>CL-0376</t>
  </si>
  <si>
    <t>СМУЗИ ДУШИСТАЯ ВЕРБЕНА тонизирующий</t>
  </si>
  <si>
    <t>CL-0377</t>
  </si>
  <si>
    <t>СМУЗИ МЯТНЫЙ ЧАЙ дезодорирующий</t>
  </si>
  <si>
    <t>CL-0378</t>
  </si>
  <si>
    <t>Крем-молочко для ног, 150 мл</t>
  </si>
  <si>
    <t>ВАНИЛЬНАЯ ЛАВАНДА увлажняющий</t>
  </si>
  <si>
    <t>CL-0380</t>
  </si>
  <si>
    <t>ДУШИСТАЯ ВЕРБЕНА тонизирующий</t>
  </si>
  <si>
    <t>CL-0381</t>
  </si>
  <si>
    <t>МЯТНЫЙ ЧАЙ дезодорирующий</t>
  </si>
  <si>
    <t>CL-0382</t>
  </si>
  <si>
    <t>ДЛЯ РУК И НОГТЕЙ</t>
  </si>
  <si>
    <t>Растительно-минеральная смесь для ванн/для рук и ногтей, 150 гр</t>
  </si>
  <si>
    <t>КОКТЕЙЛЬ МЕДОВЫЙ регенерирующий</t>
  </si>
  <si>
    <t>CL-0349</t>
  </si>
  <si>
    <t>КОКТЕЙЛЬ МОЛОЧНЫЙ питательный / для сухой кожи</t>
  </si>
  <si>
    <t>CL-0347</t>
  </si>
  <si>
    <t>КОКТЕЙЛЬ ШОКОЛАДНЫЙ омолаживающий</t>
  </si>
  <si>
    <t>CL-0348</t>
  </si>
  <si>
    <t>Гель-скраб для рук, 150 мл</t>
  </si>
  <si>
    <t>СМУЗИ МЕДОВЫЙ регенерирующий</t>
  </si>
  <si>
    <t>CL-0390</t>
  </si>
  <si>
    <t>СМУЗИ МОЛОЧНЫЙ питательный/для сухой кожи</t>
  </si>
  <si>
    <t>CL-0391</t>
  </si>
  <si>
    <t>СМУЗИ ШОКОЛАДНЫЙ омолаживающий</t>
  </si>
  <si>
    <t>CL-0392</t>
  </si>
  <si>
    <t>Крем-молочко для рук, 150 мл</t>
  </si>
  <si>
    <t>МЕДОВОЕ регенерирующий</t>
  </si>
  <si>
    <t>CL-0387</t>
  </si>
  <si>
    <t>МОЛОЧНОЕ питательный/для сухой кожи</t>
  </si>
  <si>
    <t>CL-0388</t>
  </si>
  <si>
    <t>ШОКОЛАДНОЕ омолаживающий</t>
  </si>
  <si>
    <t>CL-0389</t>
  </si>
  <si>
    <t>Терка педикюрная лазерная</t>
  </si>
  <si>
    <r>
      <t xml:space="preserve">До </t>
    </r>
    <r>
      <rPr>
        <sz val="12"/>
        <rFont val="Arial"/>
        <family val="2"/>
      </rPr>
      <t>20 000 руб.</t>
    </r>
  </si>
  <si>
    <t>P-0001</t>
  </si>
  <si>
    <t>Маска для ног «Ухоженные ножки»</t>
  </si>
  <si>
    <t>P-0054</t>
  </si>
  <si>
    <t>1) В светло-желтой ячейке столбца "ЗАКАЗ" вы пишите количество требуемого Вам товара;</t>
  </si>
  <si>
    <t>3) Потом смотрите в светло-зеленой шапке столбцов со скидками под какой процент подпадает сумма "ИТОГО БЕЗ СКИДКИ";</t>
  </si>
  <si>
    <t>4) В светло-желтой ячейке строки "СКИДКА" проставляете вручную цифру полагающейся Вам скидки (только цифру, без символа процентов);</t>
  </si>
  <si>
    <t>Прайс-лист действует с 10.10.2013г.</t>
  </si>
  <si>
    <t>*  при условии общей закупки продукции по всем прайсам 
не менее 5000 руб.</t>
  </si>
  <si>
    <t>Пилки хрустальные "Beauty Triumph"</t>
  </si>
  <si>
    <r>
      <t>до</t>
    </r>
    <r>
      <rPr>
        <sz val="12"/>
        <rFont val="Arial"/>
        <family val="2"/>
      </rPr>
      <t xml:space="preserve"> 10 000 руб.</t>
    </r>
  </si>
  <si>
    <t>Пилка хрустальная 2-х сторонняя  9.0 см. "Триумф Красоты"</t>
  </si>
  <si>
    <t>BT-200</t>
  </si>
  <si>
    <t>Пилка хрустальная 2-х сторонняя  9.0 см.  цветная "Триумф Красоты"</t>
  </si>
  <si>
    <t>BT-250</t>
  </si>
  <si>
    <t>Пилка хрустальная 2-х сторонняя 13.5 см. "Триумф Красоты"</t>
  </si>
  <si>
    <t>BT-300</t>
  </si>
  <si>
    <t>Пилка хрустальная 2-х сторонняя  13.5 см. цветная "Триумф Красоты"</t>
  </si>
  <si>
    <t>BT-350</t>
  </si>
  <si>
    <t>Пилка хрустальная 2-х сторонняя 19,5 см. "Триумф Красоты"</t>
  </si>
  <si>
    <t>BT-400</t>
  </si>
  <si>
    <t>Пилка хрустальная универсальная 2-х стор. цветная 19,5 см. "Триумф Красоты"</t>
  </si>
  <si>
    <t>BT-450</t>
  </si>
  <si>
    <t>Наименование товаров</t>
  </si>
  <si>
    <t>Корректор маникюра</t>
  </si>
  <si>
    <t>Капиллярный карандаш д/корректировки маникюра "Богема"</t>
  </si>
  <si>
    <t>B-243</t>
  </si>
  <si>
    <t>Запасные кончики д/капиллярных карандашей 3 шт.(д/ корректора)</t>
  </si>
  <si>
    <t>B-2148</t>
  </si>
  <si>
    <t>Полировки для ногтей</t>
  </si>
  <si>
    <t>Пилка 2-х сторонняя "Блеск для ваших ногтей  "Богема"</t>
  </si>
  <si>
    <t>B-412</t>
  </si>
  <si>
    <t>Пилка 2-х сторонняя "MERTZ-964"</t>
  </si>
  <si>
    <t>M-964</t>
  </si>
  <si>
    <t>Лечебные лаки для ногтей «Богема»</t>
  </si>
  <si>
    <t>Быстр. укреп.цветной 6мл. "Бежевый" с бриллиантовой пудрой</t>
  </si>
  <si>
    <t>B-3114</t>
  </si>
  <si>
    <t>Быстр.укрепитель цветной "Лиловый" с брилл.пудрой 6мл.</t>
  </si>
  <si>
    <t>B-2827</t>
  </si>
  <si>
    <t>Быстр.укреп.цветной "Розовый" с брилл.пудрой 6мл.</t>
  </si>
  <si>
    <t>B-2797</t>
  </si>
  <si>
    <t>Быстр.укреп.цветной "Темно-розовый" с брилл.пудрой 6мл.</t>
  </si>
  <si>
    <t>B-2810</t>
  </si>
  <si>
    <t>Быстрый укрепитель ногтей "Богема" с бриллиантовой пудрой 16мл.</t>
  </si>
  <si>
    <t>B-1585</t>
  </si>
  <si>
    <t>Быстрый укрепитель ногтей "Богема" с бриллиантовой пудрой 6мл.</t>
  </si>
  <si>
    <t>B-2780</t>
  </si>
  <si>
    <t>Кальций-гель для ногтей  "Богема" 16 мл</t>
  </si>
  <si>
    <t>B-4056</t>
  </si>
  <si>
    <t>Кальций-гель для ногтей  "Богема" 6 мл</t>
  </si>
  <si>
    <t>B-5695</t>
  </si>
  <si>
    <t>Мультивитамины для ногтей  "Богема" 16 мл</t>
  </si>
  <si>
    <t>B-4049</t>
  </si>
  <si>
    <t>Мультивитамины для ногтей  "Богема" 6 мл</t>
  </si>
  <si>
    <t>B-5428</t>
  </si>
  <si>
    <t>Укрепитель ногтей "Крепкие ногти" Богема" 16 мл.</t>
  </si>
  <si>
    <t>B-2971</t>
  </si>
  <si>
    <t>Укрепитель ногтей "Крепкие ногти" Богема" 6 мл.</t>
  </si>
  <si>
    <t>B-3107</t>
  </si>
  <si>
    <t>Укрепитель ногтей "Двойная сила" Double Strong 16 мл. "Богема"</t>
  </si>
  <si>
    <t>B-6122</t>
  </si>
  <si>
    <t>Укрепитель ногтей "Ультра" 16 мл. "Богема"</t>
  </si>
  <si>
    <t>B-4111</t>
  </si>
  <si>
    <t>Утолщитель ногтевой пластины "Богема" 16 мл.</t>
  </si>
  <si>
    <t>B-4128</t>
  </si>
  <si>
    <t>Утолщитель ногтевой пластины "Богема" 6 мл.</t>
  </si>
  <si>
    <t>B-6252</t>
  </si>
  <si>
    <t>Эликсир для ногтей 10 в 1 "Богема" 16 мл.</t>
  </si>
  <si>
    <t>B-4609</t>
  </si>
  <si>
    <t>Эликсир для ногтей 10 в 1 "Богема" 6 мл.</t>
  </si>
  <si>
    <t>B-6269</t>
  </si>
  <si>
    <t>Средства для ногтей</t>
  </si>
  <si>
    <t>Выравнивание лака "Богема" 16 мл.</t>
  </si>
  <si>
    <t>B-2964</t>
  </si>
  <si>
    <t>Закрепитель - быстрая сушка лака «Богема» 16 мл.</t>
  </si>
  <si>
    <t>B-1622</t>
  </si>
  <si>
    <t>Закрепитель лака бриллиантовый «Богема» 16 мл.</t>
  </si>
  <si>
    <t>B-2988</t>
  </si>
  <si>
    <t>Средство от пожелтения ногтей «Богема» 16 мл.</t>
  </si>
  <si>
    <t>В-4018</t>
  </si>
  <si>
    <t>Масло для ногтей натуральное "Красота ногтей" Богема 6 мл.</t>
  </si>
  <si>
    <t>B-5015</t>
  </si>
  <si>
    <t>Сушка быстрая с пипеткой 10 мл. "Богема"</t>
  </si>
  <si>
    <t>B-2995</t>
  </si>
  <si>
    <t>Клей - гель д/ногтей "Богема" 10 гр.</t>
  </si>
  <si>
    <t>B-533</t>
  </si>
  <si>
    <t>Клей - гель д/ногтей "Богема" 3 гр.</t>
  </si>
  <si>
    <t>B-653</t>
  </si>
  <si>
    <t>Накладки д/"Французского маникюра" (120шт) "Богема"</t>
  </si>
  <si>
    <t>B-281</t>
  </si>
  <si>
    <t>Жидкость для снятия лака "Зингер" 125мл.</t>
  </si>
  <si>
    <t>Z-001</t>
  </si>
  <si>
    <t>Жидкость д/снятия лака ( смывка) "Нежное прикосновение" 125 мл. " Богема"</t>
  </si>
  <si>
    <t>B-1183</t>
  </si>
  <si>
    <t>Жидкость д/снятия лака ( смывка) "Нежное прикосновение" 30 мл. " Богема"</t>
  </si>
  <si>
    <t>B-1176</t>
  </si>
  <si>
    <t>Шелк д/ремонта ногтей "Богема" (мини упаковка)</t>
  </si>
  <si>
    <t>B-4807</t>
  </si>
  <si>
    <t>Лаки для ногтей</t>
  </si>
  <si>
    <t>Лаки "Богема"</t>
  </si>
  <si>
    <t>Лак для ногтей "Бриллиантовый берег" 6 мл. "Богема"</t>
  </si>
  <si>
    <t>B-5125</t>
  </si>
  <si>
    <t>Лак для ногтей "Бриллиантовый жемчуг" 6 мл. "Богема"</t>
  </si>
  <si>
    <t>B-5019</t>
  </si>
  <si>
    <t>Лак для ногтей "Бриллиантовая роза" 6мл. "Богема"</t>
  </si>
  <si>
    <t>B-5118</t>
  </si>
  <si>
    <t>Лак для ногтей "Бриллиантовый каштан" 6 мл. "Богема"</t>
  </si>
  <si>
    <t>B-5132</t>
  </si>
  <si>
    <t>Лак для ногтей "Бриллиантовое золото" 6 мл. "Богема"</t>
  </si>
  <si>
    <t>B-5149</t>
  </si>
  <si>
    <t>* наличие лечебных эликсиров «BOHEMA» уточняйте дополнительно у вашего менеджера</t>
  </si>
  <si>
    <t>Продукция «MEDOLLA»</t>
  </si>
  <si>
    <t>MEDOLLA/Увлажняющие гелевые средства</t>
  </si>
  <si>
    <t>Увлажняющие гелевые носки (мужские) 1240</t>
  </si>
  <si>
    <t>1240-MNSK-D</t>
  </si>
  <si>
    <t>Увлажняющие гелевые носки 1640</t>
  </si>
  <si>
    <t>1640-1-NSK-D</t>
  </si>
  <si>
    <t>Увлажняющие гелевые носки 1650</t>
  </si>
  <si>
    <t>1650-1NSK-D</t>
  </si>
  <si>
    <t>Увлажняющие гелевые носки 2640</t>
  </si>
  <si>
    <t>2640-1NSK-D</t>
  </si>
  <si>
    <t>Увлажняющие гелевые перчатки и носки 1940</t>
  </si>
  <si>
    <t>1940-1NBR-D</t>
  </si>
  <si>
    <t>Увлажняющие гелевые перчатки 1740</t>
  </si>
  <si>
    <t>1740-1-PRT-D</t>
  </si>
  <si>
    <t>Увлажняющие гелевые перчатки 1750</t>
  </si>
  <si>
    <t>1750-1PRT-D</t>
  </si>
  <si>
    <t>Увлажняющие гелевые перчатки чувствительные пальчики 2740</t>
  </si>
  <si>
    <t>2740-1PRT-TS-D</t>
  </si>
  <si>
    <t>Увлажняющие гелевые перчатки 2750</t>
  </si>
  <si>
    <t>2750-1PRT-D</t>
  </si>
  <si>
    <t>Увлажняющие гелевые напяточники 1840</t>
  </si>
  <si>
    <t>1840-1NPT</t>
  </si>
  <si>
    <t>Увлажняющие гелевые напяточник 2840</t>
  </si>
  <si>
    <t>2840-1NPT-D</t>
  </si>
  <si>
    <t>Увлажняющие гелевые налокотники 1540</t>
  </si>
  <si>
    <t>1540-1NKT-D</t>
  </si>
  <si>
    <t>Увлажняющие гелевые гетры 1440</t>
  </si>
  <si>
    <t>1440-1GRT-D</t>
  </si>
  <si>
    <t>Увлажняющие гелевый рукав универсальный 2040</t>
  </si>
  <si>
    <t>2040-1RKV</t>
  </si>
  <si>
    <t>Увлажняющие гелевый воротник 1340</t>
  </si>
  <si>
    <t>1340-1VRT-D</t>
  </si>
  <si>
    <t>Увлажняющие гелевый воротник 1350</t>
  </si>
  <si>
    <t>1350-1VRT</t>
  </si>
  <si>
    <t xml:space="preserve">MEDOLLA Therapy  </t>
  </si>
  <si>
    <t>Гелевая маска для глаз 5051</t>
  </si>
  <si>
    <t>5051-GMG</t>
  </si>
  <si>
    <t>Обезболивающая повязка на голову 5052</t>
  </si>
  <si>
    <t>5052-GPG</t>
  </si>
  <si>
    <t>* наличие товара Medolla уточняйте дополнительно у вашего менеджера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</si>
</sst>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"/>
    <numFmt numFmtId="165" formatCode="#,##0.00;\-#,##0.00"/>
    <numFmt numFmtId="166" formatCode="0.00&quot; руб.&quot;"/>
    <numFmt numFmtId="167" formatCode="0.0"/>
  </numFmts>
  <fonts count="5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3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u val="single"/>
      <sz val="12"/>
      <name val="Arial"/>
      <family val="2"/>
    </font>
    <font>
      <sz val="16"/>
      <color indexed="8"/>
      <name val="Times New Roman"/>
      <family val="1"/>
    </font>
    <font>
      <sz val="13"/>
      <name val="Arial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sz val="8"/>
      <color indexed="22"/>
      <name val="Arial"/>
      <family val="2"/>
    </font>
    <font>
      <i/>
      <sz val="10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6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22"/>
      <name val="Calibri"/>
      <family val="2"/>
    </font>
    <font>
      <b/>
      <sz val="16"/>
      <color indexed="9"/>
      <name val="Arial"/>
      <family val="2"/>
    </font>
    <font>
      <sz val="10.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22"/>
      <color indexed="9"/>
      <name val="Times New Roman"/>
      <family val="1"/>
    </font>
    <font>
      <sz val="26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8"/>
      <name val="Arial"/>
      <family val="2"/>
    </font>
    <font>
      <sz val="66"/>
      <name val="Arial"/>
      <family val="2"/>
    </font>
    <font>
      <b/>
      <u val="single"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13" fillId="2" borderId="3" xfId="0" applyFont="1" applyFill="1" applyBorder="1" applyAlignment="1">
      <alignment vertical="center"/>
    </xf>
    <xf numFmtId="2" fontId="12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5" borderId="1" xfId="0" applyNumberFormat="1" applyFont="1" applyFill="1" applyBorder="1" applyAlignment="1">
      <alignment horizontal="left" vertical="center" wrapText="1"/>
    </xf>
    <xf numFmtId="49" fontId="16" fillId="6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left" vertical="center"/>
    </xf>
    <xf numFmtId="1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0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left" vertical="top" wrapText="1"/>
      <protection hidden="1"/>
    </xf>
    <xf numFmtId="2" fontId="22" fillId="0" borderId="6" xfId="0" applyNumberFormat="1" applyFont="1" applyBorder="1" applyAlignment="1" applyProtection="1">
      <alignment horizontal="center" vertical="top"/>
      <protection hidden="1"/>
    </xf>
    <xf numFmtId="0" fontId="0" fillId="0" borderId="7" xfId="0" applyBorder="1" applyAlignment="1">
      <alignment/>
    </xf>
    <xf numFmtId="0" fontId="0" fillId="8" borderId="0" xfId="0" applyFill="1" applyAlignment="1">
      <alignment/>
    </xf>
    <xf numFmtId="0" fontId="23" fillId="0" borderId="1" xfId="0" applyFont="1" applyBorder="1" applyAlignment="1" applyProtection="1">
      <alignment horizontal="left" vertical="top" wrapText="1"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1" xfId="0" applyFont="1" applyBorder="1" applyAlignment="1" applyProtection="1">
      <alignment vertical="top"/>
      <protection hidden="1"/>
    </xf>
    <xf numFmtId="2" fontId="25" fillId="0" borderId="8" xfId="0" applyNumberFormat="1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vertical="top"/>
      <protection hidden="1"/>
    </xf>
    <xf numFmtId="0" fontId="21" fillId="0" borderId="1" xfId="0" applyFont="1" applyBorder="1" applyAlignment="1" applyProtection="1">
      <alignment vertical="top" wrapText="1"/>
      <protection hidden="1"/>
    </xf>
    <xf numFmtId="0" fontId="21" fillId="0" borderId="1" xfId="0" applyFont="1" applyBorder="1" applyAlignment="1" applyProtection="1">
      <alignment/>
      <protection hidden="1"/>
    </xf>
    <xf numFmtId="2" fontId="25" fillId="8" borderId="8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6" fillId="0" borderId="1" xfId="0" applyFont="1" applyBorder="1" applyAlignment="1" applyProtection="1">
      <alignment/>
      <protection hidden="1"/>
    </xf>
    <xf numFmtId="0" fontId="27" fillId="0" borderId="1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8" fillId="0" borderId="1" xfId="0" applyFont="1" applyBorder="1" applyAlignment="1" applyProtection="1">
      <alignment/>
      <protection hidden="1"/>
    </xf>
    <xf numFmtId="0" fontId="28" fillId="0" borderId="1" xfId="0" applyFont="1" applyBorder="1" applyAlignment="1" applyProtection="1">
      <alignment vertical="top" wrapText="1"/>
      <protection hidden="1"/>
    </xf>
    <xf numFmtId="0" fontId="28" fillId="0" borderId="1" xfId="0" applyFont="1" applyBorder="1" applyAlignment="1" applyProtection="1">
      <alignment horizontal="left" vertical="top"/>
      <protection hidden="1"/>
    </xf>
    <xf numFmtId="0" fontId="29" fillId="0" borderId="1" xfId="0" applyFont="1" applyBorder="1" applyAlignment="1" applyProtection="1">
      <alignment/>
      <protection hidden="1"/>
    </xf>
    <xf numFmtId="0" fontId="30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1" fillId="0" borderId="1" xfId="0" applyFont="1" applyBorder="1" applyAlignment="1" applyProtection="1">
      <alignment/>
      <protection hidden="1"/>
    </xf>
    <xf numFmtId="0" fontId="32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21" fillId="0" borderId="1" xfId="0" applyFont="1" applyFill="1" applyBorder="1" applyAlignment="1" applyProtection="1">
      <alignment horizontal="left" vertical="top" wrapText="1"/>
      <protection hidden="1"/>
    </xf>
    <xf numFmtId="0" fontId="9" fillId="2" borderId="5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36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37" fillId="0" borderId="0" xfId="18" applyFont="1">
      <alignment/>
      <protection/>
    </xf>
    <xf numFmtId="0" fontId="37" fillId="0" borderId="0" xfId="18" applyFont="1" applyAlignment="1">
      <alignment horizontal="center"/>
      <protection/>
    </xf>
    <xf numFmtId="0" fontId="38" fillId="4" borderId="7" xfId="0" applyFont="1" applyFill="1" applyBorder="1" applyAlignment="1">
      <alignment horizontal="left" vertical="center" wrapText="1"/>
    </xf>
    <xf numFmtId="49" fontId="38" fillId="4" borderId="7" xfId="0" applyNumberFormat="1" applyFont="1" applyFill="1" applyBorder="1" applyAlignment="1">
      <alignment horizontal="left" vertical="center" wrapText="1"/>
    </xf>
    <xf numFmtId="49" fontId="38" fillId="4" borderId="7" xfId="0" applyNumberFormat="1" applyFont="1" applyFill="1" applyBorder="1" applyAlignment="1">
      <alignment horizontal="center" vertical="center" wrapText="1"/>
    </xf>
    <xf numFmtId="0" fontId="0" fillId="0" borderId="7" xfId="17" applyFont="1" applyFill="1" applyBorder="1" applyAlignment="1">
      <alignment horizontal="left" vertical="top" wrapText="1"/>
      <protection/>
    </xf>
    <xf numFmtId="49" fontId="16" fillId="6" borderId="7" xfId="0" applyNumberFormat="1" applyFont="1" applyFill="1" applyBorder="1" applyAlignment="1">
      <alignment horizontal="left" vertical="center"/>
    </xf>
    <xf numFmtId="0" fontId="37" fillId="0" borderId="7" xfId="18" applyFont="1" applyBorder="1">
      <alignment/>
      <protection/>
    </xf>
    <xf numFmtId="0" fontId="0" fillId="0" borderId="7" xfId="17" applyFont="1" applyFill="1" applyBorder="1" applyAlignment="1">
      <alignment horizontal="left" vertical="center"/>
      <protection/>
    </xf>
    <xf numFmtId="2" fontId="0" fillId="0" borderId="7" xfId="0" applyNumberFormat="1" applyFont="1" applyBorder="1" applyAlignment="1">
      <alignment horizontal="center" vertical="center"/>
    </xf>
    <xf numFmtId="0" fontId="0" fillId="0" borderId="7" xfId="17" applyFont="1" applyFill="1" applyBorder="1" applyAlignment="1">
      <alignment vertical="top" wrapText="1"/>
      <protection/>
    </xf>
    <xf numFmtId="0" fontId="38" fillId="4" borderId="7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36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/>
    </xf>
    <xf numFmtId="0" fontId="36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top"/>
    </xf>
    <xf numFmtId="0" fontId="0" fillId="9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 wrapText="1"/>
    </xf>
    <xf numFmtId="0" fontId="0" fillId="13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vertical="top" wrapText="1"/>
    </xf>
    <xf numFmtId="0" fontId="40" fillId="6" borderId="1" xfId="0" applyFont="1" applyFill="1" applyBorder="1" applyAlignment="1">
      <alignment/>
    </xf>
    <xf numFmtId="0" fontId="46" fillId="0" borderId="1" xfId="0" applyFont="1" applyFill="1" applyBorder="1" applyAlignment="1">
      <alignment vertical="top" wrapText="1"/>
    </xf>
    <xf numFmtId="49" fontId="47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vertical="top"/>
    </xf>
    <xf numFmtId="0" fontId="0" fillId="14" borderId="1" xfId="0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2" fontId="0" fillId="15" borderId="1" xfId="0" applyNumberFormat="1" applyFont="1" applyFill="1" applyBorder="1" applyAlignment="1">
      <alignment horizontal="left" vertical="center"/>
    </xf>
    <xf numFmtId="0" fontId="43" fillId="2" borderId="5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4" fillId="16" borderId="1" xfId="0" applyFont="1" applyFill="1" applyBorder="1" applyAlignment="1">
      <alignment vertical="top" wrapText="1"/>
    </xf>
    <xf numFmtId="49" fontId="44" fillId="16" borderId="1" xfId="0" applyNumberFormat="1" applyFont="1" applyFill="1" applyBorder="1" applyAlignment="1">
      <alignment horizontal="right" vertical="top" wrapText="1"/>
    </xf>
    <xf numFmtId="0" fontId="44" fillId="16" borderId="1" xfId="0" applyFont="1" applyFill="1" applyBorder="1" applyAlignment="1">
      <alignment horizontal="center" vertical="top" wrapText="1"/>
    </xf>
    <xf numFmtId="1" fontId="0" fillId="16" borderId="1" xfId="0" applyNumberFormat="1" applyFont="1" applyFill="1" applyBorder="1" applyAlignment="1">
      <alignment horizontal="center" vertical="center"/>
    </xf>
    <xf numFmtId="2" fontId="0" fillId="16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vertical="top" wrapText="1"/>
    </xf>
    <xf numFmtId="49" fontId="38" fillId="4" borderId="1" xfId="0" applyNumberFormat="1" applyFont="1" applyFill="1" applyBorder="1" applyAlignment="1">
      <alignment horizontal="right" vertical="top" wrapText="1"/>
    </xf>
    <xf numFmtId="0" fontId="38" fillId="4" borderId="1" xfId="0" applyFont="1" applyFill="1" applyBorder="1" applyAlignment="1">
      <alignment horizontal="center" vertical="top" wrapText="1"/>
    </xf>
    <xf numFmtId="0" fontId="38" fillId="4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center" vertical="center"/>
    </xf>
    <xf numFmtId="0" fontId="44" fillId="16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20" fillId="2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/>
    </xf>
    <xf numFmtId="49" fontId="38" fillId="4" borderId="1" xfId="0" applyNumberFormat="1" applyFont="1" applyFill="1" applyBorder="1" applyAlignment="1">
      <alignment horizontal="left" vertical="center" wrapText="1"/>
    </xf>
    <xf numFmtId="165" fontId="38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8" fillId="18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1" fillId="18" borderId="2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18" borderId="2" xfId="0" applyFont="1" applyFill="1" applyBorder="1" applyAlignment="1">
      <alignment horizontal="left" vertical="center"/>
    </xf>
    <xf numFmtId="49" fontId="11" fillId="18" borderId="9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18" borderId="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4" fillId="4" borderId="1" xfId="0" applyFont="1" applyFill="1" applyBorder="1" applyAlignment="1">
      <alignment horizontal="center" vertical="center" wrapText="1"/>
    </xf>
    <xf numFmtId="49" fontId="11" fillId="18" borderId="7" xfId="0" applyNumberFormat="1" applyFont="1" applyFill="1" applyBorder="1" applyAlignment="1">
      <alignment horizontal="center" vertical="center" wrapText="1"/>
    </xf>
    <xf numFmtId="49" fontId="11" fillId="18" borderId="9" xfId="0" applyNumberFormat="1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41" fillId="19" borderId="1" xfId="17" applyFont="1" applyFill="1" applyBorder="1" applyAlignment="1">
      <alignment horizontal="center" vertical="center" wrapText="1"/>
      <protection/>
    </xf>
    <xf numFmtId="0" fontId="38" fillId="4" borderId="7" xfId="0" applyFont="1" applyFill="1" applyBorder="1" applyAlignment="1">
      <alignment horizontal="left" vertical="center" wrapText="1"/>
    </xf>
    <xf numFmtId="0" fontId="37" fillId="0" borderId="0" xfId="18" applyFont="1">
      <alignment/>
      <protection/>
    </xf>
    <xf numFmtId="0" fontId="37" fillId="0" borderId="0" xfId="18" applyFont="1" applyAlignment="1">
      <alignment horizontal="center"/>
      <protection/>
    </xf>
    <xf numFmtId="0" fontId="10" fillId="2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43" fillId="12" borderId="7" xfId="0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8" fillId="18" borderId="3" xfId="0" applyNumberFormat="1" applyFont="1" applyFill="1" applyBorder="1" applyAlignment="1">
      <alignment horizontal="center" wrapText="1"/>
    </xf>
    <xf numFmtId="0" fontId="11" fillId="18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52" fillId="3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52" fillId="9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Прайс-лист сентябрь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4BD5E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7</xdr:row>
      <xdr:rowOff>0</xdr:rowOff>
    </xdr:from>
    <xdr:to>
      <xdr:col>11</xdr:col>
      <xdr:colOff>1066800</xdr:colOff>
      <xdr:row>12</xdr:row>
      <xdr:rowOff>647700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3571875"/>
          <a:ext cx="1819275" cy="3467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5</xdr:row>
      <xdr:rowOff>9525</xdr:rowOff>
    </xdr:from>
    <xdr:to>
      <xdr:col>5</xdr:col>
      <xdr:colOff>57150</xdr:colOff>
      <xdr:row>7</xdr:row>
      <xdr:rowOff>361950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76325"/>
          <a:ext cx="33623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S25"/>
  <sheetViews>
    <sheetView workbookViewId="0" topLeftCell="A4">
      <selection activeCell="N11" sqref="N11"/>
    </sheetView>
  </sheetViews>
  <sheetFormatPr defaultColWidth="9.140625" defaultRowHeight="12.75"/>
  <cols>
    <col min="1" max="1" width="51.140625" style="0" customWidth="1"/>
    <col min="2" max="3" width="15.28125" style="0" customWidth="1"/>
    <col min="4" max="4" width="15.57421875" style="0" customWidth="1"/>
    <col min="5" max="5" width="15.00390625" style="0" customWidth="1"/>
    <col min="6" max="6" width="15.57421875" style="0" customWidth="1"/>
    <col min="7" max="7" width="16.28125" style="0" customWidth="1"/>
    <col min="8" max="8" width="16.57421875" style="0" customWidth="1"/>
    <col min="9" max="9" width="16.28125" style="0" customWidth="1"/>
    <col min="10" max="10" width="16.7109375" style="0" customWidth="1"/>
    <col min="11" max="11" width="11.8515625" style="1" customWidth="1"/>
    <col min="12" max="12" width="17.140625" style="1" customWidth="1"/>
    <col min="13" max="13" width="8.421875" style="0" customWidth="1"/>
    <col min="14" max="16384" width="11.421875" style="0" customWidth="1"/>
  </cols>
  <sheetData>
    <row r="1" spans="1:5" ht="28.5" customHeight="1">
      <c r="A1" s="146" t="s">
        <v>0</v>
      </c>
      <c r="B1" s="146"/>
      <c r="C1" s="146"/>
      <c r="D1" s="146"/>
      <c r="E1" s="146"/>
    </row>
    <row r="2" spans="1:5" ht="21.75" customHeight="1">
      <c r="A2" s="147" t="s">
        <v>1</v>
      </c>
      <c r="B2" s="147"/>
      <c r="C2" s="147"/>
      <c r="D2" s="147"/>
      <c r="E2" s="147"/>
    </row>
    <row r="3" spans="1:5" ht="12.75">
      <c r="A3" s="148"/>
      <c r="B3" s="148"/>
      <c r="C3" s="148"/>
      <c r="D3" s="148"/>
      <c r="E3" s="148"/>
    </row>
    <row r="4" spans="1:5" ht="30" customHeight="1">
      <c r="A4" s="149" t="s">
        <v>2</v>
      </c>
      <c r="B4" s="149"/>
      <c r="C4" s="149"/>
      <c r="D4" s="149"/>
      <c r="E4" s="149"/>
    </row>
    <row r="5" spans="1:5" ht="3.75" customHeight="1">
      <c r="A5" s="149"/>
      <c r="B5" s="149"/>
      <c r="C5" s="149"/>
      <c r="D5" s="149"/>
      <c r="E5" s="149"/>
    </row>
    <row r="6" spans="1:5" ht="39.75" customHeight="1">
      <c r="A6" s="150" t="s">
        <v>3</v>
      </c>
      <c r="B6" s="150"/>
      <c r="C6" s="150"/>
      <c r="D6" s="150"/>
      <c r="E6" s="150"/>
    </row>
    <row r="7" spans="1:9" ht="144.75" customHeight="1">
      <c r="A7" s="151" t="s">
        <v>4</v>
      </c>
      <c r="B7" s="151"/>
      <c r="C7" s="151"/>
      <c r="D7" s="151"/>
      <c r="E7" s="151"/>
      <c r="F7" s="151"/>
      <c r="G7" s="151"/>
      <c r="H7" s="151"/>
      <c r="I7" s="151"/>
    </row>
    <row r="8" spans="1:10" ht="28.5" customHeight="1">
      <c r="A8" s="152" t="s">
        <v>5</v>
      </c>
      <c r="B8" s="153" t="s">
        <v>6</v>
      </c>
      <c r="C8" s="3" t="s">
        <v>7</v>
      </c>
      <c r="D8" s="4" t="s">
        <v>8</v>
      </c>
      <c r="E8" s="5" t="s">
        <v>9</v>
      </c>
      <c r="F8" s="4" t="s">
        <v>10</v>
      </c>
      <c r="G8" s="4" t="s">
        <v>11</v>
      </c>
      <c r="H8" s="5" t="s">
        <v>12</v>
      </c>
      <c r="I8" s="6" t="s">
        <v>13</v>
      </c>
      <c r="J8" s="7" t="s">
        <v>14</v>
      </c>
    </row>
    <row r="9" spans="1:10" ht="38.25" customHeight="1">
      <c r="A9" s="152"/>
      <c r="B9" s="152"/>
      <c r="C9" s="8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6" t="s">
        <v>21</v>
      </c>
      <c r="J9" s="7" t="s">
        <v>22</v>
      </c>
    </row>
    <row r="10" spans="1:12" s="12" customFormat="1" ht="21.75" customHeight="1">
      <c r="A10" s="154" t="s">
        <v>23</v>
      </c>
      <c r="B10" s="154"/>
      <c r="C10" s="154"/>
      <c r="D10" s="154"/>
      <c r="E10" s="154"/>
      <c r="F10" s="154"/>
      <c r="G10" s="154"/>
      <c r="H10" s="154"/>
      <c r="I10" s="10"/>
      <c r="J10" s="10"/>
      <c r="K10" s="11"/>
      <c r="L10" s="11"/>
    </row>
    <row r="11" spans="1:12" ht="72" customHeight="1">
      <c r="A11" s="13" t="s">
        <v>24</v>
      </c>
      <c r="B11" s="14" t="s">
        <v>25</v>
      </c>
      <c r="C11" s="15">
        <v>109</v>
      </c>
      <c r="D11" s="16">
        <f>C11-C11*0.03</f>
        <v>105.73</v>
      </c>
      <c r="E11" s="16">
        <f>C11-C11*0.05</f>
        <v>103.55</v>
      </c>
      <c r="F11" s="16">
        <f>C11-C11*0.07</f>
        <v>101.37</v>
      </c>
      <c r="G11" s="16">
        <f>C11-C11*0.1</f>
        <v>98.1</v>
      </c>
      <c r="H11" s="16">
        <f>C11-C11*0.13</f>
        <v>94.83</v>
      </c>
      <c r="I11" s="17"/>
      <c r="J11" s="15">
        <f>C11*I11</f>
        <v>0</v>
      </c>
      <c r="K11"/>
      <c r="L11"/>
    </row>
    <row r="12" spans="1:19" ht="61.5" customHeight="1">
      <c r="A12" s="13" t="s">
        <v>26</v>
      </c>
      <c r="B12" s="18" t="s">
        <v>27</v>
      </c>
      <c r="C12" s="15">
        <v>98</v>
      </c>
      <c r="D12" s="16">
        <f>C12-C12*0.03</f>
        <v>95.06</v>
      </c>
      <c r="E12" s="16">
        <f>C12-C12*0.05</f>
        <v>93.1</v>
      </c>
      <c r="F12" s="16">
        <f>C12-C12*0.07</f>
        <v>91.14</v>
      </c>
      <c r="G12" s="16">
        <f>C12-C12*0.1</f>
        <v>88.2</v>
      </c>
      <c r="H12" s="16">
        <f>C12-C12*0.13</f>
        <v>85.26</v>
      </c>
      <c r="I12" s="17"/>
      <c r="J12" s="15">
        <f>C12*I12</f>
        <v>0</v>
      </c>
      <c r="K12"/>
      <c r="L12"/>
      <c r="S12" s="19"/>
    </row>
    <row r="13" spans="1:12" ht="66.75" customHeight="1">
      <c r="A13" s="13" t="s">
        <v>28</v>
      </c>
      <c r="B13" s="14" t="s">
        <v>29</v>
      </c>
      <c r="C13" s="15">
        <v>98</v>
      </c>
      <c r="D13" s="16">
        <f>C13-C13*0.03</f>
        <v>95.06</v>
      </c>
      <c r="E13" s="16">
        <f>C13-C13*0.05</f>
        <v>93.1</v>
      </c>
      <c r="F13" s="16">
        <f>C13-C13*0.07</f>
        <v>91.14</v>
      </c>
      <c r="G13" s="16">
        <f>C13-C13*0.1</f>
        <v>88.2</v>
      </c>
      <c r="H13" s="16">
        <f>C13-C13*0.13</f>
        <v>85.26</v>
      </c>
      <c r="I13" s="17"/>
      <c r="J13" s="15">
        <f>C13*I13</f>
        <v>0</v>
      </c>
      <c r="K13"/>
      <c r="L13"/>
    </row>
    <row r="14" spans="1:12" ht="57.75" customHeight="1">
      <c r="A14" s="13" t="s">
        <v>30</v>
      </c>
      <c r="B14" s="14" t="s">
        <v>31</v>
      </c>
      <c r="C14" s="15">
        <v>98</v>
      </c>
      <c r="D14" s="16">
        <f>C14-C14*0.03</f>
        <v>95.06</v>
      </c>
      <c r="E14" s="16">
        <f>C14-C14*0.05</f>
        <v>93.1</v>
      </c>
      <c r="F14" s="16">
        <f>C14-C14*0.07</f>
        <v>91.14</v>
      </c>
      <c r="G14" s="16">
        <f>C14-C14*0.1</f>
        <v>88.2</v>
      </c>
      <c r="H14" s="16">
        <f>C14-C14*0.13</f>
        <v>85.26</v>
      </c>
      <c r="I14" s="17"/>
      <c r="J14" s="15">
        <f>C14*I14</f>
        <v>0</v>
      </c>
      <c r="K14"/>
      <c r="L14"/>
    </row>
    <row r="15" spans="1:12" ht="54.75" customHeight="1">
      <c r="A15" s="13" t="s">
        <v>32</v>
      </c>
      <c r="B15" s="14" t="s">
        <v>33</v>
      </c>
      <c r="C15" s="15">
        <v>98</v>
      </c>
      <c r="D15" s="16">
        <f>C15-C15*0.03</f>
        <v>95.06</v>
      </c>
      <c r="E15" s="16">
        <f>C15-C15*0.05</f>
        <v>93.1</v>
      </c>
      <c r="F15" s="16">
        <f>C15-C15*0.07</f>
        <v>91.14</v>
      </c>
      <c r="G15" s="16">
        <f>C15-C15*0.1</f>
        <v>88.2</v>
      </c>
      <c r="H15" s="16">
        <f>C15-C15*0.13</f>
        <v>85.26</v>
      </c>
      <c r="I15" s="17"/>
      <c r="J15" s="15">
        <f>C15*I15</f>
        <v>0</v>
      </c>
      <c r="K15"/>
      <c r="L15"/>
    </row>
    <row r="16" spans="1:12" s="12" customFormat="1" ht="21.75" customHeight="1">
      <c r="A16" s="155" t="s">
        <v>34</v>
      </c>
      <c r="B16" s="155"/>
      <c r="C16" s="155"/>
      <c r="D16" s="155"/>
      <c r="E16" s="155"/>
      <c r="F16" s="155"/>
      <c r="G16" s="155"/>
      <c r="H16" s="155"/>
      <c r="I16" s="20"/>
      <c r="J16" s="21"/>
      <c r="K16"/>
      <c r="L16"/>
    </row>
    <row r="17" spans="1:12" ht="40.5" customHeight="1">
      <c r="A17" s="13" t="s">
        <v>35</v>
      </c>
      <c r="B17" s="22" t="s">
        <v>36</v>
      </c>
      <c r="C17" s="16">
        <v>86</v>
      </c>
      <c r="D17" s="16">
        <f>C17-C17*0.03</f>
        <v>83.42</v>
      </c>
      <c r="E17" s="16">
        <f>C17-C17*0.05</f>
        <v>81.7</v>
      </c>
      <c r="F17" s="16">
        <f>C17-C17*0.07</f>
        <v>79.98</v>
      </c>
      <c r="G17" s="16">
        <f>C17-C17*0.1</f>
        <v>77.4</v>
      </c>
      <c r="H17" s="16">
        <f>C17-C17*0.13</f>
        <v>74.82</v>
      </c>
      <c r="I17" s="17"/>
      <c r="J17" s="15">
        <f>C17*I17</f>
        <v>0</v>
      </c>
      <c r="K17"/>
      <c r="L17"/>
    </row>
    <row r="18" spans="1:12" ht="40.5" customHeight="1">
      <c r="A18" s="13" t="s">
        <v>37</v>
      </c>
      <c r="B18" s="22" t="s">
        <v>38</v>
      </c>
      <c r="C18" s="16">
        <v>86</v>
      </c>
      <c r="D18" s="16">
        <f>C18-C18*0.03</f>
        <v>83.42</v>
      </c>
      <c r="E18" s="16">
        <f>C18-C18*0.05</f>
        <v>81.7</v>
      </c>
      <c r="F18" s="16">
        <f>C18-C18*0.07</f>
        <v>79.98</v>
      </c>
      <c r="G18" s="16">
        <f>C18-C18*0.1</f>
        <v>77.4</v>
      </c>
      <c r="H18" s="16">
        <f>C18-C18*0.13</f>
        <v>74.82</v>
      </c>
      <c r="I18" s="17"/>
      <c r="J18" s="15">
        <f>C18*I18</f>
        <v>0</v>
      </c>
      <c r="K18"/>
      <c r="L18"/>
    </row>
    <row r="19" spans="1:12" ht="51" customHeight="1">
      <c r="A19" s="156" t="s">
        <v>39</v>
      </c>
      <c r="B19" s="156"/>
      <c r="C19" s="156"/>
      <c r="D19" s="156"/>
      <c r="E19" s="156"/>
      <c r="F19" s="156"/>
      <c r="G19" s="157" t="s">
        <v>40</v>
      </c>
      <c r="H19" s="157"/>
      <c r="I19" s="23">
        <f>SUM(I11:I18)</f>
        <v>0</v>
      </c>
      <c r="J19" s="24">
        <f>SUM(J11:J18)</f>
        <v>0</v>
      </c>
      <c r="K19"/>
      <c r="L19"/>
    </row>
    <row r="20" spans="1:12" ht="28.5" customHeight="1">
      <c r="A20" s="158" t="s">
        <v>41</v>
      </c>
      <c r="B20" s="158"/>
      <c r="C20" s="158"/>
      <c r="D20" s="158"/>
      <c r="E20" s="158"/>
      <c r="F20" s="158"/>
      <c r="G20" s="159" t="s">
        <v>42</v>
      </c>
      <c r="H20" s="159"/>
      <c r="I20" s="23" t="s">
        <v>43</v>
      </c>
      <c r="J20" s="25"/>
      <c r="K20"/>
      <c r="L20"/>
    </row>
    <row r="21" spans="1:12" ht="28.5" customHeight="1">
      <c r="A21" s="158" t="s">
        <v>44</v>
      </c>
      <c r="B21" s="158"/>
      <c r="C21" s="158"/>
      <c r="D21" s="158"/>
      <c r="E21" s="158"/>
      <c r="F21" s="158"/>
      <c r="G21" s="159" t="s">
        <v>45</v>
      </c>
      <c r="H21" s="159"/>
      <c r="I21" s="23">
        <f>I19</f>
        <v>0</v>
      </c>
      <c r="J21" s="26">
        <f>J19-(J19*J20%)</f>
        <v>0</v>
      </c>
      <c r="K21"/>
      <c r="L21"/>
    </row>
    <row r="22" spans="1:8" ht="28.5" customHeight="1">
      <c r="A22" s="160" t="s">
        <v>46</v>
      </c>
      <c r="B22" s="160"/>
      <c r="C22" s="160"/>
      <c r="D22" s="160"/>
      <c r="E22" s="160"/>
      <c r="F22" s="160"/>
      <c r="G22" s="160"/>
      <c r="H22" s="160"/>
    </row>
    <row r="23" spans="1:8" ht="28.5" customHeight="1">
      <c r="A23" s="158" t="s">
        <v>47</v>
      </c>
      <c r="B23" s="158"/>
      <c r="C23" s="158"/>
      <c r="D23" s="158"/>
      <c r="E23" s="158"/>
      <c r="F23" s="158"/>
      <c r="G23" s="158"/>
      <c r="H23" s="158"/>
    </row>
    <row r="24" spans="1:8" ht="28.5" customHeight="1">
      <c r="A24" s="158" t="s">
        <v>48</v>
      </c>
      <c r="B24" s="158"/>
      <c r="C24" s="158"/>
      <c r="D24" s="158"/>
      <c r="E24" s="158"/>
      <c r="F24" s="158"/>
      <c r="G24" s="158"/>
      <c r="H24" s="158"/>
    </row>
    <row r="25" spans="1:8" ht="28.5" customHeight="1">
      <c r="A25" s="161" t="s">
        <v>49</v>
      </c>
      <c r="B25" s="161"/>
      <c r="C25" s="161"/>
      <c r="D25" s="161"/>
      <c r="E25" s="161"/>
      <c r="F25" s="161"/>
      <c r="G25" s="161"/>
      <c r="H25" s="161"/>
    </row>
  </sheetData>
  <sheetProtection selectLockedCells="1" selectUnlockedCells="1"/>
  <mergeCells count="20">
    <mergeCell ref="A22:H22"/>
    <mergeCell ref="A23:H23"/>
    <mergeCell ref="A24:H24"/>
    <mergeCell ref="A25:H25"/>
    <mergeCell ref="A20:F20"/>
    <mergeCell ref="G20:H20"/>
    <mergeCell ref="A21:F21"/>
    <mergeCell ref="G21:H21"/>
    <mergeCell ref="A10:H10"/>
    <mergeCell ref="A16:H16"/>
    <mergeCell ref="A19:F19"/>
    <mergeCell ref="G19:H19"/>
    <mergeCell ref="A6:E6"/>
    <mergeCell ref="A7:I7"/>
    <mergeCell ref="A8:A9"/>
    <mergeCell ref="B8:B9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5" fitToWidth="1" horizontalDpi="300" verticalDpi="300" orientation="portrait" paperSize="9"/>
  <rowBreaks count="1" manualBreakCount="1">
    <brk id="2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57"/>
  <sheetViews>
    <sheetView workbookViewId="0" topLeftCell="A1">
      <selection activeCell="A9" sqref="A9"/>
    </sheetView>
  </sheetViews>
  <sheetFormatPr defaultColWidth="9.140625" defaultRowHeight="12.75"/>
  <cols>
    <col min="1" max="1" width="54.7109375" style="0" customWidth="1"/>
    <col min="2" max="2" width="15.8515625" style="0" customWidth="1"/>
    <col min="3" max="3" width="15.8515625" style="97" customWidth="1"/>
    <col min="4" max="4" width="16.421875" style="0" customWidth="1"/>
    <col min="5" max="5" width="19.8515625" style="0" customWidth="1"/>
    <col min="6" max="6" width="11.421875" style="0" customWidth="1"/>
    <col min="7" max="7" width="64.7109375" style="0" customWidth="1"/>
    <col min="8" max="16384" width="11.421875" style="0" customWidth="1"/>
  </cols>
  <sheetData>
    <row r="1" spans="1:5" ht="25.5" customHeight="1">
      <c r="A1" s="177" t="s">
        <v>0</v>
      </c>
      <c r="B1" s="177"/>
      <c r="C1" s="177"/>
      <c r="D1" s="177"/>
      <c r="E1" s="177"/>
    </row>
    <row r="2" spans="1:5" ht="21.75" customHeight="1">
      <c r="A2" s="178" t="s">
        <v>459</v>
      </c>
      <c r="B2" s="178"/>
      <c r="C2" s="178"/>
      <c r="D2" s="178"/>
      <c r="E2" s="178"/>
    </row>
    <row r="3" spans="1:3" ht="12.75">
      <c r="A3" s="148"/>
      <c r="B3" s="148"/>
      <c r="C3" s="148"/>
    </row>
    <row r="4" spans="1:5" ht="12.75">
      <c r="A4" s="179" t="s">
        <v>460</v>
      </c>
      <c r="B4" s="179"/>
      <c r="C4" s="179"/>
      <c r="D4" s="179"/>
      <c r="E4" s="179"/>
    </row>
    <row r="5" spans="1:5" ht="12.75">
      <c r="A5" s="179"/>
      <c r="B5" s="179"/>
      <c r="C5" s="179"/>
      <c r="D5" s="179"/>
      <c r="E5" s="179"/>
    </row>
    <row r="6" spans="1:5" ht="19.5" customHeight="1">
      <c r="A6" s="150" t="s">
        <v>3</v>
      </c>
      <c r="B6" s="150"/>
      <c r="C6" s="150"/>
      <c r="D6" s="150"/>
      <c r="E6" s="150"/>
    </row>
    <row r="7" spans="1:5" ht="19.5" customHeight="1">
      <c r="A7" s="150"/>
      <c r="B7" s="150"/>
      <c r="C7" s="150"/>
      <c r="D7" s="150"/>
      <c r="E7" s="150"/>
    </row>
    <row r="8" spans="1:3" ht="12" customHeight="1">
      <c r="A8" s="148"/>
      <c r="B8" s="148"/>
      <c r="C8" s="148"/>
    </row>
    <row r="9" spans="1:5" ht="28.5" customHeight="1">
      <c r="A9" s="187" t="s">
        <v>879</v>
      </c>
      <c r="B9" s="153" t="s">
        <v>6</v>
      </c>
      <c r="C9" s="28" t="s">
        <v>461</v>
      </c>
      <c r="D9" s="6" t="s">
        <v>13</v>
      </c>
      <c r="E9" s="7" t="s">
        <v>14</v>
      </c>
    </row>
    <row r="10" spans="1:5" ht="38.25" customHeight="1">
      <c r="A10" s="187"/>
      <c r="B10" s="153"/>
      <c r="C10" s="29" t="s">
        <v>22</v>
      </c>
      <c r="D10" s="6" t="s">
        <v>21</v>
      </c>
      <c r="E10" s="7" t="s">
        <v>22</v>
      </c>
    </row>
    <row r="11" spans="1:5" ht="15">
      <c r="A11" s="126" t="s">
        <v>880</v>
      </c>
      <c r="B11" s="127"/>
      <c r="C11" s="128"/>
      <c r="D11" s="129"/>
      <c r="E11" s="130"/>
    </row>
    <row r="12" spans="1:5" ht="25.5">
      <c r="A12" s="98" t="s">
        <v>881</v>
      </c>
      <c r="B12" s="14" t="s">
        <v>882</v>
      </c>
      <c r="C12" s="16">
        <v>153</v>
      </c>
      <c r="D12" s="17"/>
      <c r="E12" s="15">
        <f>C12*D12</f>
        <v>0</v>
      </c>
    </row>
    <row r="13" spans="1:5" ht="25.5">
      <c r="A13" s="98" t="s">
        <v>883</v>
      </c>
      <c r="B13" s="14" t="s">
        <v>884</v>
      </c>
      <c r="C13" s="16">
        <v>34</v>
      </c>
      <c r="D13" s="17"/>
      <c r="E13" s="15">
        <f>C13*D13</f>
        <v>0</v>
      </c>
    </row>
    <row r="14" spans="1:5" ht="14.25">
      <c r="A14" s="131" t="s">
        <v>885</v>
      </c>
      <c r="B14" s="132"/>
      <c r="C14" s="133"/>
      <c r="D14" s="134"/>
      <c r="E14" s="134"/>
    </row>
    <row r="15" spans="1:5" ht="12.75">
      <c r="A15" s="98" t="s">
        <v>886</v>
      </c>
      <c r="B15" s="14" t="s">
        <v>887</v>
      </c>
      <c r="C15" s="16">
        <v>49.5</v>
      </c>
      <c r="D15" s="17"/>
      <c r="E15" s="15">
        <f>C15*D15</f>
        <v>0</v>
      </c>
    </row>
    <row r="16" spans="1:5" ht="12.75">
      <c r="A16" s="98" t="s">
        <v>888</v>
      </c>
      <c r="B16" s="14" t="s">
        <v>889</v>
      </c>
      <c r="C16" s="135"/>
      <c r="D16" s="17"/>
      <c r="E16" s="15">
        <f>C16*D16</f>
        <v>0</v>
      </c>
    </row>
    <row r="17" spans="1:5" ht="15">
      <c r="A17" s="126" t="s">
        <v>890</v>
      </c>
      <c r="B17" s="127"/>
      <c r="C17" s="128"/>
      <c r="D17" s="136"/>
      <c r="E17" s="136"/>
    </row>
    <row r="18" spans="1:5" ht="25.5">
      <c r="A18" s="98" t="s">
        <v>891</v>
      </c>
      <c r="B18" s="14" t="s">
        <v>892</v>
      </c>
      <c r="C18" s="16">
        <v>79</v>
      </c>
      <c r="D18" s="17"/>
      <c r="E18" s="15">
        <f aca="true" t="shared" si="0" ref="E18:E35">C18*D18</f>
        <v>0</v>
      </c>
    </row>
    <row r="19" spans="1:5" ht="12.75">
      <c r="A19" s="98" t="s">
        <v>893</v>
      </c>
      <c r="B19" s="14" t="s">
        <v>894</v>
      </c>
      <c r="C19" s="16">
        <v>79</v>
      </c>
      <c r="D19" s="17"/>
      <c r="E19" s="15">
        <f t="shared" si="0"/>
        <v>0</v>
      </c>
    </row>
    <row r="20" spans="1:5" ht="12.75">
      <c r="A20" s="98" t="s">
        <v>895</v>
      </c>
      <c r="B20" s="14" t="s">
        <v>896</v>
      </c>
      <c r="C20" s="16">
        <v>79</v>
      </c>
      <c r="D20" s="17"/>
      <c r="E20" s="15">
        <f t="shared" si="0"/>
        <v>0</v>
      </c>
    </row>
    <row r="21" spans="1:5" ht="12.75">
      <c r="A21" s="98" t="s">
        <v>897</v>
      </c>
      <c r="B21" s="14" t="s">
        <v>898</v>
      </c>
      <c r="C21" s="16">
        <v>79</v>
      </c>
      <c r="D21" s="17"/>
      <c r="E21" s="15">
        <f t="shared" si="0"/>
        <v>0</v>
      </c>
    </row>
    <row r="22" spans="1:5" ht="25.5">
      <c r="A22" s="98" t="s">
        <v>899</v>
      </c>
      <c r="B22" s="14" t="s">
        <v>900</v>
      </c>
      <c r="C22" s="16">
        <v>204</v>
      </c>
      <c r="D22" s="17"/>
      <c r="E22" s="15">
        <f t="shared" si="0"/>
        <v>0</v>
      </c>
    </row>
    <row r="23" spans="1:5" ht="25.5">
      <c r="A23" s="98" t="s">
        <v>901</v>
      </c>
      <c r="B23" s="14" t="s">
        <v>902</v>
      </c>
      <c r="C23" s="16">
        <v>79</v>
      </c>
      <c r="D23" s="17"/>
      <c r="E23" s="15">
        <f t="shared" si="0"/>
        <v>0</v>
      </c>
    </row>
    <row r="24" spans="1:5" ht="12.75">
      <c r="A24" s="98" t="s">
        <v>903</v>
      </c>
      <c r="B24" s="14" t="s">
        <v>904</v>
      </c>
      <c r="C24" s="16">
        <v>204</v>
      </c>
      <c r="D24" s="17"/>
      <c r="E24" s="15">
        <f t="shared" si="0"/>
        <v>0</v>
      </c>
    </row>
    <row r="25" spans="1:5" ht="12.75">
      <c r="A25" s="98" t="s">
        <v>905</v>
      </c>
      <c r="B25" s="14" t="s">
        <v>906</v>
      </c>
      <c r="C25" s="16">
        <v>79</v>
      </c>
      <c r="D25" s="17"/>
      <c r="E25" s="15">
        <f t="shared" si="0"/>
        <v>0</v>
      </c>
    </row>
    <row r="26" spans="1:5" ht="12.75">
      <c r="A26" s="98" t="s">
        <v>907</v>
      </c>
      <c r="B26" s="14" t="s">
        <v>908</v>
      </c>
      <c r="C26" s="16">
        <v>204</v>
      </c>
      <c r="D26" s="17"/>
      <c r="E26" s="15">
        <f t="shared" si="0"/>
        <v>0</v>
      </c>
    </row>
    <row r="27" spans="1:5" ht="12.75">
      <c r="A27" s="98" t="s">
        <v>909</v>
      </c>
      <c r="B27" s="14" t="s">
        <v>910</v>
      </c>
      <c r="C27" s="16">
        <v>79</v>
      </c>
      <c r="D27" s="17"/>
      <c r="E27" s="15">
        <f t="shared" si="0"/>
        <v>0</v>
      </c>
    </row>
    <row r="28" spans="1:5" ht="12.75">
      <c r="A28" s="98" t="s">
        <v>911</v>
      </c>
      <c r="B28" s="14" t="s">
        <v>912</v>
      </c>
      <c r="C28" s="16">
        <v>204</v>
      </c>
      <c r="D28" s="17"/>
      <c r="E28" s="15">
        <f t="shared" si="0"/>
        <v>0</v>
      </c>
    </row>
    <row r="29" spans="1:5" ht="12.75">
      <c r="A29" s="98" t="s">
        <v>913</v>
      </c>
      <c r="B29" s="14" t="s">
        <v>914</v>
      </c>
      <c r="C29" s="16">
        <v>79</v>
      </c>
      <c r="D29" s="17"/>
      <c r="E29" s="15">
        <f t="shared" si="0"/>
        <v>0</v>
      </c>
    </row>
    <row r="30" spans="1:5" ht="25.5">
      <c r="A30" s="98" t="s">
        <v>915</v>
      </c>
      <c r="B30" s="14" t="s">
        <v>916</v>
      </c>
      <c r="C30" s="16">
        <v>204</v>
      </c>
      <c r="D30" s="17"/>
      <c r="E30" s="15">
        <f t="shared" si="0"/>
        <v>0</v>
      </c>
    </row>
    <row r="31" spans="1:5" ht="12.75">
      <c r="A31" s="98" t="s">
        <v>917</v>
      </c>
      <c r="B31" s="14" t="s">
        <v>918</v>
      </c>
      <c r="C31" s="16">
        <v>204</v>
      </c>
      <c r="D31" s="17"/>
      <c r="E31" s="15">
        <f t="shared" si="0"/>
        <v>0</v>
      </c>
    </row>
    <row r="32" spans="1:5" ht="12.75">
      <c r="A32" s="98" t="s">
        <v>919</v>
      </c>
      <c r="B32" s="14" t="s">
        <v>920</v>
      </c>
      <c r="C32" s="16">
        <v>204</v>
      </c>
      <c r="D32" s="17"/>
      <c r="E32" s="15">
        <f t="shared" si="0"/>
        <v>0</v>
      </c>
    </row>
    <row r="33" spans="1:5" ht="12.75">
      <c r="A33" s="98" t="s">
        <v>921</v>
      </c>
      <c r="B33" s="14" t="s">
        <v>922</v>
      </c>
      <c r="C33" s="16">
        <v>79</v>
      </c>
      <c r="D33" s="17"/>
      <c r="E33" s="15">
        <f t="shared" si="0"/>
        <v>0</v>
      </c>
    </row>
    <row r="34" spans="1:5" ht="12.75">
      <c r="A34" s="98" t="s">
        <v>923</v>
      </c>
      <c r="B34" s="14" t="s">
        <v>924</v>
      </c>
      <c r="C34" s="16">
        <v>204</v>
      </c>
      <c r="D34" s="17"/>
      <c r="E34" s="15">
        <f t="shared" si="0"/>
        <v>0</v>
      </c>
    </row>
    <row r="35" spans="1:5" ht="12.75">
      <c r="A35" s="98" t="s">
        <v>925</v>
      </c>
      <c r="B35" s="14" t="s">
        <v>926</v>
      </c>
      <c r="C35" s="16">
        <v>79</v>
      </c>
      <c r="D35" s="17"/>
      <c r="E35" s="15">
        <f t="shared" si="0"/>
        <v>0</v>
      </c>
    </row>
    <row r="36" spans="1:5" ht="15">
      <c r="A36" s="126" t="s">
        <v>927</v>
      </c>
      <c r="B36" s="127"/>
      <c r="C36" s="128"/>
      <c r="D36" s="136"/>
      <c r="E36" s="136"/>
    </row>
    <row r="37" spans="1:5" ht="12.75">
      <c r="A37" s="98" t="s">
        <v>928</v>
      </c>
      <c r="B37" s="14" t="s">
        <v>929</v>
      </c>
      <c r="C37" s="16">
        <v>204</v>
      </c>
      <c r="D37" s="17"/>
      <c r="E37" s="15">
        <f aca="true" t="shared" si="1" ref="E37:E49">C37*D37</f>
        <v>0</v>
      </c>
    </row>
    <row r="38" spans="1:5" ht="12.75">
      <c r="A38" s="98" t="s">
        <v>930</v>
      </c>
      <c r="B38" s="14" t="s">
        <v>931</v>
      </c>
      <c r="C38" s="16">
        <v>204</v>
      </c>
      <c r="D38" s="17"/>
      <c r="E38" s="15">
        <f t="shared" si="1"/>
        <v>0</v>
      </c>
    </row>
    <row r="39" spans="1:5" ht="12.75">
      <c r="A39" s="98" t="s">
        <v>932</v>
      </c>
      <c r="B39" s="14" t="s">
        <v>933</v>
      </c>
      <c r="C39" s="16">
        <v>204</v>
      </c>
      <c r="D39" s="17"/>
      <c r="E39" s="15">
        <f t="shared" si="1"/>
        <v>0</v>
      </c>
    </row>
    <row r="40" spans="1:5" ht="12.75">
      <c r="A40" s="137" t="s">
        <v>934</v>
      </c>
      <c r="B40" s="14" t="s">
        <v>935</v>
      </c>
      <c r="C40" s="16">
        <v>204</v>
      </c>
      <c r="D40" s="17"/>
      <c r="E40" s="15">
        <f t="shared" si="1"/>
        <v>0</v>
      </c>
    </row>
    <row r="41" spans="1:5" ht="25.5">
      <c r="A41" s="98" t="s">
        <v>936</v>
      </c>
      <c r="B41" s="14" t="s">
        <v>937</v>
      </c>
      <c r="C41" s="16">
        <v>79</v>
      </c>
      <c r="D41" s="17"/>
      <c r="E41" s="15">
        <f t="shared" si="1"/>
        <v>0</v>
      </c>
    </row>
    <row r="42" spans="1:5" ht="12.75">
      <c r="A42" s="98" t="s">
        <v>938</v>
      </c>
      <c r="B42" s="14" t="s">
        <v>939</v>
      </c>
      <c r="C42" s="16">
        <v>204</v>
      </c>
      <c r="D42" s="17"/>
      <c r="E42" s="15">
        <f t="shared" si="1"/>
        <v>0</v>
      </c>
    </row>
    <row r="43" spans="1:5" ht="12.75">
      <c r="A43" s="98" t="s">
        <v>940</v>
      </c>
      <c r="B43" s="14" t="s">
        <v>941</v>
      </c>
      <c r="C43" s="16">
        <v>121</v>
      </c>
      <c r="D43" s="17"/>
      <c r="E43" s="15">
        <f t="shared" si="1"/>
        <v>0</v>
      </c>
    </row>
    <row r="44" spans="1:5" ht="12.75">
      <c r="A44" s="98" t="s">
        <v>942</v>
      </c>
      <c r="B44" s="14" t="s">
        <v>943</v>
      </c>
      <c r="C44" s="16">
        <v>30</v>
      </c>
      <c r="D44" s="17"/>
      <c r="E44" s="15">
        <f t="shared" si="1"/>
        <v>0</v>
      </c>
    </row>
    <row r="45" spans="1:5" ht="12.75">
      <c r="A45" s="98" t="s">
        <v>944</v>
      </c>
      <c r="B45" s="14" t="s">
        <v>945</v>
      </c>
      <c r="C45" s="16">
        <v>53.5</v>
      </c>
      <c r="D45" s="17"/>
      <c r="E45" s="15">
        <f t="shared" si="1"/>
        <v>0</v>
      </c>
    </row>
    <row r="46" spans="1:5" ht="12.75">
      <c r="A46" s="98" t="s">
        <v>946</v>
      </c>
      <c r="B46" s="14" t="s">
        <v>947</v>
      </c>
      <c r="C46" s="16">
        <v>64.5</v>
      </c>
      <c r="D46" s="17"/>
      <c r="E46" s="15">
        <f t="shared" si="1"/>
        <v>0</v>
      </c>
    </row>
    <row r="47" spans="1:5" ht="25.5">
      <c r="A47" s="98" t="s">
        <v>948</v>
      </c>
      <c r="B47" s="22" t="s">
        <v>949</v>
      </c>
      <c r="C47" s="16">
        <v>154</v>
      </c>
      <c r="D47" s="17"/>
      <c r="E47" s="15">
        <f t="shared" si="1"/>
        <v>0</v>
      </c>
    </row>
    <row r="48" spans="1:5" ht="25.5">
      <c r="A48" s="98" t="s">
        <v>950</v>
      </c>
      <c r="B48" s="22" t="s">
        <v>951</v>
      </c>
      <c r="C48" s="16">
        <v>66</v>
      </c>
      <c r="D48" s="17"/>
      <c r="E48" s="15">
        <f t="shared" si="1"/>
        <v>0</v>
      </c>
    </row>
    <row r="49" spans="1:5" ht="12.75">
      <c r="A49" s="98" t="s">
        <v>952</v>
      </c>
      <c r="B49" s="22" t="s">
        <v>953</v>
      </c>
      <c r="C49" s="16">
        <v>60.5</v>
      </c>
      <c r="D49" s="17"/>
      <c r="E49" s="15">
        <f t="shared" si="1"/>
        <v>0</v>
      </c>
    </row>
    <row r="50" spans="1:5" ht="15">
      <c r="A50" s="126" t="s">
        <v>954</v>
      </c>
      <c r="B50" s="127"/>
      <c r="C50" s="128"/>
      <c r="D50" s="136"/>
      <c r="E50" s="136"/>
    </row>
    <row r="51" spans="1:5" ht="14.25">
      <c r="A51" s="131" t="s">
        <v>955</v>
      </c>
      <c r="B51" s="132"/>
      <c r="C51" s="133"/>
      <c r="D51" s="134"/>
      <c r="E51" s="134"/>
    </row>
    <row r="52" spans="1:5" ht="12.75">
      <c r="A52" s="98" t="s">
        <v>956</v>
      </c>
      <c r="B52" s="22" t="s">
        <v>957</v>
      </c>
      <c r="C52" s="16">
        <v>79</v>
      </c>
      <c r="D52" s="17"/>
      <c r="E52" s="15">
        <f>C52*D52</f>
        <v>0</v>
      </c>
    </row>
    <row r="53" spans="1:5" ht="12.75">
      <c r="A53" s="98" t="s">
        <v>958</v>
      </c>
      <c r="B53" s="22" t="s">
        <v>959</v>
      </c>
      <c r="C53" s="16">
        <v>79</v>
      </c>
      <c r="D53" s="17"/>
      <c r="E53" s="15">
        <f>C53*D53</f>
        <v>0</v>
      </c>
    </row>
    <row r="54" spans="1:5" ht="12.75">
      <c r="A54" s="98" t="s">
        <v>960</v>
      </c>
      <c r="B54" s="22" t="s">
        <v>961</v>
      </c>
      <c r="C54" s="16">
        <v>79</v>
      </c>
      <c r="D54" s="17"/>
      <c r="E54" s="15">
        <f>C54*D54</f>
        <v>0</v>
      </c>
    </row>
    <row r="55" spans="1:11" ht="12.75">
      <c r="A55" s="98" t="s">
        <v>962</v>
      </c>
      <c r="B55" s="22" t="s">
        <v>963</v>
      </c>
      <c r="C55" s="16">
        <v>79</v>
      </c>
      <c r="D55" s="17"/>
      <c r="E55" s="15">
        <f>C55*D55</f>
        <v>0</v>
      </c>
      <c r="J55" s="17"/>
      <c r="K55" s="15">
        <f>J54*J55</f>
        <v>0</v>
      </c>
    </row>
    <row r="56" spans="1:11" ht="12.75">
      <c r="A56" s="98" t="s">
        <v>964</v>
      </c>
      <c r="B56" s="22" t="s">
        <v>965</v>
      </c>
      <c r="C56" s="16">
        <v>79</v>
      </c>
      <c r="D56" s="17"/>
      <c r="E56" s="15">
        <f>C56*D56</f>
        <v>0</v>
      </c>
      <c r="J56" s="17"/>
      <c r="K56" s="15">
        <f>J55*J56</f>
        <v>0</v>
      </c>
    </row>
    <row r="57" spans="1:5" ht="33" customHeight="1">
      <c r="A57" s="188" t="s">
        <v>966</v>
      </c>
      <c r="B57" s="188"/>
      <c r="C57" s="188"/>
      <c r="D57" s="188"/>
      <c r="E57" s="24">
        <f>SUM(E11:E56)</f>
        <v>0</v>
      </c>
    </row>
  </sheetData>
  <sheetProtection selectLockedCells="1" selectUnlockedCells="1"/>
  <mergeCells count="9">
    <mergeCell ref="A57:D57"/>
    <mergeCell ref="A6:E7"/>
    <mergeCell ref="A8:C8"/>
    <mergeCell ref="A9:A10"/>
    <mergeCell ref="B9:B10"/>
    <mergeCell ref="A1:E1"/>
    <mergeCell ref="A2:E2"/>
    <mergeCell ref="A3:C3"/>
    <mergeCell ref="A4:E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E31"/>
  <sheetViews>
    <sheetView workbookViewId="0" topLeftCell="A1">
      <selection activeCell="A9" sqref="A9"/>
    </sheetView>
  </sheetViews>
  <sheetFormatPr defaultColWidth="9.140625" defaultRowHeight="12.75"/>
  <cols>
    <col min="1" max="1" width="53.421875" style="0" customWidth="1"/>
    <col min="2" max="2" width="17.57421875" style="0" customWidth="1"/>
    <col min="3" max="3" width="17.140625" style="138" customWidth="1"/>
    <col min="4" max="4" width="13.421875" style="0" customWidth="1"/>
    <col min="5" max="5" width="18.57421875" style="0" customWidth="1"/>
    <col min="6" max="16384" width="11.57421875" style="0" customWidth="1"/>
  </cols>
  <sheetData>
    <row r="1" spans="1:5" ht="24" customHeight="1">
      <c r="A1" s="177" t="s">
        <v>0</v>
      </c>
      <c r="B1" s="177"/>
      <c r="C1" s="177"/>
      <c r="D1" s="177"/>
      <c r="E1" s="177"/>
    </row>
    <row r="2" spans="1:5" ht="22.5" customHeight="1">
      <c r="A2" s="189" t="s">
        <v>1</v>
      </c>
      <c r="B2" s="189"/>
      <c r="C2" s="189"/>
      <c r="D2" s="189"/>
      <c r="E2" s="189"/>
    </row>
    <row r="3" spans="1:3" ht="12.75">
      <c r="A3" s="190"/>
      <c r="B3" s="190"/>
      <c r="C3" s="190"/>
    </row>
    <row r="4" spans="1:5" ht="12.75">
      <c r="A4" s="179" t="s">
        <v>460</v>
      </c>
      <c r="B4" s="179"/>
      <c r="C4" s="179"/>
      <c r="D4" s="179"/>
      <c r="E4" s="179"/>
    </row>
    <row r="5" spans="1:5" ht="12.75">
      <c r="A5" s="179"/>
      <c r="B5" s="179"/>
      <c r="C5" s="179"/>
      <c r="D5" s="179"/>
      <c r="E5" s="179"/>
    </row>
    <row r="6" spans="1:5" ht="14.25" customHeight="1">
      <c r="A6" s="150" t="s">
        <v>3</v>
      </c>
      <c r="B6" s="150"/>
      <c r="C6" s="150"/>
      <c r="D6" s="150"/>
      <c r="E6" s="150"/>
    </row>
    <row r="7" spans="1:5" ht="12.75">
      <c r="A7" s="150"/>
      <c r="B7" s="150"/>
      <c r="C7" s="150"/>
      <c r="D7" s="150"/>
      <c r="E7" s="150"/>
    </row>
    <row r="8" spans="1:3" ht="14.25" customHeight="1">
      <c r="A8" s="148"/>
      <c r="B8" s="148"/>
      <c r="C8" s="148"/>
    </row>
    <row r="9" spans="1:5" ht="19.5" customHeight="1">
      <c r="A9" s="171" t="s">
        <v>967</v>
      </c>
      <c r="B9" s="153" t="s">
        <v>6</v>
      </c>
      <c r="C9" s="139" t="s">
        <v>461</v>
      </c>
      <c r="D9" s="6" t="s">
        <v>13</v>
      </c>
      <c r="E9" s="7" t="s">
        <v>14</v>
      </c>
    </row>
    <row r="10" spans="1:5" ht="18">
      <c r="A10" s="171"/>
      <c r="B10" s="171"/>
      <c r="C10" s="140" t="s">
        <v>22</v>
      </c>
      <c r="D10" s="6" t="s">
        <v>21</v>
      </c>
      <c r="E10" s="7" t="s">
        <v>22</v>
      </c>
    </row>
    <row r="11" spans="1:5" ht="14.25">
      <c r="A11" s="102" t="s">
        <v>968</v>
      </c>
      <c r="B11" s="141"/>
      <c r="C11" s="142"/>
      <c r="D11" s="102"/>
      <c r="E11" s="102"/>
    </row>
    <row r="12" spans="1:5" ht="12.75">
      <c r="A12" s="143" t="s">
        <v>969</v>
      </c>
      <c r="B12" s="22" t="s">
        <v>970</v>
      </c>
      <c r="C12" s="144">
        <v>452</v>
      </c>
      <c r="D12" s="17"/>
      <c r="E12" s="15">
        <f aca="true" t="shared" si="0" ref="E12:E27">C12*D12</f>
        <v>0</v>
      </c>
    </row>
    <row r="13" spans="1:5" ht="12.75">
      <c r="A13" s="143" t="s">
        <v>971</v>
      </c>
      <c r="B13" s="22" t="s">
        <v>972</v>
      </c>
      <c r="C13" s="144">
        <v>421</v>
      </c>
      <c r="D13" s="17"/>
      <c r="E13" s="15">
        <f t="shared" si="0"/>
        <v>0</v>
      </c>
    </row>
    <row r="14" spans="1:5" ht="12.75">
      <c r="A14" s="143" t="s">
        <v>973</v>
      </c>
      <c r="B14" s="22" t="s">
        <v>974</v>
      </c>
      <c r="C14" s="144">
        <v>421</v>
      </c>
      <c r="D14" s="17"/>
      <c r="E14" s="15">
        <f t="shared" si="0"/>
        <v>0</v>
      </c>
    </row>
    <row r="15" spans="1:5" ht="12.75">
      <c r="A15" s="143" t="s">
        <v>975</v>
      </c>
      <c r="B15" s="22" t="s">
        <v>976</v>
      </c>
      <c r="C15" s="144">
        <v>439</v>
      </c>
      <c r="D15" s="17"/>
      <c r="E15" s="15">
        <f t="shared" si="0"/>
        <v>0</v>
      </c>
    </row>
    <row r="16" spans="1:5" ht="12.75">
      <c r="A16" s="143" t="s">
        <v>977</v>
      </c>
      <c r="B16" s="22" t="s">
        <v>978</v>
      </c>
      <c r="C16" s="144">
        <v>756</v>
      </c>
      <c r="D16" s="17"/>
      <c r="E16" s="15">
        <f t="shared" si="0"/>
        <v>0</v>
      </c>
    </row>
    <row r="17" spans="1:5" ht="12.75">
      <c r="A17" s="143" t="s">
        <v>979</v>
      </c>
      <c r="B17" s="22" t="s">
        <v>980</v>
      </c>
      <c r="C17" s="144">
        <v>438</v>
      </c>
      <c r="D17" s="17"/>
      <c r="E17" s="15">
        <f t="shared" si="0"/>
        <v>0</v>
      </c>
    </row>
    <row r="18" spans="1:5" ht="12.75">
      <c r="A18" s="143" t="s">
        <v>981</v>
      </c>
      <c r="B18" s="22" t="s">
        <v>982</v>
      </c>
      <c r="C18" s="144">
        <v>438</v>
      </c>
      <c r="D18" s="17"/>
      <c r="E18" s="15">
        <f t="shared" si="0"/>
        <v>0</v>
      </c>
    </row>
    <row r="19" spans="1:5" ht="25.5">
      <c r="A19" s="143" t="s">
        <v>983</v>
      </c>
      <c r="B19" s="22" t="s">
        <v>984</v>
      </c>
      <c r="C19" s="144"/>
      <c r="D19" s="17"/>
      <c r="E19" s="15">
        <f t="shared" si="0"/>
        <v>0</v>
      </c>
    </row>
    <row r="20" spans="1:5" ht="12.75">
      <c r="A20" s="143" t="s">
        <v>985</v>
      </c>
      <c r="B20" s="22" t="s">
        <v>986</v>
      </c>
      <c r="C20" s="144">
        <v>453</v>
      </c>
      <c r="D20" s="17"/>
      <c r="E20" s="15">
        <f t="shared" si="0"/>
        <v>0</v>
      </c>
    </row>
    <row r="21" spans="1:5" ht="12.75">
      <c r="A21" s="143" t="s">
        <v>987</v>
      </c>
      <c r="B21" s="22" t="s">
        <v>988</v>
      </c>
      <c r="C21" s="144">
        <v>237</v>
      </c>
      <c r="D21" s="17"/>
      <c r="E21" s="15">
        <f t="shared" si="0"/>
        <v>0</v>
      </c>
    </row>
    <row r="22" spans="1:5" ht="12.75">
      <c r="A22" s="143" t="s">
        <v>989</v>
      </c>
      <c r="B22" s="22" t="s">
        <v>990</v>
      </c>
      <c r="C22" s="144">
        <v>232</v>
      </c>
      <c r="D22" s="17"/>
      <c r="E22" s="15">
        <f t="shared" si="0"/>
        <v>0</v>
      </c>
    </row>
    <row r="23" spans="1:5" ht="12.75">
      <c r="A23" s="143" t="s">
        <v>991</v>
      </c>
      <c r="B23" s="22" t="s">
        <v>992</v>
      </c>
      <c r="C23" s="144">
        <v>223</v>
      </c>
      <c r="D23" s="17"/>
      <c r="E23" s="15">
        <f t="shared" si="0"/>
        <v>0</v>
      </c>
    </row>
    <row r="24" spans="1:5" ht="12.75">
      <c r="A24" s="143" t="s">
        <v>993</v>
      </c>
      <c r="B24" s="22" t="s">
        <v>994</v>
      </c>
      <c r="C24" s="144">
        <v>425</v>
      </c>
      <c r="D24" s="17"/>
      <c r="E24" s="15">
        <f t="shared" si="0"/>
        <v>0</v>
      </c>
    </row>
    <row r="25" spans="1:5" ht="12.75">
      <c r="A25" s="143" t="s">
        <v>995</v>
      </c>
      <c r="B25" s="22" t="s">
        <v>996</v>
      </c>
      <c r="C25" s="144">
        <v>425</v>
      </c>
      <c r="D25" s="17"/>
      <c r="E25" s="15">
        <f t="shared" si="0"/>
        <v>0</v>
      </c>
    </row>
    <row r="26" spans="1:5" ht="12.75">
      <c r="A26" s="143" t="s">
        <v>997</v>
      </c>
      <c r="B26" s="22" t="s">
        <v>998</v>
      </c>
      <c r="C26" s="144">
        <v>404</v>
      </c>
      <c r="D26" s="17"/>
      <c r="E26" s="15">
        <f t="shared" si="0"/>
        <v>0</v>
      </c>
    </row>
    <row r="27" spans="1:5" ht="12.75">
      <c r="A27" s="143" t="s">
        <v>999</v>
      </c>
      <c r="B27" s="22" t="s">
        <v>1000</v>
      </c>
      <c r="C27" s="144">
        <v>404</v>
      </c>
      <c r="D27" s="17"/>
      <c r="E27" s="15">
        <f t="shared" si="0"/>
        <v>0</v>
      </c>
    </row>
    <row r="28" spans="1:5" ht="14.25">
      <c r="A28" s="102" t="s">
        <v>1001</v>
      </c>
      <c r="B28" s="141"/>
      <c r="C28" s="142"/>
      <c r="D28" s="102"/>
      <c r="E28" s="102"/>
    </row>
    <row r="29" spans="1:5" ht="12.75">
      <c r="A29" s="145" t="s">
        <v>1002</v>
      </c>
      <c r="B29" s="22" t="s">
        <v>1003</v>
      </c>
      <c r="C29" s="144">
        <v>148</v>
      </c>
      <c r="D29" s="17"/>
      <c r="E29" s="15">
        <f>C29*D29</f>
        <v>0</v>
      </c>
    </row>
    <row r="30" spans="1:5" ht="12.75">
      <c r="A30" s="145" t="s">
        <v>1004</v>
      </c>
      <c r="B30" s="22" t="s">
        <v>1005</v>
      </c>
      <c r="C30" s="144">
        <v>240</v>
      </c>
      <c r="D30" s="17"/>
      <c r="E30" s="15">
        <f>C30*D30</f>
        <v>0</v>
      </c>
    </row>
    <row r="31" spans="1:5" ht="33.75" customHeight="1">
      <c r="A31" s="191" t="s">
        <v>1006</v>
      </c>
      <c r="B31" s="191"/>
      <c r="C31" s="191"/>
      <c r="D31" s="191"/>
      <c r="E31" s="24">
        <f>SUM(E12:E30)</f>
        <v>0</v>
      </c>
    </row>
  </sheetData>
  <sheetProtection selectLockedCells="1" selectUnlockedCells="1"/>
  <mergeCells count="9">
    <mergeCell ref="A31:D31"/>
    <mergeCell ref="A6:E7"/>
    <mergeCell ref="A8:C8"/>
    <mergeCell ref="A9:A10"/>
    <mergeCell ref="B9:B10"/>
    <mergeCell ref="A1:E1"/>
    <mergeCell ref="A2:E2"/>
    <mergeCell ref="A3:C3"/>
    <mergeCell ref="A4:E5"/>
  </mergeCells>
  <hyperlinks>
    <hyperlink ref="A4" r:id="rId1" display="Наш сайт —  http://триумф-красоты.рф, www.triymfkrasoti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V137"/>
  <sheetViews>
    <sheetView tabSelected="1" workbookViewId="0" topLeftCell="A4">
      <selection activeCell="K12" sqref="K12"/>
    </sheetView>
  </sheetViews>
  <sheetFormatPr defaultColWidth="9.140625" defaultRowHeight="3" customHeight="1"/>
  <cols>
    <col min="1" max="1" width="65.28125" style="0" customWidth="1"/>
    <col min="2" max="2" width="19.00390625" style="27" customWidth="1"/>
    <col min="3" max="3" width="16.8515625" style="0" customWidth="1"/>
    <col min="4" max="5" width="18.00390625" style="0" customWidth="1"/>
    <col min="6" max="6" width="12.8515625" style="0" customWidth="1"/>
    <col min="7" max="7" width="13.8515625" style="0" customWidth="1"/>
    <col min="8" max="16384" width="11.421875" style="0" customWidth="1"/>
  </cols>
  <sheetData>
    <row r="1" spans="1:5" ht="21.75" customHeight="1">
      <c r="A1" s="146" t="s">
        <v>0</v>
      </c>
      <c r="B1" s="146"/>
      <c r="C1" s="146"/>
      <c r="D1" s="146"/>
      <c r="E1" s="146"/>
    </row>
    <row r="2" spans="1:5" ht="21.75" customHeight="1">
      <c r="A2" s="147" t="s">
        <v>50</v>
      </c>
      <c r="B2" s="147"/>
      <c r="C2" s="147"/>
      <c r="D2" s="147"/>
      <c r="E2" s="147"/>
    </row>
    <row r="3" spans="1:5" ht="7.5" customHeight="1">
      <c r="A3" s="148"/>
      <c r="B3" s="148"/>
      <c r="C3" s="148"/>
      <c r="D3" s="148"/>
      <c r="E3" s="148"/>
    </row>
    <row r="4" spans="1:5" ht="24.75" customHeight="1">
      <c r="A4" s="149" t="s">
        <v>51</v>
      </c>
      <c r="B4" s="149"/>
      <c r="C4" s="149"/>
      <c r="D4" s="149"/>
      <c r="E4" s="149"/>
    </row>
    <row r="5" spans="1:5" ht="9.75" customHeight="1">
      <c r="A5" s="149"/>
      <c r="B5" s="149"/>
      <c r="C5" s="149"/>
      <c r="D5" s="149"/>
      <c r="E5" s="149"/>
    </row>
    <row r="6" spans="1:5" ht="21.75" customHeight="1">
      <c r="A6" s="150" t="s">
        <v>3</v>
      </c>
      <c r="B6" s="150"/>
      <c r="C6" s="150"/>
      <c r="D6" s="150"/>
      <c r="E6" s="150"/>
    </row>
    <row r="7" spans="1:5" ht="12" customHeight="1">
      <c r="A7" s="148"/>
      <c r="B7" s="148"/>
      <c r="C7" s="148"/>
      <c r="D7" s="148"/>
      <c r="E7" s="148"/>
    </row>
    <row r="9" spans="1:7" ht="46.5" customHeight="1">
      <c r="A9" s="162" t="s">
        <v>52</v>
      </c>
      <c r="B9" s="28" t="s">
        <v>53</v>
      </c>
      <c r="C9" s="28" t="s">
        <v>54</v>
      </c>
      <c r="D9" s="28" t="s">
        <v>55</v>
      </c>
      <c r="E9" s="28" t="s">
        <v>56</v>
      </c>
      <c r="F9" s="6" t="s">
        <v>13</v>
      </c>
      <c r="G9" s="7" t="s">
        <v>14</v>
      </c>
    </row>
    <row r="10" spans="1:7" ht="46.5" customHeight="1">
      <c r="A10" s="162"/>
      <c r="B10" s="29" t="s">
        <v>57</v>
      </c>
      <c r="C10" s="29" t="s">
        <v>58</v>
      </c>
      <c r="D10" s="29" t="s">
        <v>59</v>
      </c>
      <c r="E10" s="29" t="s">
        <v>60</v>
      </c>
      <c r="F10" s="6" t="s">
        <v>21</v>
      </c>
      <c r="G10" s="7" t="s">
        <v>22</v>
      </c>
    </row>
    <row r="11" spans="1:7" ht="33" customHeight="1">
      <c r="A11" s="154" t="s">
        <v>61</v>
      </c>
      <c r="B11" s="154"/>
      <c r="C11" s="154"/>
      <c r="D11" s="154"/>
      <c r="E11" s="154"/>
      <c r="F11" s="154"/>
      <c r="G11" s="154"/>
    </row>
    <row r="12" spans="1:20" s="33" customFormat="1" ht="16.5" customHeight="1">
      <c r="A12" s="30" t="s">
        <v>62</v>
      </c>
      <c r="B12" s="31">
        <v>90</v>
      </c>
      <c r="C12" s="15">
        <f aca="true" t="shared" si="0" ref="C12:C20">B12-B12*0.05</f>
        <v>85.5</v>
      </c>
      <c r="D12" s="15">
        <f aca="true" t="shared" si="1" ref="D12:D20">B12-B12*0.07</f>
        <v>83.7</v>
      </c>
      <c r="E12" s="15">
        <f aca="true" t="shared" si="2" ref="E12:E20">B12-B12*0.09</f>
        <v>81.9</v>
      </c>
      <c r="F12" s="17"/>
      <c r="G12" s="32">
        <f aca="true" t="shared" si="3" ref="G12:G20">F12*B12</f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7" ht="16.5" customHeight="1">
      <c r="A13" s="30" t="s">
        <v>63</v>
      </c>
      <c r="B13" s="31">
        <v>90</v>
      </c>
      <c r="C13" s="15">
        <f t="shared" si="0"/>
        <v>85.5</v>
      </c>
      <c r="D13" s="15">
        <f t="shared" si="1"/>
        <v>83.7</v>
      </c>
      <c r="E13" s="15">
        <f t="shared" si="2"/>
        <v>81.9</v>
      </c>
      <c r="F13" s="17"/>
      <c r="G13" s="32">
        <f t="shared" si="3"/>
        <v>0</v>
      </c>
    </row>
    <row r="14" spans="1:7" ht="16.5" customHeight="1">
      <c r="A14" s="30" t="s">
        <v>64</v>
      </c>
      <c r="B14" s="31">
        <v>90</v>
      </c>
      <c r="C14" s="15">
        <f t="shared" si="0"/>
        <v>85.5</v>
      </c>
      <c r="D14" s="15">
        <f t="shared" si="1"/>
        <v>83.7</v>
      </c>
      <c r="E14" s="15">
        <f t="shared" si="2"/>
        <v>81.9</v>
      </c>
      <c r="F14" s="17"/>
      <c r="G14" s="32">
        <f t="shared" si="3"/>
        <v>0</v>
      </c>
    </row>
    <row r="15" spans="1:18" s="33" customFormat="1" ht="16.5" customHeight="1">
      <c r="A15" s="30" t="s">
        <v>65</v>
      </c>
      <c r="B15" s="31">
        <v>90</v>
      </c>
      <c r="C15" s="15">
        <f t="shared" si="0"/>
        <v>85.5</v>
      </c>
      <c r="D15" s="15">
        <f t="shared" si="1"/>
        <v>83.7</v>
      </c>
      <c r="E15" s="15">
        <f t="shared" si="2"/>
        <v>81.9</v>
      </c>
      <c r="F15" s="17"/>
      <c r="G15" s="32">
        <f t="shared" si="3"/>
        <v>0</v>
      </c>
      <c r="H15"/>
      <c r="I15"/>
      <c r="J15"/>
      <c r="K15"/>
      <c r="L15"/>
      <c r="M15"/>
      <c r="N15"/>
      <c r="O15"/>
      <c r="P15"/>
      <c r="Q15"/>
      <c r="R15"/>
    </row>
    <row r="16" spans="1:18" s="33" customFormat="1" ht="16.5" customHeight="1">
      <c r="A16" s="30" t="s">
        <v>66</v>
      </c>
      <c r="B16" s="31">
        <v>90</v>
      </c>
      <c r="C16" s="15">
        <f t="shared" si="0"/>
        <v>85.5</v>
      </c>
      <c r="D16" s="15">
        <f t="shared" si="1"/>
        <v>83.7</v>
      </c>
      <c r="E16" s="15">
        <f t="shared" si="2"/>
        <v>81.9</v>
      </c>
      <c r="F16" s="17"/>
      <c r="G16" s="32">
        <f t="shared" si="3"/>
        <v>0</v>
      </c>
      <c r="H16"/>
      <c r="I16"/>
      <c r="J16"/>
      <c r="K16"/>
      <c r="L16"/>
      <c r="M16"/>
      <c r="N16"/>
      <c r="O16"/>
      <c r="P16"/>
      <c r="Q16"/>
      <c r="R16"/>
    </row>
    <row r="17" spans="1:18" s="33" customFormat="1" ht="16.5" customHeight="1">
      <c r="A17" s="34" t="s">
        <v>67</v>
      </c>
      <c r="B17" s="31">
        <v>90</v>
      </c>
      <c r="C17" s="15">
        <f t="shared" si="0"/>
        <v>85.5</v>
      </c>
      <c r="D17" s="15">
        <f t="shared" si="1"/>
        <v>83.7</v>
      </c>
      <c r="E17" s="15">
        <f t="shared" si="2"/>
        <v>81.9</v>
      </c>
      <c r="F17" s="17"/>
      <c r="G17" s="32">
        <f t="shared" si="3"/>
        <v>0</v>
      </c>
      <c r="H17"/>
      <c r="I17"/>
      <c r="J17"/>
      <c r="K17"/>
      <c r="L17"/>
      <c r="M17"/>
      <c r="N17"/>
      <c r="O17"/>
      <c r="P17"/>
      <c r="Q17"/>
      <c r="R17"/>
    </row>
    <row r="18" spans="1:7" ht="16.5" customHeight="1">
      <c r="A18" s="30" t="s">
        <v>68</v>
      </c>
      <c r="B18" s="31">
        <v>90</v>
      </c>
      <c r="C18" s="15">
        <f t="shared" si="0"/>
        <v>85.5</v>
      </c>
      <c r="D18" s="15">
        <f t="shared" si="1"/>
        <v>83.7</v>
      </c>
      <c r="E18" s="15">
        <f t="shared" si="2"/>
        <v>81.9</v>
      </c>
      <c r="F18" s="17"/>
      <c r="G18" s="32">
        <f t="shared" si="3"/>
        <v>0</v>
      </c>
    </row>
    <row r="19" spans="1:7" ht="16.5" customHeight="1">
      <c r="A19" s="30" t="s">
        <v>69</v>
      </c>
      <c r="B19" s="31">
        <v>90</v>
      </c>
      <c r="C19" s="15">
        <f t="shared" si="0"/>
        <v>85.5</v>
      </c>
      <c r="D19" s="15">
        <f t="shared" si="1"/>
        <v>83.7</v>
      </c>
      <c r="E19" s="15">
        <f t="shared" si="2"/>
        <v>81.9</v>
      </c>
      <c r="F19" s="17"/>
      <c r="G19" s="32">
        <f t="shared" si="3"/>
        <v>0</v>
      </c>
    </row>
    <row r="20" spans="1:18" s="33" customFormat="1" ht="16.5" customHeight="1">
      <c r="A20" s="30" t="s">
        <v>70</v>
      </c>
      <c r="B20" s="31">
        <v>90</v>
      </c>
      <c r="C20" s="15">
        <f t="shared" si="0"/>
        <v>85.5</v>
      </c>
      <c r="D20" s="15">
        <f t="shared" si="1"/>
        <v>83.7</v>
      </c>
      <c r="E20" s="15">
        <f t="shared" si="2"/>
        <v>81.9</v>
      </c>
      <c r="F20" s="17"/>
      <c r="G20" s="32">
        <f t="shared" si="3"/>
        <v>0</v>
      </c>
      <c r="H20"/>
      <c r="I20"/>
      <c r="J20"/>
      <c r="K20"/>
      <c r="L20"/>
      <c r="M20"/>
      <c r="N20"/>
      <c r="O20"/>
      <c r="P20"/>
      <c r="Q20"/>
      <c r="R20"/>
    </row>
    <row r="21" spans="1:256" s="37" customFormat="1" ht="18.75" customHeight="1">
      <c r="A21" s="154" t="s">
        <v>71</v>
      </c>
      <c r="B21" s="154"/>
      <c r="C21" s="154"/>
      <c r="D21" s="154"/>
      <c r="E21" s="154"/>
      <c r="F21" s="154"/>
      <c r="G21" s="154"/>
      <c r="H21" s="35"/>
      <c r="I21" s="36"/>
      <c r="J21" s="36"/>
      <c r="K21" s="36"/>
      <c r="L21" s="36"/>
      <c r="M21" s="36"/>
      <c r="IR21"/>
      <c r="IS21"/>
      <c r="IT21"/>
      <c r="IU21"/>
      <c r="IV21"/>
    </row>
    <row r="22" spans="1:256" s="37" customFormat="1" ht="18.75" customHeight="1">
      <c r="A22" s="163" t="s">
        <v>72</v>
      </c>
      <c r="B22" s="163"/>
      <c r="C22" s="163"/>
      <c r="D22" s="163"/>
      <c r="E22" s="163"/>
      <c r="F22" s="163"/>
      <c r="G22" s="163"/>
      <c r="H22" s="35"/>
      <c r="I22" s="36"/>
      <c r="J22" s="36"/>
      <c r="K22" s="36"/>
      <c r="L22" s="36"/>
      <c r="M22" s="36"/>
      <c r="IR22"/>
      <c r="IS22"/>
      <c r="IT22"/>
      <c r="IU22"/>
      <c r="IV22"/>
    </row>
    <row r="23" spans="1:7" ht="16.5" customHeight="1">
      <c r="A23" s="38" t="s">
        <v>73</v>
      </c>
      <c r="B23" s="39">
        <v>195</v>
      </c>
      <c r="C23" s="15">
        <f aca="true" t="shared" si="4" ref="C23:C32">B23-B23*0.05</f>
        <v>185.25</v>
      </c>
      <c r="D23" s="15">
        <f aca="true" t="shared" si="5" ref="D23:D32">B23-B23*0.07</f>
        <v>181.35</v>
      </c>
      <c r="E23" s="15">
        <f aca="true" t="shared" si="6" ref="E23:E32">B23-B23*0.09</f>
        <v>177.45</v>
      </c>
      <c r="F23" s="17"/>
      <c r="G23" s="32">
        <f aca="true" t="shared" si="7" ref="G23:G32">F23*B23</f>
        <v>0</v>
      </c>
    </row>
    <row r="24" spans="1:7" ht="16.5" customHeight="1">
      <c r="A24" s="38" t="s">
        <v>74</v>
      </c>
      <c r="B24" s="39">
        <v>195</v>
      </c>
      <c r="C24" s="15">
        <f t="shared" si="4"/>
        <v>185.25</v>
      </c>
      <c r="D24" s="15">
        <f t="shared" si="5"/>
        <v>181.35</v>
      </c>
      <c r="E24" s="15">
        <f t="shared" si="6"/>
        <v>177.45</v>
      </c>
      <c r="F24" s="17"/>
      <c r="G24" s="32">
        <f t="shared" si="7"/>
        <v>0</v>
      </c>
    </row>
    <row r="25" spans="1:18" s="33" customFormat="1" ht="16.5" customHeight="1">
      <c r="A25" s="38" t="s">
        <v>75</v>
      </c>
      <c r="B25" s="39">
        <v>195</v>
      </c>
      <c r="C25" s="15">
        <f t="shared" si="4"/>
        <v>185.25</v>
      </c>
      <c r="D25" s="15">
        <f t="shared" si="5"/>
        <v>181.35</v>
      </c>
      <c r="E25" s="15">
        <f t="shared" si="6"/>
        <v>177.45</v>
      </c>
      <c r="F25" s="17"/>
      <c r="G25" s="32">
        <f t="shared" si="7"/>
        <v>0</v>
      </c>
      <c r="H25"/>
      <c r="I25"/>
      <c r="J25"/>
      <c r="K25"/>
      <c r="L25"/>
      <c r="M25"/>
      <c r="N25"/>
      <c r="O25"/>
      <c r="P25"/>
      <c r="Q25"/>
      <c r="R25"/>
    </row>
    <row r="26" spans="1:7" ht="16.5" customHeight="1">
      <c r="A26" s="38" t="s">
        <v>76</v>
      </c>
      <c r="B26" s="39">
        <v>195</v>
      </c>
      <c r="C26" s="15">
        <f t="shared" si="4"/>
        <v>185.25</v>
      </c>
      <c r="D26" s="15">
        <f t="shared" si="5"/>
        <v>181.35</v>
      </c>
      <c r="E26" s="15">
        <f t="shared" si="6"/>
        <v>177.45</v>
      </c>
      <c r="F26" s="17"/>
      <c r="G26" s="32">
        <f t="shared" si="7"/>
        <v>0</v>
      </c>
    </row>
    <row r="27" spans="1:7" ht="16.5" customHeight="1">
      <c r="A27" s="38" t="s">
        <v>77</v>
      </c>
      <c r="B27" s="39">
        <v>195</v>
      </c>
      <c r="C27" s="15">
        <f t="shared" si="4"/>
        <v>185.25</v>
      </c>
      <c r="D27" s="15">
        <f t="shared" si="5"/>
        <v>181.35</v>
      </c>
      <c r="E27" s="15">
        <f t="shared" si="6"/>
        <v>177.45</v>
      </c>
      <c r="F27" s="17"/>
      <c r="G27" s="32">
        <f t="shared" si="7"/>
        <v>0</v>
      </c>
    </row>
    <row r="28" spans="1:7" ht="16.5" customHeight="1">
      <c r="A28" s="38" t="s">
        <v>78</v>
      </c>
      <c r="B28" s="39">
        <v>195</v>
      </c>
      <c r="C28" s="15">
        <f t="shared" si="4"/>
        <v>185.25</v>
      </c>
      <c r="D28" s="15">
        <f t="shared" si="5"/>
        <v>181.35</v>
      </c>
      <c r="E28" s="15">
        <f t="shared" si="6"/>
        <v>177.45</v>
      </c>
      <c r="F28" s="17"/>
      <c r="G28" s="32">
        <f t="shared" si="7"/>
        <v>0</v>
      </c>
    </row>
    <row r="29" spans="1:18" s="33" customFormat="1" ht="16.5" customHeight="1">
      <c r="A29" s="40" t="s">
        <v>79</v>
      </c>
      <c r="B29" s="39">
        <v>195</v>
      </c>
      <c r="C29" s="15">
        <f t="shared" si="4"/>
        <v>185.25</v>
      </c>
      <c r="D29" s="15">
        <f t="shared" si="5"/>
        <v>181.35</v>
      </c>
      <c r="E29" s="15">
        <f t="shared" si="6"/>
        <v>177.45</v>
      </c>
      <c r="F29" s="17"/>
      <c r="G29" s="32">
        <f t="shared" si="7"/>
        <v>0</v>
      </c>
      <c r="H29"/>
      <c r="I29"/>
      <c r="J29"/>
      <c r="K29"/>
      <c r="L29"/>
      <c r="M29"/>
      <c r="N29"/>
      <c r="O29"/>
      <c r="P29"/>
      <c r="Q29"/>
      <c r="R29"/>
    </row>
    <row r="30" spans="1:18" s="33" customFormat="1" ht="16.5" customHeight="1">
      <c r="A30" s="41" t="s">
        <v>80</v>
      </c>
      <c r="B30" s="39">
        <v>195</v>
      </c>
      <c r="C30" s="15">
        <f t="shared" si="4"/>
        <v>185.25</v>
      </c>
      <c r="D30" s="15">
        <f t="shared" si="5"/>
        <v>181.35</v>
      </c>
      <c r="E30" s="15">
        <f t="shared" si="6"/>
        <v>177.45</v>
      </c>
      <c r="F30" s="17"/>
      <c r="G30" s="32">
        <f t="shared" si="7"/>
        <v>0</v>
      </c>
      <c r="H30"/>
      <c r="I30"/>
      <c r="J30"/>
      <c r="K30"/>
      <c r="L30"/>
      <c r="M30"/>
      <c r="N30"/>
      <c r="O30"/>
      <c r="P30"/>
      <c r="Q30"/>
      <c r="R30"/>
    </row>
    <row r="31" spans="1:7" ht="16.5" customHeight="1">
      <c r="A31" s="38" t="s">
        <v>81</v>
      </c>
      <c r="B31" s="39">
        <v>195</v>
      </c>
      <c r="C31" s="15">
        <f t="shared" si="4"/>
        <v>185.25</v>
      </c>
      <c r="D31" s="15">
        <f t="shared" si="5"/>
        <v>181.35</v>
      </c>
      <c r="E31" s="15">
        <f t="shared" si="6"/>
        <v>177.45</v>
      </c>
      <c r="F31" s="17"/>
      <c r="G31" s="32">
        <f t="shared" si="7"/>
        <v>0</v>
      </c>
    </row>
    <row r="32" spans="1:7" ht="16.5" customHeight="1">
      <c r="A32" s="38" t="s">
        <v>82</v>
      </c>
      <c r="B32" s="39">
        <v>195</v>
      </c>
      <c r="C32" s="15">
        <f t="shared" si="4"/>
        <v>185.25</v>
      </c>
      <c r="D32" s="15">
        <f t="shared" si="5"/>
        <v>181.35</v>
      </c>
      <c r="E32" s="15">
        <f t="shared" si="6"/>
        <v>177.45</v>
      </c>
      <c r="F32" s="17"/>
      <c r="G32" s="32">
        <f t="shared" si="7"/>
        <v>0</v>
      </c>
    </row>
    <row r="33" spans="1:256" s="37" customFormat="1" ht="21" customHeight="1">
      <c r="A33" s="154" t="s">
        <v>83</v>
      </c>
      <c r="B33" s="154"/>
      <c r="C33" s="154"/>
      <c r="D33" s="154"/>
      <c r="E33" s="154"/>
      <c r="F33" s="154"/>
      <c r="G33" s="154"/>
      <c r="H33" s="35"/>
      <c r="I33" s="36"/>
      <c r="J33" s="36"/>
      <c r="K33" s="36"/>
      <c r="L33" s="36"/>
      <c r="M33" s="36"/>
      <c r="IR33"/>
      <c r="IS33"/>
      <c r="IT33"/>
      <c r="IU33"/>
      <c r="IV33"/>
    </row>
    <row r="34" spans="1:256" s="37" customFormat="1" ht="21" customHeight="1">
      <c r="A34" s="163" t="s">
        <v>84</v>
      </c>
      <c r="B34" s="163"/>
      <c r="C34" s="163"/>
      <c r="D34" s="163"/>
      <c r="E34" s="163"/>
      <c r="F34" s="163"/>
      <c r="G34" s="163"/>
      <c r="H34" s="35"/>
      <c r="I34" s="36"/>
      <c r="J34" s="36"/>
      <c r="K34" s="36"/>
      <c r="L34" s="36"/>
      <c r="M34" s="36"/>
      <c r="IR34"/>
      <c r="IS34"/>
      <c r="IT34"/>
      <c r="IU34"/>
      <c r="IV34"/>
    </row>
    <row r="35" spans="1:18" s="33" customFormat="1" ht="16.5" customHeight="1">
      <c r="A35" s="42" t="s">
        <v>85</v>
      </c>
      <c r="B35" s="43">
        <v>165</v>
      </c>
      <c r="C35" s="15">
        <f aca="true" t="shared" si="8" ref="C35:C40">B35-B35*0.05</f>
        <v>156.75</v>
      </c>
      <c r="D35" s="15">
        <f aca="true" t="shared" si="9" ref="D35:D40">B35-B35*0.07</f>
        <v>153.45</v>
      </c>
      <c r="E35" s="15">
        <f aca="true" t="shared" si="10" ref="E35:E40">B35-B35*0.09</f>
        <v>150.15</v>
      </c>
      <c r="F35" s="17"/>
      <c r="G35" s="32">
        <f aca="true" t="shared" si="11" ref="G35:G40">F35*B35</f>
        <v>0</v>
      </c>
      <c r="H35"/>
      <c r="I35"/>
      <c r="J35"/>
      <c r="K35"/>
      <c r="L35"/>
      <c r="M35"/>
      <c r="N35"/>
      <c r="O35"/>
      <c r="P35"/>
      <c r="Q35"/>
      <c r="R35"/>
    </row>
    <row r="36" spans="1:18" s="33" customFormat="1" ht="16.5" customHeight="1">
      <c r="A36" s="42" t="s">
        <v>86</v>
      </c>
      <c r="B36" s="43">
        <v>165</v>
      </c>
      <c r="C36" s="15">
        <f t="shared" si="8"/>
        <v>156.75</v>
      </c>
      <c r="D36" s="15">
        <f t="shared" si="9"/>
        <v>153.45</v>
      </c>
      <c r="E36" s="15">
        <f t="shared" si="10"/>
        <v>150.15</v>
      </c>
      <c r="F36" s="17"/>
      <c r="G36" s="32">
        <f t="shared" si="11"/>
        <v>0</v>
      </c>
      <c r="H36"/>
      <c r="I36"/>
      <c r="J36"/>
      <c r="K36"/>
      <c r="L36"/>
      <c r="M36"/>
      <c r="N36"/>
      <c r="O36"/>
      <c r="P36"/>
      <c r="Q36"/>
      <c r="R36"/>
    </row>
    <row r="37" spans="1:7" ht="16.5" customHeight="1">
      <c r="A37" s="44" t="s">
        <v>87</v>
      </c>
      <c r="B37" s="43">
        <v>165</v>
      </c>
      <c r="C37" s="15">
        <f t="shared" si="8"/>
        <v>156.75</v>
      </c>
      <c r="D37" s="15">
        <f t="shared" si="9"/>
        <v>153.45</v>
      </c>
      <c r="E37" s="15">
        <f t="shared" si="10"/>
        <v>150.15</v>
      </c>
      <c r="F37" s="17"/>
      <c r="G37" s="32">
        <f t="shared" si="11"/>
        <v>0</v>
      </c>
    </row>
    <row r="38" spans="1:18" s="33" customFormat="1" ht="16.5" customHeight="1">
      <c r="A38" s="42" t="s">
        <v>88</v>
      </c>
      <c r="B38" s="43">
        <v>165</v>
      </c>
      <c r="C38" s="15">
        <f t="shared" si="8"/>
        <v>156.75</v>
      </c>
      <c r="D38" s="15">
        <f t="shared" si="9"/>
        <v>153.45</v>
      </c>
      <c r="E38" s="15">
        <f t="shared" si="10"/>
        <v>150.15</v>
      </c>
      <c r="F38" s="17"/>
      <c r="G38" s="32">
        <f t="shared" si="11"/>
        <v>0</v>
      </c>
      <c r="H38"/>
      <c r="I38"/>
      <c r="J38"/>
      <c r="K38"/>
      <c r="L38"/>
      <c r="M38"/>
      <c r="N38"/>
      <c r="O38"/>
      <c r="P38"/>
      <c r="Q38"/>
      <c r="R38"/>
    </row>
    <row r="39" spans="1:18" s="33" customFormat="1" ht="16.5" customHeight="1">
      <c r="A39" s="42" t="s">
        <v>89</v>
      </c>
      <c r="B39" s="43">
        <v>165</v>
      </c>
      <c r="C39" s="15">
        <f t="shared" si="8"/>
        <v>156.75</v>
      </c>
      <c r="D39" s="15">
        <f t="shared" si="9"/>
        <v>153.45</v>
      </c>
      <c r="E39" s="15">
        <f t="shared" si="10"/>
        <v>150.15</v>
      </c>
      <c r="F39" s="17"/>
      <c r="G39" s="32">
        <f t="shared" si="11"/>
        <v>0</v>
      </c>
      <c r="H39"/>
      <c r="I39"/>
      <c r="J39"/>
      <c r="K39"/>
      <c r="L39"/>
      <c r="M39"/>
      <c r="N39"/>
      <c r="O39"/>
      <c r="P39"/>
      <c r="Q39"/>
      <c r="R39"/>
    </row>
    <row r="40" spans="1:18" s="33" customFormat="1" ht="16.5" customHeight="1">
      <c r="A40" s="42" t="s">
        <v>90</v>
      </c>
      <c r="B40" s="43">
        <v>165</v>
      </c>
      <c r="C40" s="15">
        <f t="shared" si="8"/>
        <v>156.75</v>
      </c>
      <c r="D40" s="15">
        <f t="shared" si="9"/>
        <v>153.45</v>
      </c>
      <c r="E40" s="15">
        <f t="shared" si="10"/>
        <v>150.15</v>
      </c>
      <c r="F40" s="17"/>
      <c r="G40" s="32">
        <f t="shared" si="11"/>
        <v>0</v>
      </c>
      <c r="H40"/>
      <c r="I40"/>
      <c r="J40"/>
      <c r="K40"/>
      <c r="L40"/>
      <c r="M40"/>
      <c r="N40"/>
      <c r="O40"/>
      <c r="P40"/>
      <c r="Q40"/>
      <c r="R40"/>
    </row>
    <row r="41" spans="1:13" s="45" customFormat="1" ht="22.5" customHeight="1">
      <c r="A41" s="154" t="s">
        <v>91</v>
      </c>
      <c r="B41" s="154"/>
      <c r="C41" s="154"/>
      <c r="D41" s="154"/>
      <c r="E41" s="154"/>
      <c r="F41" s="154"/>
      <c r="G41" s="154"/>
      <c r="H41" s="35"/>
      <c r="I41" s="36"/>
      <c r="J41" s="36"/>
      <c r="K41" s="36"/>
      <c r="L41" s="36"/>
      <c r="M41" s="36"/>
    </row>
    <row r="42" spans="1:18" s="33" customFormat="1" ht="30.75" customHeight="1">
      <c r="A42" s="163" t="s">
        <v>92</v>
      </c>
      <c r="B42" s="163"/>
      <c r="C42" s="163"/>
      <c r="D42" s="163"/>
      <c r="E42" s="163"/>
      <c r="F42" s="163"/>
      <c r="G42" s="163"/>
      <c r="H42"/>
      <c r="I42"/>
      <c r="J42"/>
      <c r="K42"/>
      <c r="L42"/>
      <c r="M42"/>
      <c r="N42"/>
      <c r="O42"/>
      <c r="P42"/>
      <c r="Q42"/>
      <c r="R42"/>
    </row>
    <row r="43" spans="1:18" s="33" customFormat="1" ht="16.5" customHeight="1">
      <c r="A43" s="46" t="s">
        <v>93</v>
      </c>
      <c r="B43" s="43">
        <v>165</v>
      </c>
      <c r="C43" s="15">
        <f aca="true" t="shared" si="12" ref="C43:C50">B43-B43*0.05</f>
        <v>156.75</v>
      </c>
      <c r="D43" s="15">
        <f aca="true" t="shared" si="13" ref="D43:D50">B43-B43*0.07</f>
        <v>153.45</v>
      </c>
      <c r="E43" s="15">
        <f aca="true" t="shared" si="14" ref="E43:E50">B43-B43*0.09</f>
        <v>150.15</v>
      </c>
      <c r="F43" s="17"/>
      <c r="G43" s="32">
        <f aca="true" t="shared" si="15" ref="G43:G50">F43*B43</f>
        <v>0</v>
      </c>
      <c r="H43"/>
      <c r="I43"/>
      <c r="J43"/>
      <c r="K43"/>
      <c r="L43"/>
      <c r="M43"/>
      <c r="N43"/>
      <c r="O43"/>
      <c r="P43"/>
      <c r="Q43"/>
      <c r="R43"/>
    </row>
    <row r="44" spans="1:18" s="33" customFormat="1" ht="16.5" customHeight="1">
      <c r="A44" s="46" t="s">
        <v>94</v>
      </c>
      <c r="B44" s="43">
        <v>165</v>
      </c>
      <c r="C44" s="15">
        <f t="shared" si="12"/>
        <v>156.75</v>
      </c>
      <c r="D44" s="15">
        <f t="shared" si="13"/>
        <v>153.45</v>
      </c>
      <c r="E44" s="15">
        <f t="shared" si="14"/>
        <v>150.15</v>
      </c>
      <c r="F44" s="17"/>
      <c r="G44" s="32">
        <f t="shared" si="15"/>
        <v>0</v>
      </c>
      <c r="H44"/>
      <c r="I44"/>
      <c r="J44"/>
      <c r="K44"/>
      <c r="L44"/>
      <c r="M44"/>
      <c r="N44"/>
      <c r="O44"/>
      <c r="P44"/>
      <c r="Q44"/>
      <c r="R44"/>
    </row>
    <row r="45" spans="1:18" s="33" customFormat="1" ht="16.5" customHeight="1">
      <c r="A45" s="42" t="s">
        <v>95</v>
      </c>
      <c r="B45" s="43">
        <v>165</v>
      </c>
      <c r="C45" s="15">
        <f t="shared" si="12"/>
        <v>156.75</v>
      </c>
      <c r="D45" s="15">
        <f t="shared" si="13"/>
        <v>153.45</v>
      </c>
      <c r="E45" s="15">
        <f t="shared" si="14"/>
        <v>150.15</v>
      </c>
      <c r="F45" s="17"/>
      <c r="G45" s="32">
        <f t="shared" si="15"/>
        <v>0</v>
      </c>
      <c r="H45"/>
      <c r="I45"/>
      <c r="J45"/>
      <c r="K45"/>
      <c r="L45"/>
      <c r="M45"/>
      <c r="N45"/>
      <c r="O45"/>
      <c r="P45"/>
      <c r="Q45"/>
      <c r="R45"/>
    </row>
    <row r="46" spans="1:18" s="33" customFormat="1" ht="16.5" customHeight="1">
      <c r="A46" s="47" t="s">
        <v>96</v>
      </c>
      <c r="B46" s="43">
        <v>165</v>
      </c>
      <c r="C46" s="15">
        <f t="shared" si="12"/>
        <v>156.75</v>
      </c>
      <c r="D46" s="15">
        <f t="shared" si="13"/>
        <v>153.45</v>
      </c>
      <c r="E46" s="15">
        <f t="shared" si="14"/>
        <v>150.15</v>
      </c>
      <c r="F46" s="17"/>
      <c r="G46" s="32">
        <f t="shared" si="15"/>
        <v>0</v>
      </c>
      <c r="H46"/>
      <c r="I46"/>
      <c r="J46"/>
      <c r="K46"/>
      <c r="L46"/>
      <c r="M46"/>
      <c r="N46"/>
      <c r="O46"/>
      <c r="P46"/>
      <c r="Q46"/>
      <c r="R46"/>
    </row>
    <row r="47" spans="1:18" s="33" customFormat="1" ht="16.5" customHeight="1">
      <c r="A47" s="46" t="s">
        <v>97</v>
      </c>
      <c r="B47" s="43">
        <v>165</v>
      </c>
      <c r="C47" s="15">
        <f t="shared" si="12"/>
        <v>156.75</v>
      </c>
      <c r="D47" s="15">
        <f t="shared" si="13"/>
        <v>153.45</v>
      </c>
      <c r="E47" s="15">
        <f t="shared" si="14"/>
        <v>150.15</v>
      </c>
      <c r="F47" s="17"/>
      <c r="G47" s="32">
        <f t="shared" si="15"/>
        <v>0</v>
      </c>
      <c r="H47"/>
      <c r="I47"/>
      <c r="J47"/>
      <c r="K47"/>
      <c r="L47"/>
      <c r="M47"/>
      <c r="N47"/>
      <c r="O47"/>
      <c r="P47"/>
      <c r="Q47"/>
      <c r="R47"/>
    </row>
    <row r="48" spans="1:18" s="33" customFormat="1" ht="16.5" customHeight="1">
      <c r="A48" s="46" t="s">
        <v>98</v>
      </c>
      <c r="B48" s="43">
        <v>165</v>
      </c>
      <c r="C48" s="15">
        <f t="shared" si="12"/>
        <v>156.75</v>
      </c>
      <c r="D48" s="15">
        <f t="shared" si="13"/>
        <v>153.45</v>
      </c>
      <c r="E48" s="15">
        <f t="shared" si="14"/>
        <v>150.15</v>
      </c>
      <c r="F48" s="17"/>
      <c r="G48" s="32">
        <f t="shared" si="15"/>
        <v>0</v>
      </c>
      <c r="H48"/>
      <c r="I48"/>
      <c r="J48"/>
      <c r="K48"/>
      <c r="L48"/>
      <c r="M48"/>
      <c r="N48"/>
      <c r="O48"/>
      <c r="P48"/>
      <c r="Q48"/>
      <c r="R48"/>
    </row>
    <row r="49" spans="1:18" s="33" customFormat="1" ht="16.5" customHeight="1">
      <c r="A49" s="46" t="s">
        <v>99</v>
      </c>
      <c r="B49" s="43">
        <v>165</v>
      </c>
      <c r="C49" s="15">
        <f t="shared" si="12"/>
        <v>156.75</v>
      </c>
      <c r="D49" s="15">
        <f t="shared" si="13"/>
        <v>153.45</v>
      </c>
      <c r="E49" s="15">
        <f t="shared" si="14"/>
        <v>150.15</v>
      </c>
      <c r="F49" s="17"/>
      <c r="G49" s="32">
        <f t="shared" si="15"/>
        <v>0</v>
      </c>
      <c r="H49"/>
      <c r="I49"/>
      <c r="J49"/>
      <c r="K49"/>
      <c r="L49"/>
      <c r="M49"/>
      <c r="N49"/>
      <c r="O49"/>
      <c r="P49"/>
      <c r="Q49"/>
      <c r="R49"/>
    </row>
    <row r="50" spans="1:18" s="33" customFormat="1" ht="16.5" customHeight="1">
      <c r="A50" s="46" t="s">
        <v>100</v>
      </c>
      <c r="B50" s="43">
        <v>165</v>
      </c>
      <c r="C50" s="15">
        <f t="shared" si="12"/>
        <v>156.75</v>
      </c>
      <c r="D50" s="15">
        <f t="shared" si="13"/>
        <v>153.45</v>
      </c>
      <c r="E50" s="15">
        <f t="shared" si="14"/>
        <v>150.15</v>
      </c>
      <c r="F50" s="17"/>
      <c r="G50" s="32">
        <f t="shared" si="15"/>
        <v>0</v>
      </c>
      <c r="H50"/>
      <c r="I50"/>
      <c r="J50"/>
      <c r="K50"/>
      <c r="L50"/>
      <c r="M50"/>
      <c r="N50"/>
      <c r="O50"/>
      <c r="P50"/>
      <c r="Q50"/>
      <c r="R50"/>
    </row>
    <row r="51" spans="1:256" s="37" customFormat="1" ht="18.75" customHeight="1">
      <c r="A51" s="154" t="s">
        <v>101</v>
      </c>
      <c r="B51" s="154"/>
      <c r="C51" s="154"/>
      <c r="D51" s="154"/>
      <c r="E51" s="154"/>
      <c r="F51" s="154"/>
      <c r="G51" s="154"/>
      <c r="H51" s="35"/>
      <c r="I51" s="36"/>
      <c r="J51" s="36"/>
      <c r="K51" s="36"/>
      <c r="L51" s="36"/>
      <c r="M51" s="36"/>
      <c r="IR51"/>
      <c r="IS51"/>
      <c r="IT51"/>
      <c r="IU51"/>
      <c r="IV51"/>
    </row>
    <row r="52" spans="1:18" s="33" customFormat="1" ht="30.75" customHeight="1">
      <c r="A52" s="163" t="s">
        <v>102</v>
      </c>
      <c r="B52" s="163"/>
      <c r="C52" s="163"/>
      <c r="D52" s="163"/>
      <c r="E52" s="163"/>
      <c r="F52" s="163"/>
      <c r="G52" s="163"/>
      <c r="H52"/>
      <c r="I52"/>
      <c r="J52"/>
      <c r="K52"/>
      <c r="L52"/>
      <c r="M52"/>
      <c r="N52"/>
      <c r="O52"/>
      <c r="P52"/>
      <c r="Q52"/>
      <c r="R52"/>
    </row>
    <row r="53" spans="1:18" s="33" customFormat="1" ht="16.5" customHeight="1">
      <c r="A53" s="30" t="s">
        <v>103</v>
      </c>
      <c r="B53" s="43">
        <v>190</v>
      </c>
      <c r="C53" s="15">
        <f aca="true" t="shared" si="16" ref="C53:C58">B53-B53*0.05</f>
        <v>180.5</v>
      </c>
      <c r="D53" s="15">
        <f aca="true" t="shared" si="17" ref="D53:D58">B53-B53*0.07</f>
        <v>176.7</v>
      </c>
      <c r="E53" s="15">
        <f aca="true" t="shared" si="18" ref="E53:E58">B53-B53*0.09</f>
        <v>172.9</v>
      </c>
      <c r="F53" s="17"/>
      <c r="G53" s="32">
        <f aca="true" t="shared" si="19" ref="G53:G58">F53*B53</f>
        <v>0</v>
      </c>
      <c r="H53"/>
      <c r="I53"/>
      <c r="J53"/>
      <c r="K53"/>
      <c r="L53"/>
      <c r="M53"/>
      <c r="N53"/>
      <c r="O53"/>
      <c r="P53"/>
      <c r="Q53"/>
      <c r="R53"/>
    </row>
    <row r="54" spans="1:18" s="33" customFormat="1" ht="16.5" customHeight="1">
      <c r="A54" s="30" t="s">
        <v>104</v>
      </c>
      <c r="B54" s="43">
        <v>190</v>
      </c>
      <c r="C54" s="15">
        <f t="shared" si="16"/>
        <v>180.5</v>
      </c>
      <c r="D54" s="15">
        <f t="shared" si="17"/>
        <v>176.7</v>
      </c>
      <c r="E54" s="15">
        <f t="shared" si="18"/>
        <v>172.9</v>
      </c>
      <c r="F54" s="17"/>
      <c r="G54" s="32">
        <f t="shared" si="19"/>
        <v>0</v>
      </c>
      <c r="H54"/>
      <c r="I54"/>
      <c r="J54"/>
      <c r="K54"/>
      <c r="L54"/>
      <c r="M54"/>
      <c r="N54"/>
      <c r="O54"/>
      <c r="P54"/>
      <c r="Q54"/>
      <c r="R54"/>
    </row>
    <row r="55" spans="1:18" s="33" customFormat="1" ht="16.5" customHeight="1">
      <c r="A55" s="34" t="s">
        <v>105</v>
      </c>
      <c r="B55" s="43">
        <v>190</v>
      </c>
      <c r="C55" s="15">
        <f t="shared" si="16"/>
        <v>180.5</v>
      </c>
      <c r="D55" s="15">
        <f t="shared" si="17"/>
        <v>176.7</v>
      </c>
      <c r="E55" s="15">
        <f t="shared" si="18"/>
        <v>172.9</v>
      </c>
      <c r="F55" s="17"/>
      <c r="G55" s="32">
        <f t="shared" si="19"/>
        <v>0</v>
      </c>
      <c r="H55"/>
      <c r="I55"/>
      <c r="J55"/>
      <c r="K55"/>
      <c r="L55"/>
      <c r="M55"/>
      <c r="N55"/>
      <c r="O55"/>
      <c r="P55"/>
      <c r="Q55"/>
      <c r="R55"/>
    </row>
    <row r="56" spans="1:18" s="33" customFormat="1" ht="16.5" customHeight="1">
      <c r="A56" s="30" t="s">
        <v>106</v>
      </c>
      <c r="B56" s="43">
        <v>190</v>
      </c>
      <c r="C56" s="15">
        <f t="shared" si="16"/>
        <v>180.5</v>
      </c>
      <c r="D56" s="15">
        <f t="shared" si="17"/>
        <v>176.7</v>
      </c>
      <c r="E56" s="15">
        <f t="shared" si="18"/>
        <v>172.9</v>
      </c>
      <c r="F56" s="17"/>
      <c r="G56" s="32">
        <f t="shared" si="19"/>
        <v>0</v>
      </c>
      <c r="H56"/>
      <c r="I56"/>
      <c r="J56"/>
      <c r="K56"/>
      <c r="L56"/>
      <c r="M56"/>
      <c r="N56"/>
      <c r="O56"/>
      <c r="P56"/>
      <c r="Q56"/>
      <c r="R56"/>
    </row>
    <row r="57" spans="1:18" s="33" customFormat="1" ht="16.5" customHeight="1">
      <c r="A57" s="30" t="s">
        <v>107</v>
      </c>
      <c r="B57" s="43">
        <v>190</v>
      </c>
      <c r="C57" s="15">
        <f t="shared" si="16"/>
        <v>180.5</v>
      </c>
      <c r="D57" s="15">
        <f t="shared" si="17"/>
        <v>176.7</v>
      </c>
      <c r="E57" s="15">
        <f t="shared" si="18"/>
        <v>172.9</v>
      </c>
      <c r="F57" s="17"/>
      <c r="G57" s="32">
        <f t="shared" si="19"/>
        <v>0</v>
      </c>
      <c r="H57"/>
      <c r="I57"/>
      <c r="J57"/>
      <c r="K57"/>
      <c r="L57"/>
      <c r="M57"/>
      <c r="N57"/>
      <c r="O57"/>
      <c r="P57"/>
      <c r="Q57"/>
      <c r="R57"/>
    </row>
    <row r="58" spans="1:18" s="33" customFormat="1" ht="16.5" customHeight="1">
      <c r="A58" s="30" t="s">
        <v>108</v>
      </c>
      <c r="B58" s="43">
        <v>190</v>
      </c>
      <c r="C58" s="15">
        <f t="shared" si="16"/>
        <v>180.5</v>
      </c>
      <c r="D58" s="15">
        <f t="shared" si="17"/>
        <v>176.7</v>
      </c>
      <c r="E58" s="15">
        <f t="shared" si="18"/>
        <v>172.9</v>
      </c>
      <c r="F58" s="17"/>
      <c r="G58" s="32">
        <f t="shared" si="19"/>
        <v>0</v>
      </c>
      <c r="H58"/>
      <c r="I58"/>
      <c r="J58"/>
      <c r="K58"/>
      <c r="L58"/>
      <c r="M58"/>
      <c r="N58"/>
      <c r="O58"/>
      <c r="P58"/>
      <c r="Q58"/>
      <c r="R58"/>
    </row>
    <row r="59" spans="1:256" s="37" customFormat="1" ht="24" customHeight="1">
      <c r="A59" s="154" t="s">
        <v>109</v>
      </c>
      <c r="B59" s="154"/>
      <c r="C59" s="154"/>
      <c r="D59" s="154"/>
      <c r="E59" s="154"/>
      <c r="F59" s="154"/>
      <c r="G59" s="154"/>
      <c r="H59" s="35"/>
      <c r="I59" s="36"/>
      <c r="J59" s="36"/>
      <c r="K59" s="36"/>
      <c r="L59" s="36"/>
      <c r="M59" s="36"/>
      <c r="N59" s="48"/>
      <c r="O59" s="48"/>
      <c r="P59" s="48"/>
      <c r="Q59" s="48"/>
      <c r="R59" s="48"/>
      <c r="IR59"/>
      <c r="IS59"/>
      <c r="IT59"/>
      <c r="IU59"/>
      <c r="IV59"/>
    </row>
    <row r="60" spans="1:18" s="33" customFormat="1" ht="30.75" customHeight="1">
      <c r="A60" s="163" t="s">
        <v>110</v>
      </c>
      <c r="B60" s="163"/>
      <c r="C60" s="163"/>
      <c r="D60" s="163"/>
      <c r="E60" s="163"/>
      <c r="F60" s="163"/>
      <c r="G60" s="163"/>
      <c r="H60"/>
      <c r="I60"/>
      <c r="J60"/>
      <c r="K60"/>
      <c r="L60"/>
      <c r="M60"/>
      <c r="N60"/>
      <c r="O60"/>
      <c r="P60"/>
      <c r="Q60"/>
      <c r="R60"/>
    </row>
    <row r="61" spans="1:18" s="33" customFormat="1" ht="16.5" customHeight="1">
      <c r="A61" s="49" t="s">
        <v>111</v>
      </c>
      <c r="B61" s="43">
        <v>70</v>
      </c>
      <c r="C61" s="15">
        <f aca="true" t="shared" si="20" ref="C61:C92">B61-B61*0.05</f>
        <v>66.5</v>
      </c>
      <c r="D61" s="15">
        <f aca="true" t="shared" si="21" ref="D61:D92">B61-B61*0.07</f>
        <v>65.1</v>
      </c>
      <c r="E61" s="15">
        <f aca="true" t="shared" si="22" ref="E61:E92">B61-B61*0.09</f>
        <v>63.7</v>
      </c>
      <c r="F61" s="17"/>
      <c r="G61" s="32">
        <f aca="true" t="shared" si="23" ref="G61:G92">F61*B61</f>
        <v>0</v>
      </c>
      <c r="H61"/>
      <c r="I61"/>
      <c r="J61"/>
      <c r="K61"/>
      <c r="L61"/>
      <c r="M61"/>
      <c r="N61"/>
      <c r="O61"/>
      <c r="P61"/>
      <c r="Q61"/>
      <c r="R61"/>
    </row>
    <row r="62" spans="1:18" s="33" customFormat="1" ht="16.5" customHeight="1">
      <c r="A62" s="49" t="s">
        <v>112</v>
      </c>
      <c r="B62" s="43">
        <v>70</v>
      </c>
      <c r="C62" s="15">
        <f t="shared" si="20"/>
        <v>66.5</v>
      </c>
      <c r="D62" s="15">
        <f t="shared" si="21"/>
        <v>65.1</v>
      </c>
      <c r="E62" s="15">
        <f t="shared" si="22"/>
        <v>63.7</v>
      </c>
      <c r="F62" s="17"/>
      <c r="G62" s="32">
        <f t="shared" si="23"/>
        <v>0</v>
      </c>
      <c r="H62"/>
      <c r="I62"/>
      <c r="J62"/>
      <c r="K62"/>
      <c r="L62"/>
      <c r="M62"/>
      <c r="N62"/>
      <c r="O62"/>
      <c r="P62"/>
      <c r="Q62"/>
      <c r="R62"/>
    </row>
    <row r="63" spans="1:18" s="33" customFormat="1" ht="16.5" customHeight="1">
      <c r="A63" s="49" t="s">
        <v>113</v>
      </c>
      <c r="B63" s="43">
        <v>70</v>
      </c>
      <c r="C63" s="15">
        <f t="shared" si="20"/>
        <v>66.5</v>
      </c>
      <c r="D63" s="15">
        <f t="shared" si="21"/>
        <v>65.1</v>
      </c>
      <c r="E63" s="15">
        <f t="shared" si="22"/>
        <v>63.7</v>
      </c>
      <c r="F63" s="17"/>
      <c r="G63" s="32">
        <f t="shared" si="23"/>
        <v>0</v>
      </c>
      <c r="H63"/>
      <c r="I63"/>
      <c r="J63"/>
      <c r="K63"/>
      <c r="L63"/>
      <c r="M63"/>
      <c r="N63"/>
      <c r="O63"/>
      <c r="P63"/>
      <c r="Q63"/>
      <c r="R63"/>
    </row>
    <row r="64" spans="1:18" s="33" customFormat="1" ht="16.5" customHeight="1">
      <c r="A64" s="50" t="s">
        <v>114</v>
      </c>
      <c r="B64" s="43">
        <v>70</v>
      </c>
      <c r="C64" s="15">
        <f t="shared" si="20"/>
        <v>66.5</v>
      </c>
      <c r="D64" s="15">
        <f t="shared" si="21"/>
        <v>65.1</v>
      </c>
      <c r="E64" s="15">
        <f t="shared" si="22"/>
        <v>63.7</v>
      </c>
      <c r="F64" s="17"/>
      <c r="G64" s="32">
        <f t="shared" si="23"/>
        <v>0</v>
      </c>
      <c r="H64"/>
      <c r="I64"/>
      <c r="J64"/>
      <c r="K64"/>
      <c r="L64"/>
      <c r="M64"/>
      <c r="N64"/>
      <c r="O64"/>
      <c r="P64"/>
      <c r="Q64"/>
      <c r="R64"/>
    </row>
    <row r="65" spans="1:18" s="33" customFormat="1" ht="16.5" customHeight="1">
      <c r="A65" s="51" t="s">
        <v>115</v>
      </c>
      <c r="B65" s="43">
        <v>70</v>
      </c>
      <c r="C65" s="15">
        <f t="shared" si="20"/>
        <v>66.5</v>
      </c>
      <c r="D65" s="15">
        <f t="shared" si="21"/>
        <v>65.1</v>
      </c>
      <c r="E65" s="15">
        <f t="shared" si="22"/>
        <v>63.7</v>
      </c>
      <c r="F65" s="17"/>
      <c r="G65" s="32">
        <f t="shared" si="23"/>
        <v>0</v>
      </c>
      <c r="H65"/>
      <c r="I65"/>
      <c r="J65"/>
      <c r="K65"/>
      <c r="L65"/>
      <c r="M65"/>
      <c r="N65"/>
      <c r="O65"/>
      <c r="P65"/>
      <c r="Q65"/>
      <c r="R65"/>
    </row>
    <row r="66" spans="1:18" s="33" customFormat="1" ht="16.5" customHeight="1">
      <c r="A66" s="49" t="s">
        <v>116</v>
      </c>
      <c r="B66" s="43">
        <v>70</v>
      </c>
      <c r="C66" s="15">
        <f t="shared" si="20"/>
        <v>66.5</v>
      </c>
      <c r="D66" s="15">
        <f t="shared" si="21"/>
        <v>65.1</v>
      </c>
      <c r="E66" s="15">
        <f t="shared" si="22"/>
        <v>63.7</v>
      </c>
      <c r="F66" s="17"/>
      <c r="G66" s="32">
        <f t="shared" si="23"/>
        <v>0</v>
      </c>
      <c r="H66"/>
      <c r="I66"/>
      <c r="J66"/>
      <c r="K66"/>
      <c r="L66"/>
      <c r="M66"/>
      <c r="N66"/>
      <c r="O66"/>
      <c r="P66"/>
      <c r="Q66"/>
      <c r="R66"/>
    </row>
    <row r="67" spans="1:18" s="33" customFormat="1" ht="16.5" customHeight="1">
      <c r="A67" s="49" t="s">
        <v>117</v>
      </c>
      <c r="B67" s="43">
        <v>70</v>
      </c>
      <c r="C67" s="15">
        <f t="shared" si="20"/>
        <v>66.5</v>
      </c>
      <c r="D67" s="15">
        <f t="shared" si="21"/>
        <v>65.1</v>
      </c>
      <c r="E67" s="15">
        <f t="shared" si="22"/>
        <v>63.7</v>
      </c>
      <c r="F67" s="17"/>
      <c r="G67" s="32">
        <f t="shared" si="23"/>
        <v>0</v>
      </c>
      <c r="H67"/>
      <c r="I67"/>
      <c r="J67"/>
      <c r="K67"/>
      <c r="L67"/>
      <c r="M67"/>
      <c r="N67"/>
      <c r="O67"/>
      <c r="P67"/>
      <c r="Q67"/>
      <c r="R67"/>
    </row>
    <row r="68" spans="1:18" s="33" customFormat="1" ht="16.5" customHeight="1">
      <c r="A68" s="49" t="s">
        <v>118</v>
      </c>
      <c r="B68" s="43">
        <v>70</v>
      </c>
      <c r="C68" s="15">
        <f t="shared" si="20"/>
        <v>66.5</v>
      </c>
      <c r="D68" s="15">
        <f t="shared" si="21"/>
        <v>65.1</v>
      </c>
      <c r="E68" s="15">
        <f t="shared" si="22"/>
        <v>63.7</v>
      </c>
      <c r="F68" s="17"/>
      <c r="G68" s="32">
        <f t="shared" si="23"/>
        <v>0</v>
      </c>
      <c r="H68"/>
      <c r="I68"/>
      <c r="J68"/>
      <c r="K68"/>
      <c r="L68"/>
      <c r="M68"/>
      <c r="N68"/>
      <c r="O68"/>
      <c r="P68"/>
      <c r="Q68"/>
      <c r="R68"/>
    </row>
    <row r="69" spans="1:18" s="33" customFormat="1" ht="16.5" customHeight="1">
      <c r="A69" s="49" t="s">
        <v>119</v>
      </c>
      <c r="B69" s="43">
        <v>70</v>
      </c>
      <c r="C69" s="15">
        <f t="shared" si="20"/>
        <v>66.5</v>
      </c>
      <c r="D69" s="15">
        <f t="shared" si="21"/>
        <v>65.1</v>
      </c>
      <c r="E69" s="15">
        <f t="shared" si="22"/>
        <v>63.7</v>
      </c>
      <c r="F69" s="17"/>
      <c r="G69" s="32">
        <f t="shared" si="23"/>
        <v>0</v>
      </c>
      <c r="H69"/>
      <c r="I69"/>
      <c r="J69"/>
      <c r="K69"/>
      <c r="L69"/>
      <c r="M69"/>
      <c r="N69"/>
      <c r="O69"/>
      <c r="P69"/>
      <c r="Q69"/>
      <c r="R69"/>
    </row>
    <row r="70" spans="1:18" s="33" customFormat="1" ht="16.5" customHeight="1">
      <c r="A70" s="49" t="s">
        <v>120</v>
      </c>
      <c r="B70" s="43">
        <v>70</v>
      </c>
      <c r="C70" s="15">
        <f t="shared" si="20"/>
        <v>66.5</v>
      </c>
      <c r="D70" s="15">
        <f t="shared" si="21"/>
        <v>65.1</v>
      </c>
      <c r="E70" s="15">
        <f t="shared" si="22"/>
        <v>63.7</v>
      </c>
      <c r="F70" s="17"/>
      <c r="G70" s="32">
        <f t="shared" si="23"/>
        <v>0</v>
      </c>
      <c r="H70"/>
      <c r="I70"/>
      <c r="J70"/>
      <c r="K70"/>
      <c r="L70"/>
      <c r="M70"/>
      <c r="N70"/>
      <c r="O70"/>
      <c r="P70"/>
      <c r="Q70"/>
      <c r="R70"/>
    </row>
    <row r="71" spans="1:18" s="33" customFormat="1" ht="16.5" customHeight="1">
      <c r="A71" s="49" t="s">
        <v>121</v>
      </c>
      <c r="B71" s="43">
        <v>70</v>
      </c>
      <c r="C71" s="15">
        <f t="shared" si="20"/>
        <v>66.5</v>
      </c>
      <c r="D71" s="15">
        <f t="shared" si="21"/>
        <v>65.1</v>
      </c>
      <c r="E71" s="15">
        <f t="shared" si="22"/>
        <v>63.7</v>
      </c>
      <c r="F71" s="17"/>
      <c r="G71" s="32">
        <f t="shared" si="23"/>
        <v>0</v>
      </c>
      <c r="H71"/>
      <c r="I71"/>
      <c r="J71"/>
      <c r="K71"/>
      <c r="L71"/>
      <c r="M71"/>
      <c r="N71"/>
      <c r="O71"/>
      <c r="P71"/>
      <c r="Q71"/>
      <c r="R71"/>
    </row>
    <row r="72" spans="1:18" s="33" customFormat="1" ht="16.5" customHeight="1">
      <c r="A72" s="49" t="s">
        <v>122</v>
      </c>
      <c r="B72" s="43">
        <v>70</v>
      </c>
      <c r="C72" s="15">
        <f t="shared" si="20"/>
        <v>66.5</v>
      </c>
      <c r="D72" s="15">
        <f t="shared" si="21"/>
        <v>65.1</v>
      </c>
      <c r="E72" s="15">
        <f t="shared" si="22"/>
        <v>63.7</v>
      </c>
      <c r="F72" s="17"/>
      <c r="G72" s="32">
        <f t="shared" si="23"/>
        <v>0</v>
      </c>
      <c r="H72"/>
      <c r="I72"/>
      <c r="J72"/>
      <c r="K72"/>
      <c r="L72"/>
      <c r="M72"/>
      <c r="N72"/>
      <c r="O72"/>
      <c r="P72"/>
      <c r="Q72"/>
      <c r="R72"/>
    </row>
    <row r="73" spans="1:18" s="33" customFormat="1" ht="16.5" customHeight="1">
      <c r="A73" s="49" t="s">
        <v>123</v>
      </c>
      <c r="B73" s="43">
        <v>70</v>
      </c>
      <c r="C73" s="15">
        <f t="shared" si="20"/>
        <v>66.5</v>
      </c>
      <c r="D73" s="15">
        <f t="shared" si="21"/>
        <v>65.1</v>
      </c>
      <c r="E73" s="15">
        <f t="shared" si="22"/>
        <v>63.7</v>
      </c>
      <c r="F73" s="17"/>
      <c r="G73" s="32">
        <f t="shared" si="23"/>
        <v>0</v>
      </c>
      <c r="H73"/>
      <c r="I73"/>
      <c r="J73"/>
      <c r="K73"/>
      <c r="L73"/>
      <c r="M73"/>
      <c r="N73"/>
      <c r="O73"/>
      <c r="P73"/>
      <c r="Q73"/>
      <c r="R73"/>
    </row>
    <row r="74" spans="1:18" s="33" customFormat="1" ht="16.5" customHeight="1">
      <c r="A74" s="49" t="s">
        <v>124</v>
      </c>
      <c r="B74" s="43">
        <v>70</v>
      </c>
      <c r="C74" s="15">
        <f t="shared" si="20"/>
        <v>66.5</v>
      </c>
      <c r="D74" s="15">
        <f t="shared" si="21"/>
        <v>65.1</v>
      </c>
      <c r="E74" s="15">
        <f t="shared" si="22"/>
        <v>63.7</v>
      </c>
      <c r="F74" s="17"/>
      <c r="G74" s="32">
        <f t="shared" si="23"/>
        <v>0</v>
      </c>
      <c r="H74"/>
      <c r="I74"/>
      <c r="J74"/>
      <c r="K74"/>
      <c r="L74"/>
      <c r="M74"/>
      <c r="N74"/>
      <c r="O74"/>
      <c r="P74"/>
      <c r="Q74"/>
      <c r="R74"/>
    </row>
    <row r="75" spans="1:18" s="33" customFormat="1" ht="16.5" customHeight="1">
      <c r="A75" s="49" t="s">
        <v>125</v>
      </c>
      <c r="B75" s="43">
        <v>70</v>
      </c>
      <c r="C75" s="15">
        <f t="shared" si="20"/>
        <v>66.5</v>
      </c>
      <c r="D75" s="15">
        <f t="shared" si="21"/>
        <v>65.1</v>
      </c>
      <c r="E75" s="15">
        <f t="shared" si="22"/>
        <v>63.7</v>
      </c>
      <c r="F75" s="17"/>
      <c r="G75" s="32">
        <f t="shared" si="23"/>
        <v>0</v>
      </c>
      <c r="H75"/>
      <c r="I75"/>
      <c r="J75"/>
      <c r="K75"/>
      <c r="L75"/>
      <c r="M75"/>
      <c r="N75"/>
      <c r="O75"/>
      <c r="P75"/>
      <c r="Q75"/>
      <c r="R75"/>
    </row>
    <row r="76" spans="1:18" s="33" customFormat="1" ht="16.5" customHeight="1">
      <c r="A76" s="49" t="s">
        <v>126</v>
      </c>
      <c r="B76" s="43">
        <v>70</v>
      </c>
      <c r="C76" s="15">
        <f t="shared" si="20"/>
        <v>66.5</v>
      </c>
      <c r="D76" s="15">
        <f t="shared" si="21"/>
        <v>65.1</v>
      </c>
      <c r="E76" s="15">
        <f t="shared" si="22"/>
        <v>63.7</v>
      </c>
      <c r="F76" s="17"/>
      <c r="G76" s="32">
        <f t="shared" si="23"/>
        <v>0</v>
      </c>
      <c r="H76"/>
      <c r="I76"/>
      <c r="J76"/>
      <c r="K76"/>
      <c r="L76"/>
      <c r="M76"/>
      <c r="N76"/>
      <c r="O76"/>
      <c r="P76"/>
      <c r="Q76"/>
      <c r="R76"/>
    </row>
    <row r="77" spans="1:18" s="33" customFormat="1" ht="16.5" customHeight="1">
      <c r="A77" s="49" t="s">
        <v>127</v>
      </c>
      <c r="B77" s="43">
        <v>70</v>
      </c>
      <c r="C77" s="15">
        <f t="shared" si="20"/>
        <v>66.5</v>
      </c>
      <c r="D77" s="15">
        <f t="shared" si="21"/>
        <v>65.1</v>
      </c>
      <c r="E77" s="15">
        <f t="shared" si="22"/>
        <v>63.7</v>
      </c>
      <c r="F77" s="17"/>
      <c r="G77" s="32">
        <f t="shared" si="23"/>
        <v>0</v>
      </c>
      <c r="H77"/>
      <c r="I77"/>
      <c r="J77"/>
      <c r="K77"/>
      <c r="L77"/>
      <c r="M77"/>
      <c r="N77"/>
      <c r="O77"/>
      <c r="P77"/>
      <c r="Q77"/>
      <c r="R77"/>
    </row>
    <row r="78" spans="1:18" s="33" customFormat="1" ht="16.5" customHeight="1">
      <c r="A78" s="49" t="s">
        <v>128</v>
      </c>
      <c r="B78" s="43">
        <v>70</v>
      </c>
      <c r="C78" s="15">
        <f t="shared" si="20"/>
        <v>66.5</v>
      </c>
      <c r="D78" s="15">
        <f t="shared" si="21"/>
        <v>65.1</v>
      </c>
      <c r="E78" s="15">
        <f t="shared" si="22"/>
        <v>63.7</v>
      </c>
      <c r="F78" s="17"/>
      <c r="G78" s="32">
        <f t="shared" si="23"/>
        <v>0</v>
      </c>
      <c r="H78"/>
      <c r="I78"/>
      <c r="J78"/>
      <c r="K78"/>
      <c r="L78"/>
      <c r="M78"/>
      <c r="N78"/>
      <c r="O78"/>
      <c r="P78"/>
      <c r="Q78"/>
      <c r="R78"/>
    </row>
    <row r="79" spans="1:18" s="33" customFormat="1" ht="16.5" customHeight="1">
      <c r="A79" s="49" t="s">
        <v>129</v>
      </c>
      <c r="B79" s="43">
        <v>70</v>
      </c>
      <c r="C79" s="15">
        <f t="shared" si="20"/>
        <v>66.5</v>
      </c>
      <c r="D79" s="15">
        <f t="shared" si="21"/>
        <v>65.1</v>
      </c>
      <c r="E79" s="15">
        <f t="shared" si="22"/>
        <v>63.7</v>
      </c>
      <c r="F79" s="17"/>
      <c r="G79" s="32">
        <f t="shared" si="23"/>
        <v>0</v>
      </c>
      <c r="H79"/>
      <c r="I79"/>
      <c r="J79"/>
      <c r="K79"/>
      <c r="L79"/>
      <c r="M79"/>
      <c r="N79"/>
      <c r="O79"/>
      <c r="P79"/>
      <c r="Q79"/>
      <c r="R79"/>
    </row>
    <row r="80" spans="1:18" s="33" customFormat="1" ht="16.5" customHeight="1">
      <c r="A80" s="49" t="s">
        <v>130</v>
      </c>
      <c r="B80" s="43">
        <v>70</v>
      </c>
      <c r="C80" s="15">
        <f t="shared" si="20"/>
        <v>66.5</v>
      </c>
      <c r="D80" s="15">
        <f t="shared" si="21"/>
        <v>65.1</v>
      </c>
      <c r="E80" s="15">
        <f t="shared" si="22"/>
        <v>63.7</v>
      </c>
      <c r="F80" s="17"/>
      <c r="G80" s="32">
        <f t="shared" si="23"/>
        <v>0</v>
      </c>
      <c r="H80"/>
      <c r="I80"/>
      <c r="J80"/>
      <c r="K80"/>
      <c r="L80"/>
      <c r="M80"/>
      <c r="N80"/>
      <c r="O80"/>
      <c r="P80"/>
      <c r="Q80"/>
      <c r="R80"/>
    </row>
    <row r="81" spans="1:18" s="33" customFormat="1" ht="16.5" customHeight="1">
      <c r="A81" s="49" t="s">
        <v>131</v>
      </c>
      <c r="B81" s="43">
        <v>70</v>
      </c>
      <c r="C81" s="15">
        <f t="shared" si="20"/>
        <v>66.5</v>
      </c>
      <c r="D81" s="15">
        <f t="shared" si="21"/>
        <v>65.1</v>
      </c>
      <c r="E81" s="15">
        <f t="shared" si="22"/>
        <v>63.7</v>
      </c>
      <c r="F81" s="17"/>
      <c r="G81" s="32">
        <f t="shared" si="23"/>
        <v>0</v>
      </c>
      <c r="H81"/>
      <c r="I81"/>
      <c r="J81"/>
      <c r="K81"/>
      <c r="L81"/>
      <c r="M81"/>
      <c r="N81"/>
      <c r="O81"/>
      <c r="P81"/>
      <c r="Q81"/>
      <c r="R81"/>
    </row>
    <row r="82" spans="1:18" s="33" customFormat="1" ht="16.5" customHeight="1">
      <c r="A82" s="49" t="s">
        <v>132</v>
      </c>
      <c r="B82" s="43">
        <v>70</v>
      </c>
      <c r="C82" s="15">
        <f t="shared" si="20"/>
        <v>66.5</v>
      </c>
      <c r="D82" s="15">
        <f t="shared" si="21"/>
        <v>65.1</v>
      </c>
      <c r="E82" s="15">
        <f t="shared" si="22"/>
        <v>63.7</v>
      </c>
      <c r="F82" s="17"/>
      <c r="G82" s="32">
        <f t="shared" si="23"/>
        <v>0</v>
      </c>
      <c r="H82"/>
      <c r="I82"/>
      <c r="J82"/>
      <c r="K82"/>
      <c r="L82"/>
      <c r="M82"/>
      <c r="N82"/>
      <c r="O82"/>
      <c r="P82"/>
      <c r="Q82"/>
      <c r="R82"/>
    </row>
    <row r="83" spans="1:18" s="33" customFormat="1" ht="16.5" customHeight="1">
      <c r="A83" s="52" t="s">
        <v>133</v>
      </c>
      <c r="B83" s="43">
        <v>70</v>
      </c>
      <c r="C83" s="15">
        <f t="shared" si="20"/>
        <v>66.5</v>
      </c>
      <c r="D83" s="15">
        <f t="shared" si="21"/>
        <v>65.1</v>
      </c>
      <c r="E83" s="15">
        <f t="shared" si="22"/>
        <v>63.7</v>
      </c>
      <c r="F83" s="17"/>
      <c r="G83" s="32">
        <f t="shared" si="23"/>
        <v>0</v>
      </c>
      <c r="H83"/>
      <c r="I83"/>
      <c r="J83"/>
      <c r="K83"/>
      <c r="L83"/>
      <c r="M83"/>
      <c r="N83"/>
      <c r="O83"/>
      <c r="P83"/>
      <c r="Q83"/>
      <c r="R83"/>
    </row>
    <row r="84" spans="1:18" s="33" customFormat="1" ht="16.5" customHeight="1">
      <c r="A84" s="52" t="s">
        <v>134</v>
      </c>
      <c r="B84" s="43">
        <v>70</v>
      </c>
      <c r="C84" s="15">
        <f t="shared" si="20"/>
        <v>66.5</v>
      </c>
      <c r="D84" s="15">
        <f t="shared" si="21"/>
        <v>65.1</v>
      </c>
      <c r="E84" s="15">
        <f t="shared" si="22"/>
        <v>63.7</v>
      </c>
      <c r="F84" s="17"/>
      <c r="G84" s="32">
        <f t="shared" si="23"/>
        <v>0</v>
      </c>
      <c r="H84"/>
      <c r="I84"/>
      <c r="J84"/>
      <c r="K84"/>
      <c r="L84"/>
      <c r="M84"/>
      <c r="N84"/>
      <c r="O84"/>
      <c r="P84"/>
      <c r="Q84"/>
      <c r="R84"/>
    </row>
    <row r="85" spans="1:18" s="33" customFormat="1" ht="16.5" customHeight="1">
      <c r="A85" s="53" t="s">
        <v>135</v>
      </c>
      <c r="B85" s="43">
        <v>70</v>
      </c>
      <c r="C85" s="15">
        <f t="shared" si="20"/>
        <v>66.5</v>
      </c>
      <c r="D85" s="15">
        <f t="shared" si="21"/>
        <v>65.1</v>
      </c>
      <c r="E85" s="15">
        <f t="shared" si="22"/>
        <v>63.7</v>
      </c>
      <c r="F85" s="17"/>
      <c r="G85" s="32">
        <f t="shared" si="23"/>
        <v>0</v>
      </c>
      <c r="H85"/>
      <c r="I85"/>
      <c r="J85"/>
      <c r="K85"/>
      <c r="L85"/>
      <c r="M85"/>
      <c r="N85"/>
      <c r="O85"/>
      <c r="P85"/>
      <c r="Q85"/>
      <c r="R85"/>
    </row>
    <row r="86" spans="1:18" s="33" customFormat="1" ht="16.5" customHeight="1">
      <c r="A86" s="53" t="s">
        <v>136</v>
      </c>
      <c r="B86" s="43">
        <v>70</v>
      </c>
      <c r="C86" s="15">
        <f t="shared" si="20"/>
        <v>66.5</v>
      </c>
      <c r="D86" s="15">
        <f t="shared" si="21"/>
        <v>65.1</v>
      </c>
      <c r="E86" s="15">
        <f t="shared" si="22"/>
        <v>63.7</v>
      </c>
      <c r="F86" s="17"/>
      <c r="G86" s="32">
        <f t="shared" si="23"/>
        <v>0</v>
      </c>
      <c r="H86"/>
      <c r="I86"/>
      <c r="J86"/>
      <c r="K86"/>
      <c r="L86"/>
      <c r="M86"/>
      <c r="N86"/>
      <c r="O86"/>
      <c r="P86"/>
      <c r="Q86"/>
      <c r="R86"/>
    </row>
    <row r="87" spans="1:18" s="33" customFormat="1" ht="16.5" customHeight="1">
      <c r="A87" s="53" t="s">
        <v>137</v>
      </c>
      <c r="B87" s="43">
        <v>70</v>
      </c>
      <c r="C87" s="15">
        <f t="shared" si="20"/>
        <v>66.5</v>
      </c>
      <c r="D87" s="15">
        <f t="shared" si="21"/>
        <v>65.1</v>
      </c>
      <c r="E87" s="15">
        <f t="shared" si="22"/>
        <v>63.7</v>
      </c>
      <c r="F87" s="17"/>
      <c r="G87" s="32">
        <f t="shared" si="23"/>
        <v>0</v>
      </c>
      <c r="H87"/>
      <c r="I87"/>
      <c r="J87"/>
      <c r="K87"/>
      <c r="L87"/>
      <c r="M87"/>
      <c r="N87"/>
      <c r="O87"/>
      <c r="P87"/>
      <c r="Q87"/>
      <c r="R87"/>
    </row>
    <row r="88" spans="1:18" s="33" customFormat="1" ht="16.5" customHeight="1">
      <c r="A88" s="53" t="s">
        <v>138</v>
      </c>
      <c r="B88" s="43">
        <v>70</v>
      </c>
      <c r="C88" s="15">
        <f t="shared" si="20"/>
        <v>66.5</v>
      </c>
      <c r="D88" s="15">
        <f t="shared" si="21"/>
        <v>65.1</v>
      </c>
      <c r="E88" s="15">
        <f t="shared" si="22"/>
        <v>63.7</v>
      </c>
      <c r="F88" s="17"/>
      <c r="G88" s="32">
        <f t="shared" si="23"/>
        <v>0</v>
      </c>
      <c r="H88"/>
      <c r="I88"/>
      <c r="J88"/>
      <c r="K88"/>
      <c r="L88"/>
      <c r="M88"/>
      <c r="N88"/>
      <c r="O88"/>
      <c r="P88"/>
      <c r="Q88"/>
      <c r="R88"/>
    </row>
    <row r="89" spans="1:18" s="33" customFormat="1" ht="16.5" customHeight="1">
      <c r="A89" s="53" t="s">
        <v>139</v>
      </c>
      <c r="B89" s="43">
        <v>70</v>
      </c>
      <c r="C89" s="15">
        <f t="shared" si="20"/>
        <v>66.5</v>
      </c>
      <c r="D89" s="15">
        <f t="shared" si="21"/>
        <v>65.1</v>
      </c>
      <c r="E89" s="15">
        <f t="shared" si="22"/>
        <v>63.7</v>
      </c>
      <c r="F89" s="17"/>
      <c r="G89" s="32">
        <f t="shared" si="23"/>
        <v>0</v>
      </c>
      <c r="H89"/>
      <c r="I89"/>
      <c r="J89"/>
      <c r="K89"/>
      <c r="L89"/>
      <c r="M89"/>
      <c r="N89"/>
      <c r="O89"/>
      <c r="P89"/>
      <c r="Q89"/>
      <c r="R89"/>
    </row>
    <row r="90" spans="1:18" s="33" customFormat="1" ht="16.5" customHeight="1">
      <c r="A90" s="53" t="s">
        <v>140</v>
      </c>
      <c r="B90" s="43">
        <v>70</v>
      </c>
      <c r="C90" s="15">
        <f t="shared" si="20"/>
        <v>66.5</v>
      </c>
      <c r="D90" s="15">
        <f t="shared" si="21"/>
        <v>65.1</v>
      </c>
      <c r="E90" s="15">
        <f t="shared" si="22"/>
        <v>63.7</v>
      </c>
      <c r="F90" s="17"/>
      <c r="G90" s="32">
        <f t="shared" si="23"/>
        <v>0</v>
      </c>
      <c r="H90"/>
      <c r="I90"/>
      <c r="J90"/>
      <c r="K90"/>
      <c r="L90"/>
      <c r="M90"/>
      <c r="N90"/>
      <c r="O90"/>
      <c r="P90"/>
      <c r="Q90"/>
      <c r="R90"/>
    </row>
    <row r="91" spans="1:18" s="33" customFormat="1" ht="16.5" customHeight="1">
      <c r="A91" s="52" t="s">
        <v>141</v>
      </c>
      <c r="B91" s="43">
        <v>70</v>
      </c>
      <c r="C91" s="15">
        <f t="shared" si="20"/>
        <v>66.5</v>
      </c>
      <c r="D91" s="15">
        <f t="shared" si="21"/>
        <v>65.1</v>
      </c>
      <c r="E91" s="15">
        <f t="shared" si="22"/>
        <v>63.7</v>
      </c>
      <c r="F91" s="17"/>
      <c r="G91" s="32">
        <f t="shared" si="23"/>
        <v>0</v>
      </c>
      <c r="H91"/>
      <c r="I91"/>
      <c r="J91"/>
      <c r="K91"/>
      <c r="L91"/>
      <c r="M91"/>
      <c r="N91"/>
      <c r="O91"/>
      <c r="P91"/>
      <c r="Q91"/>
      <c r="R91"/>
    </row>
    <row r="92" spans="1:18" s="33" customFormat="1" ht="16.5" customHeight="1">
      <c r="A92" s="52" t="s">
        <v>142</v>
      </c>
      <c r="B92" s="43">
        <v>70</v>
      </c>
      <c r="C92" s="15">
        <f t="shared" si="20"/>
        <v>66.5</v>
      </c>
      <c r="D92" s="15">
        <f t="shared" si="21"/>
        <v>65.1</v>
      </c>
      <c r="E92" s="15">
        <f t="shared" si="22"/>
        <v>63.7</v>
      </c>
      <c r="F92" s="17"/>
      <c r="G92" s="32">
        <f t="shared" si="23"/>
        <v>0</v>
      </c>
      <c r="H92"/>
      <c r="I92"/>
      <c r="J92"/>
      <c r="K92"/>
      <c r="L92"/>
      <c r="M92"/>
      <c r="N92"/>
      <c r="O92"/>
      <c r="P92"/>
      <c r="Q92"/>
      <c r="R92"/>
    </row>
    <row r="93" spans="1:256" s="37" customFormat="1" ht="21.75" customHeight="1">
      <c r="A93" s="154" t="s">
        <v>143</v>
      </c>
      <c r="B93" s="154"/>
      <c r="C93" s="154"/>
      <c r="D93" s="154"/>
      <c r="E93" s="154"/>
      <c r="F93" s="154"/>
      <c r="G93" s="154"/>
      <c r="H93" s="35"/>
      <c r="I93" s="36"/>
      <c r="J93" s="36"/>
      <c r="K93" s="36"/>
      <c r="L93" s="36"/>
      <c r="M93" s="36"/>
      <c r="IR93"/>
      <c r="IS93"/>
      <c r="IT93"/>
      <c r="IU93"/>
      <c r="IV93"/>
    </row>
    <row r="94" spans="1:18" s="33" customFormat="1" ht="24.75" customHeight="1">
      <c r="A94" s="163" t="s">
        <v>144</v>
      </c>
      <c r="B94" s="163"/>
      <c r="C94" s="163"/>
      <c r="D94" s="163"/>
      <c r="E94" s="163"/>
      <c r="F94" s="163"/>
      <c r="G94" s="163"/>
      <c r="H94"/>
      <c r="I94"/>
      <c r="J94"/>
      <c r="K94"/>
      <c r="L94"/>
      <c r="M94"/>
      <c r="N94"/>
      <c r="O94"/>
      <c r="P94"/>
      <c r="Q94"/>
      <c r="R94"/>
    </row>
    <row r="95" spans="1:18" s="33" customFormat="1" ht="16.5" customHeight="1">
      <c r="A95" s="54" t="s">
        <v>145</v>
      </c>
      <c r="B95" s="43">
        <v>85</v>
      </c>
      <c r="C95" s="15">
        <f>B95-B95*0.05</f>
        <v>80.75</v>
      </c>
      <c r="D95" s="15">
        <f>B95-B95*0.07</f>
        <v>79.05</v>
      </c>
      <c r="E95" s="15">
        <f>B95-B95*0.09</f>
        <v>77.35</v>
      </c>
      <c r="F95" s="17"/>
      <c r="G95" s="32">
        <f>F95*B95</f>
        <v>0</v>
      </c>
      <c r="H95"/>
      <c r="I95"/>
      <c r="J95"/>
      <c r="K95"/>
      <c r="L95"/>
      <c r="M95"/>
      <c r="N95"/>
      <c r="O95"/>
      <c r="P95"/>
      <c r="Q95"/>
      <c r="R95"/>
    </row>
    <row r="96" spans="1:18" s="33" customFormat="1" ht="16.5" customHeight="1">
      <c r="A96" s="54" t="s">
        <v>146</v>
      </c>
      <c r="B96" s="43">
        <v>85</v>
      </c>
      <c r="C96" s="15">
        <f>B96-B96*0.05</f>
        <v>80.75</v>
      </c>
      <c r="D96" s="15">
        <f>B96-B96*0.07</f>
        <v>79.05</v>
      </c>
      <c r="E96" s="15">
        <f>B96-B96*0.09</f>
        <v>77.35</v>
      </c>
      <c r="F96" s="17"/>
      <c r="G96" s="32">
        <f>F96*B96</f>
        <v>0</v>
      </c>
      <c r="H96"/>
      <c r="I96"/>
      <c r="J96"/>
      <c r="K96"/>
      <c r="L96"/>
      <c r="M96"/>
      <c r="N96"/>
      <c r="O96"/>
      <c r="P96"/>
      <c r="Q96"/>
      <c r="R96"/>
    </row>
    <row r="97" spans="1:18" s="33" customFormat="1" ht="16.5" customHeight="1">
      <c r="A97" s="54" t="s">
        <v>147</v>
      </c>
      <c r="B97" s="43">
        <v>85</v>
      </c>
      <c r="C97" s="15">
        <f>B97-B97*0.05</f>
        <v>80.75</v>
      </c>
      <c r="D97" s="15">
        <f>B97-B97*0.07</f>
        <v>79.05</v>
      </c>
      <c r="E97" s="15">
        <f>B97-B97*0.09</f>
        <v>77.35</v>
      </c>
      <c r="F97" s="17"/>
      <c r="G97" s="32">
        <f>F97*B97</f>
        <v>0</v>
      </c>
      <c r="H97"/>
      <c r="I97"/>
      <c r="J97"/>
      <c r="K97"/>
      <c r="L97"/>
      <c r="M97"/>
      <c r="N97"/>
      <c r="O97"/>
      <c r="P97"/>
      <c r="Q97"/>
      <c r="R97"/>
    </row>
    <row r="98" spans="1:18" s="33" customFormat="1" ht="16.5" customHeight="1">
      <c r="A98" s="54" t="s">
        <v>148</v>
      </c>
      <c r="B98" s="43">
        <v>85</v>
      </c>
      <c r="C98" s="15">
        <f>B98-B98*0.05</f>
        <v>80.75</v>
      </c>
      <c r="D98" s="15">
        <f>B98-B98*0.07</f>
        <v>79.05</v>
      </c>
      <c r="E98" s="15">
        <f>B98-B98*0.09</f>
        <v>77.35</v>
      </c>
      <c r="F98" s="17"/>
      <c r="G98" s="32">
        <f>F98*B98</f>
        <v>0</v>
      </c>
      <c r="H98"/>
      <c r="I98"/>
      <c r="J98"/>
      <c r="K98"/>
      <c r="L98"/>
      <c r="M98"/>
      <c r="N98"/>
      <c r="O98"/>
      <c r="P98"/>
      <c r="Q98"/>
      <c r="R98"/>
    </row>
    <row r="99" spans="1:18" s="33" customFormat="1" ht="16.5" customHeight="1">
      <c r="A99" s="54" t="s">
        <v>149</v>
      </c>
      <c r="B99" s="43">
        <v>85</v>
      </c>
      <c r="C99" s="15">
        <f>B99-B99*0.05</f>
        <v>80.75</v>
      </c>
      <c r="D99" s="15">
        <f>B99-B99*0.07</f>
        <v>79.05</v>
      </c>
      <c r="E99" s="15">
        <f>B99-B99*0.09</f>
        <v>77.35</v>
      </c>
      <c r="F99" s="17"/>
      <c r="G99" s="32">
        <f>F99*B99</f>
        <v>0</v>
      </c>
      <c r="H99"/>
      <c r="I99"/>
      <c r="J99"/>
      <c r="K99"/>
      <c r="L99"/>
      <c r="M99"/>
      <c r="N99"/>
      <c r="O99"/>
      <c r="P99"/>
      <c r="Q99"/>
      <c r="R99"/>
    </row>
    <row r="100" spans="1:256" s="37" customFormat="1" ht="21" customHeight="1">
      <c r="A100" s="154" t="s">
        <v>150</v>
      </c>
      <c r="B100" s="154"/>
      <c r="C100" s="154"/>
      <c r="D100" s="154"/>
      <c r="E100" s="154"/>
      <c r="F100" s="154"/>
      <c r="G100" s="154"/>
      <c r="H100" s="35"/>
      <c r="I100" s="36"/>
      <c r="J100" s="36"/>
      <c r="K100" s="36"/>
      <c r="L100" s="36"/>
      <c r="M100" s="36"/>
      <c r="IR100"/>
      <c r="IS100"/>
      <c r="IT100"/>
      <c r="IU100"/>
      <c r="IV100"/>
    </row>
    <row r="101" spans="1:18" s="33" customFormat="1" ht="24" customHeight="1">
      <c r="A101" s="163" t="s">
        <v>151</v>
      </c>
      <c r="B101" s="163"/>
      <c r="C101" s="163"/>
      <c r="D101" s="163"/>
      <c r="E101" s="163"/>
      <c r="F101" s="163"/>
      <c r="G101" s="163"/>
      <c r="H101"/>
      <c r="I101"/>
      <c r="J101"/>
      <c r="K101"/>
      <c r="L101"/>
      <c r="M101"/>
      <c r="N101"/>
      <c r="O101"/>
      <c r="P101"/>
      <c r="Q101"/>
      <c r="R101"/>
    </row>
    <row r="102" spans="1:18" s="33" customFormat="1" ht="16.5" customHeight="1">
      <c r="A102" s="55" t="s">
        <v>152</v>
      </c>
      <c r="B102" s="43">
        <v>70</v>
      </c>
      <c r="C102" s="15">
        <f aca="true" t="shared" si="24" ref="C102:C110">B102-B102*0.05</f>
        <v>66.5</v>
      </c>
      <c r="D102" s="15">
        <f aca="true" t="shared" si="25" ref="D102:D110">B102-B102*0.07</f>
        <v>65.1</v>
      </c>
      <c r="E102" s="15">
        <f aca="true" t="shared" si="26" ref="E102:E110">B102-B102*0.09</f>
        <v>63.7</v>
      </c>
      <c r="F102" s="17"/>
      <c r="G102" s="32">
        <f aca="true" t="shared" si="27" ref="G102:G111">F102*B102</f>
        <v>0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33" customFormat="1" ht="16.5" customHeight="1">
      <c r="A103" s="56" t="s">
        <v>153</v>
      </c>
      <c r="B103" s="43">
        <v>70</v>
      </c>
      <c r="C103" s="15">
        <f t="shared" si="24"/>
        <v>66.5</v>
      </c>
      <c r="D103" s="15">
        <f t="shared" si="25"/>
        <v>65.1</v>
      </c>
      <c r="E103" s="15">
        <f t="shared" si="26"/>
        <v>63.7</v>
      </c>
      <c r="F103" s="17"/>
      <c r="G103" s="32">
        <f t="shared" si="27"/>
        <v>0</v>
      </c>
      <c r="H103"/>
      <c r="I103"/>
      <c r="J103"/>
      <c r="K103"/>
      <c r="L103"/>
      <c r="M103"/>
      <c r="N103"/>
      <c r="O103"/>
      <c r="P103"/>
      <c r="Q103"/>
      <c r="R103"/>
    </row>
    <row r="104" spans="1:18" s="33" customFormat="1" ht="16.5" customHeight="1">
      <c r="A104" s="55" t="s">
        <v>154</v>
      </c>
      <c r="B104" s="43">
        <v>70</v>
      </c>
      <c r="C104" s="15">
        <f t="shared" si="24"/>
        <v>66.5</v>
      </c>
      <c r="D104" s="15">
        <f t="shared" si="25"/>
        <v>65.1</v>
      </c>
      <c r="E104" s="15">
        <f t="shared" si="26"/>
        <v>63.7</v>
      </c>
      <c r="F104" s="17"/>
      <c r="G104" s="32">
        <f t="shared" si="27"/>
        <v>0</v>
      </c>
      <c r="H104"/>
      <c r="I104"/>
      <c r="J104"/>
      <c r="K104"/>
      <c r="L104"/>
      <c r="M104"/>
      <c r="N104"/>
      <c r="O104"/>
      <c r="P104"/>
      <c r="Q104"/>
      <c r="R104"/>
    </row>
    <row r="105" spans="1:18" s="33" customFormat="1" ht="16.5" customHeight="1">
      <c r="A105" s="55" t="s">
        <v>155</v>
      </c>
      <c r="B105" s="43">
        <v>70</v>
      </c>
      <c r="C105" s="15">
        <f t="shared" si="24"/>
        <v>66.5</v>
      </c>
      <c r="D105" s="15">
        <f t="shared" si="25"/>
        <v>65.1</v>
      </c>
      <c r="E105" s="15">
        <f t="shared" si="26"/>
        <v>63.7</v>
      </c>
      <c r="F105" s="17"/>
      <c r="G105" s="32">
        <f t="shared" si="27"/>
        <v>0</v>
      </c>
      <c r="H105"/>
      <c r="I105"/>
      <c r="J105"/>
      <c r="K105"/>
      <c r="L105"/>
      <c r="M105"/>
      <c r="N105"/>
      <c r="O105"/>
      <c r="P105"/>
      <c r="Q105"/>
      <c r="R105"/>
    </row>
    <row r="106" spans="1:18" s="33" customFormat="1" ht="16.5" customHeight="1">
      <c r="A106" s="55" t="s">
        <v>156</v>
      </c>
      <c r="B106" s="43">
        <v>70</v>
      </c>
      <c r="C106" s="15">
        <f t="shared" si="24"/>
        <v>66.5</v>
      </c>
      <c r="D106" s="15">
        <f t="shared" si="25"/>
        <v>65.1</v>
      </c>
      <c r="E106" s="15">
        <f t="shared" si="26"/>
        <v>63.7</v>
      </c>
      <c r="F106" s="17"/>
      <c r="G106" s="32">
        <f t="shared" si="27"/>
        <v>0</v>
      </c>
      <c r="H106"/>
      <c r="I106"/>
      <c r="J106"/>
      <c r="K106"/>
      <c r="L106"/>
      <c r="M106"/>
      <c r="N106"/>
      <c r="O106"/>
      <c r="P106"/>
      <c r="Q106"/>
      <c r="R106"/>
    </row>
    <row r="107" spans="1:18" s="33" customFormat="1" ht="16.5" customHeight="1">
      <c r="A107" s="55" t="s">
        <v>157</v>
      </c>
      <c r="B107" s="43">
        <v>70</v>
      </c>
      <c r="C107" s="15">
        <f t="shared" si="24"/>
        <v>66.5</v>
      </c>
      <c r="D107" s="15">
        <f t="shared" si="25"/>
        <v>65.1</v>
      </c>
      <c r="E107" s="15">
        <f t="shared" si="26"/>
        <v>63.7</v>
      </c>
      <c r="F107" s="17"/>
      <c r="G107" s="32">
        <f t="shared" si="27"/>
        <v>0</v>
      </c>
      <c r="H107"/>
      <c r="I107"/>
      <c r="J107"/>
      <c r="K107"/>
      <c r="L107"/>
      <c r="M107"/>
      <c r="N107"/>
      <c r="O107"/>
      <c r="P107"/>
      <c r="Q107"/>
      <c r="R107"/>
    </row>
    <row r="108" spans="1:18" s="33" customFormat="1" ht="16.5" customHeight="1">
      <c r="A108" s="55" t="s">
        <v>158</v>
      </c>
      <c r="B108" s="43">
        <v>70</v>
      </c>
      <c r="C108" s="15">
        <f t="shared" si="24"/>
        <v>66.5</v>
      </c>
      <c r="D108" s="15">
        <f t="shared" si="25"/>
        <v>65.1</v>
      </c>
      <c r="E108" s="15">
        <f t="shared" si="26"/>
        <v>63.7</v>
      </c>
      <c r="F108" s="17"/>
      <c r="G108" s="32">
        <f t="shared" si="27"/>
        <v>0</v>
      </c>
      <c r="H108"/>
      <c r="I108"/>
      <c r="J108"/>
      <c r="K108"/>
      <c r="L108"/>
      <c r="M108"/>
      <c r="N108"/>
      <c r="O108"/>
      <c r="P108"/>
      <c r="Q108"/>
      <c r="R108"/>
    </row>
    <row r="109" spans="1:18" s="33" customFormat="1" ht="16.5" customHeight="1">
      <c r="A109" s="55" t="s">
        <v>159</v>
      </c>
      <c r="B109" s="43">
        <v>70</v>
      </c>
      <c r="C109" s="15">
        <f t="shared" si="24"/>
        <v>66.5</v>
      </c>
      <c r="D109" s="15">
        <f t="shared" si="25"/>
        <v>65.1</v>
      </c>
      <c r="E109" s="15">
        <f t="shared" si="26"/>
        <v>63.7</v>
      </c>
      <c r="F109" s="17"/>
      <c r="G109" s="32">
        <f t="shared" si="27"/>
        <v>0</v>
      </c>
      <c r="H109"/>
      <c r="I109"/>
      <c r="J109"/>
      <c r="K109"/>
      <c r="L109"/>
      <c r="M109"/>
      <c r="N109"/>
      <c r="O109"/>
      <c r="P109"/>
      <c r="Q109"/>
      <c r="R109"/>
    </row>
    <row r="110" spans="1:18" s="33" customFormat="1" ht="16.5" customHeight="1">
      <c r="A110" s="55" t="s">
        <v>160</v>
      </c>
      <c r="B110" s="43">
        <v>70</v>
      </c>
      <c r="C110" s="15">
        <f t="shared" si="24"/>
        <v>66.5</v>
      </c>
      <c r="D110" s="15">
        <f t="shared" si="25"/>
        <v>65.1</v>
      </c>
      <c r="E110" s="15">
        <f t="shared" si="26"/>
        <v>63.7</v>
      </c>
      <c r="F110" s="17"/>
      <c r="G110" s="32">
        <f t="shared" si="27"/>
        <v>0</v>
      </c>
      <c r="H110"/>
      <c r="I110"/>
      <c r="J110"/>
      <c r="K110"/>
      <c r="L110"/>
      <c r="M110"/>
      <c r="N110"/>
      <c r="O110"/>
      <c r="P110"/>
      <c r="Q110"/>
      <c r="R110"/>
    </row>
    <row r="111" spans="1:256" s="37" customFormat="1" ht="24.75" customHeight="1">
      <c r="A111" s="154" t="s">
        <v>161</v>
      </c>
      <c r="B111" s="154"/>
      <c r="C111" s="154"/>
      <c r="D111" s="154"/>
      <c r="E111" s="154"/>
      <c r="F111" s="154"/>
      <c r="G111" s="154">
        <f t="shared" si="27"/>
        <v>0</v>
      </c>
      <c r="H111" s="35"/>
      <c r="I111" s="36"/>
      <c r="J111" s="36"/>
      <c r="K111" s="36"/>
      <c r="L111" s="36"/>
      <c r="M111" s="36"/>
      <c r="IR111"/>
      <c r="IS111"/>
      <c r="IT111"/>
      <c r="IU111"/>
      <c r="IV111"/>
    </row>
    <row r="112" spans="1:18" s="33" customFormat="1" ht="24.75" customHeight="1">
      <c r="A112" s="163" t="s">
        <v>162</v>
      </c>
      <c r="B112" s="163"/>
      <c r="C112" s="163"/>
      <c r="D112" s="163"/>
      <c r="E112" s="163"/>
      <c r="F112" s="163"/>
      <c r="G112" s="163"/>
      <c r="H112"/>
      <c r="I112"/>
      <c r="J112"/>
      <c r="K112"/>
      <c r="L112"/>
      <c r="M112"/>
      <c r="N112"/>
      <c r="O112"/>
      <c r="P112"/>
      <c r="Q112"/>
      <c r="R112"/>
    </row>
    <row r="113" spans="1:18" s="33" customFormat="1" ht="24.75" customHeight="1">
      <c r="A113" s="57" t="s">
        <v>163</v>
      </c>
      <c r="B113" s="43">
        <v>80</v>
      </c>
      <c r="C113" s="15">
        <f>B113-B113*0.05</f>
        <v>76</v>
      </c>
      <c r="D113" s="15">
        <f>B113-B113*0.07</f>
        <v>74.4</v>
      </c>
      <c r="E113" s="15">
        <f>B113-B113*0.09</f>
        <v>72.8</v>
      </c>
      <c r="F113" s="17"/>
      <c r="G113" s="32">
        <f>F113*B113</f>
        <v>0</v>
      </c>
      <c r="H113"/>
      <c r="I113"/>
      <c r="J113"/>
      <c r="K113"/>
      <c r="L113"/>
      <c r="M113"/>
      <c r="N113"/>
      <c r="O113"/>
      <c r="P113"/>
      <c r="Q113"/>
      <c r="R113"/>
    </row>
    <row r="114" spans="1:256" s="37" customFormat="1" ht="18.75" customHeight="1">
      <c r="A114" s="154" t="s">
        <v>164</v>
      </c>
      <c r="B114" s="154"/>
      <c r="C114" s="154"/>
      <c r="D114" s="154"/>
      <c r="E114" s="154"/>
      <c r="F114" s="154"/>
      <c r="G114" s="154"/>
      <c r="H114" s="58"/>
      <c r="I114" s="36"/>
      <c r="J114" s="36"/>
      <c r="K114" s="36"/>
      <c r="L114" s="36"/>
      <c r="M114" s="36"/>
      <c r="IR114"/>
      <c r="IS114"/>
      <c r="IT114"/>
      <c r="IU114"/>
      <c r="IV114"/>
    </row>
    <row r="115" spans="1:18" s="33" customFormat="1" ht="27" customHeight="1">
      <c r="A115" s="163" t="s">
        <v>165</v>
      </c>
      <c r="B115" s="163"/>
      <c r="C115" s="163"/>
      <c r="D115" s="163"/>
      <c r="E115" s="163"/>
      <c r="F115" s="163"/>
      <c r="G115" s="163"/>
      <c r="H115"/>
      <c r="I115"/>
      <c r="J115"/>
      <c r="K115"/>
      <c r="L115"/>
      <c r="M115"/>
      <c r="N115"/>
      <c r="O115"/>
      <c r="P115"/>
      <c r="Q115"/>
      <c r="R115"/>
    </row>
    <row r="116" spans="1:18" s="33" customFormat="1" ht="16.5" customHeight="1">
      <c r="A116" s="59" t="s">
        <v>166</v>
      </c>
      <c r="B116" s="43">
        <v>40</v>
      </c>
      <c r="C116" s="15">
        <f aca="true" t="shared" si="28" ref="C116:C125">B116-B116*0.05</f>
        <v>38</v>
      </c>
      <c r="D116" s="15">
        <f aca="true" t="shared" si="29" ref="D116:D125">B116-B116*0.07</f>
        <v>37.2</v>
      </c>
      <c r="E116" s="15">
        <f aca="true" t="shared" si="30" ref="E116:E125">B116-B116*0.09</f>
        <v>36.4</v>
      </c>
      <c r="F116" s="17"/>
      <c r="G116" s="32">
        <f aca="true" t="shared" si="31" ref="G116:G125">F116*B116</f>
        <v>0</v>
      </c>
      <c r="H116"/>
      <c r="I116"/>
      <c r="J116"/>
      <c r="K116"/>
      <c r="L116"/>
      <c r="M116"/>
      <c r="N116"/>
      <c r="O116"/>
      <c r="P116"/>
      <c r="Q116"/>
      <c r="R116"/>
    </row>
    <row r="117" spans="1:18" s="33" customFormat="1" ht="16.5" customHeight="1">
      <c r="A117" s="59" t="s">
        <v>167</v>
      </c>
      <c r="B117" s="43">
        <v>40</v>
      </c>
      <c r="C117" s="15">
        <f t="shared" si="28"/>
        <v>38</v>
      </c>
      <c r="D117" s="15">
        <f t="shared" si="29"/>
        <v>37.2</v>
      </c>
      <c r="E117" s="15">
        <f t="shared" si="30"/>
        <v>36.4</v>
      </c>
      <c r="F117" s="17"/>
      <c r="G117" s="32">
        <f t="shared" si="31"/>
        <v>0</v>
      </c>
      <c r="H117"/>
      <c r="I117"/>
      <c r="J117"/>
      <c r="K117"/>
      <c r="L117"/>
      <c r="M117"/>
      <c r="N117"/>
      <c r="O117"/>
      <c r="P117"/>
      <c r="Q117"/>
      <c r="R117"/>
    </row>
    <row r="118" spans="1:18" s="33" customFormat="1" ht="16.5" customHeight="1">
      <c r="A118" s="59" t="s">
        <v>168</v>
      </c>
      <c r="B118" s="43">
        <v>40</v>
      </c>
      <c r="C118" s="15">
        <f t="shared" si="28"/>
        <v>38</v>
      </c>
      <c r="D118" s="15">
        <f t="shared" si="29"/>
        <v>37.2</v>
      </c>
      <c r="E118" s="15">
        <f t="shared" si="30"/>
        <v>36.4</v>
      </c>
      <c r="F118" s="17"/>
      <c r="G118" s="32">
        <f t="shared" si="31"/>
        <v>0</v>
      </c>
      <c r="H118"/>
      <c r="I118"/>
      <c r="J118"/>
      <c r="K118"/>
      <c r="L118"/>
      <c r="M118"/>
      <c r="N118"/>
      <c r="O118"/>
      <c r="P118"/>
      <c r="Q118"/>
      <c r="R118"/>
    </row>
    <row r="119" spans="1:18" s="33" customFormat="1" ht="16.5" customHeight="1">
      <c r="A119" s="59" t="s">
        <v>169</v>
      </c>
      <c r="B119" s="43">
        <v>40</v>
      </c>
      <c r="C119" s="15">
        <f t="shared" si="28"/>
        <v>38</v>
      </c>
      <c r="D119" s="15">
        <f t="shared" si="29"/>
        <v>37.2</v>
      </c>
      <c r="E119" s="15">
        <f t="shared" si="30"/>
        <v>36.4</v>
      </c>
      <c r="F119" s="17"/>
      <c r="G119" s="32">
        <f t="shared" si="31"/>
        <v>0</v>
      </c>
      <c r="H119"/>
      <c r="I119"/>
      <c r="J119"/>
      <c r="K119"/>
      <c r="L119"/>
      <c r="M119"/>
      <c r="N119"/>
      <c r="O119"/>
      <c r="P119"/>
      <c r="Q119"/>
      <c r="R119"/>
    </row>
    <row r="120" spans="1:18" s="33" customFormat="1" ht="16.5" customHeight="1">
      <c r="A120" s="59" t="s">
        <v>170</v>
      </c>
      <c r="B120" s="43">
        <v>40</v>
      </c>
      <c r="C120" s="15">
        <f t="shared" si="28"/>
        <v>38</v>
      </c>
      <c r="D120" s="15">
        <f t="shared" si="29"/>
        <v>37.2</v>
      </c>
      <c r="E120" s="15">
        <f t="shared" si="30"/>
        <v>36.4</v>
      </c>
      <c r="F120" s="17"/>
      <c r="G120" s="32">
        <f t="shared" si="31"/>
        <v>0</v>
      </c>
      <c r="H120"/>
      <c r="I120"/>
      <c r="J120"/>
      <c r="K120"/>
      <c r="L120"/>
      <c r="M120"/>
      <c r="N120"/>
      <c r="O120"/>
      <c r="P120"/>
      <c r="Q120"/>
      <c r="R120"/>
    </row>
    <row r="121" spans="1:18" s="33" customFormat="1" ht="16.5" customHeight="1">
      <c r="A121" s="59" t="s">
        <v>171</v>
      </c>
      <c r="B121" s="43">
        <v>40</v>
      </c>
      <c r="C121" s="15">
        <f t="shared" si="28"/>
        <v>38</v>
      </c>
      <c r="D121" s="15">
        <f t="shared" si="29"/>
        <v>37.2</v>
      </c>
      <c r="E121" s="15">
        <f t="shared" si="30"/>
        <v>36.4</v>
      </c>
      <c r="F121" s="17"/>
      <c r="G121" s="32">
        <f t="shared" si="31"/>
        <v>0</v>
      </c>
      <c r="H121"/>
      <c r="I121"/>
      <c r="J121"/>
      <c r="K121"/>
      <c r="L121"/>
      <c r="M121"/>
      <c r="N121"/>
      <c r="O121"/>
      <c r="P121"/>
      <c r="Q121"/>
      <c r="R121"/>
    </row>
    <row r="122" spans="1:18" s="33" customFormat="1" ht="16.5" customHeight="1">
      <c r="A122" s="59" t="s">
        <v>172</v>
      </c>
      <c r="B122" s="43">
        <v>40</v>
      </c>
      <c r="C122" s="15">
        <f t="shared" si="28"/>
        <v>38</v>
      </c>
      <c r="D122" s="15">
        <f t="shared" si="29"/>
        <v>37.2</v>
      </c>
      <c r="E122" s="15">
        <f t="shared" si="30"/>
        <v>36.4</v>
      </c>
      <c r="F122" s="17"/>
      <c r="G122" s="32">
        <f t="shared" si="31"/>
        <v>0</v>
      </c>
      <c r="H122"/>
      <c r="I122"/>
      <c r="J122"/>
      <c r="K122"/>
      <c r="L122"/>
      <c r="M122"/>
      <c r="N122"/>
      <c r="O122"/>
      <c r="P122"/>
      <c r="Q122"/>
      <c r="R122"/>
    </row>
    <row r="123" spans="1:18" s="33" customFormat="1" ht="16.5" customHeight="1">
      <c r="A123" s="59" t="s">
        <v>173</v>
      </c>
      <c r="B123" s="43">
        <v>40</v>
      </c>
      <c r="C123" s="15">
        <f t="shared" si="28"/>
        <v>38</v>
      </c>
      <c r="D123" s="15">
        <f t="shared" si="29"/>
        <v>37.2</v>
      </c>
      <c r="E123" s="15">
        <f t="shared" si="30"/>
        <v>36.4</v>
      </c>
      <c r="F123" s="17"/>
      <c r="G123" s="32">
        <f t="shared" si="31"/>
        <v>0</v>
      </c>
      <c r="H123"/>
      <c r="I123"/>
      <c r="J123"/>
      <c r="K123"/>
      <c r="L123"/>
      <c r="M123"/>
      <c r="N123"/>
      <c r="O123"/>
      <c r="P123"/>
      <c r="Q123"/>
      <c r="R123"/>
    </row>
    <row r="124" spans="1:18" s="33" customFormat="1" ht="16.5" customHeight="1">
      <c r="A124" s="59" t="s">
        <v>174</v>
      </c>
      <c r="B124" s="43">
        <v>40</v>
      </c>
      <c r="C124" s="15">
        <f t="shared" si="28"/>
        <v>38</v>
      </c>
      <c r="D124" s="15">
        <f t="shared" si="29"/>
        <v>37.2</v>
      </c>
      <c r="E124" s="15">
        <f t="shared" si="30"/>
        <v>36.4</v>
      </c>
      <c r="F124" s="17"/>
      <c r="G124" s="32">
        <f t="shared" si="31"/>
        <v>0</v>
      </c>
      <c r="H124"/>
      <c r="I124"/>
      <c r="J124"/>
      <c r="K124"/>
      <c r="L124"/>
      <c r="M124"/>
      <c r="N124"/>
      <c r="O124"/>
      <c r="P124"/>
      <c r="Q124"/>
      <c r="R124"/>
    </row>
    <row r="125" spans="1:18" s="33" customFormat="1" ht="16.5" customHeight="1">
      <c r="A125" s="59" t="s">
        <v>175</v>
      </c>
      <c r="B125" s="43">
        <v>40</v>
      </c>
      <c r="C125" s="15">
        <f t="shared" si="28"/>
        <v>38</v>
      </c>
      <c r="D125" s="15">
        <f t="shared" si="29"/>
        <v>37.2</v>
      </c>
      <c r="E125" s="15">
        <f t="shared" si="30"/>
        <v>36.4</v>
      </c>
      <c r="F125" s="17"/>
      <c r="G125" s="32">
        <f t="shared" si="31"/>
        <v>0</v>
      </c>
      <c r="H125"/>
      <c r="I125"/>
      <c r="J125"/>
      <c r="K125"/>
      <c r="L125"/>
      <c r="M125"/>
      <c r="N125"/>
      <c r="O125"/>
      <c r="P125"/>
      <c r="Q125"/>
      <c r="R125"/>
    </row>
    <row r="126" spans="1:7" ht="16.5" customHeight="1">
      <c r="A126" s="156" t="s">
        <v>39</v>
      </c>
      <c r="B126" s="156"/>
      <c r="C126" s="156"/>
      <c r="D126" s="157" t="s">
        <v>40</v>
      </c>
      <c r="E126" s="157"/>
      <c r="F126" s="23" t="e">
        <f>SUM(#REF!)</f>
        <v>#REF!</v>
      </c>
      <c r="G126" s="24">
        <f>F125*B125</f>
        <v>0</v>
      </c>
    </row>
    <row r="127" spans="1:7" ht="16.5" customHeight="1">
      <c r="A127" s="158" t="s">
        <v>176</v>
      </c>
      <c r="B127" s="158"/>
      <c r="C127" s="158"/>
      <c r="D127" s="159" t="s">
        <v>42</v>
      </c>
      <c r="E127" s="159"/>
      <c r="F127" s="23" t="s">
        <v>43</v>
      </c>
      <c r="G127" s="25">
        <f>SUM(G12:G125)</f>
        <v>0</v>
      </c>
    </row>
    <row r="128" spans="1:7" ht="16.5" customHeight="1">
      <c r="A128" s="158" t="s">
        <v>44</v>
      </c>
      <c r="B128" s="158"/>
      <c r="C128" s="158"/>
      <c r="D128" s="159" t="s">
        <v>45</v>
      </c>
      <c r="E128" s="159"/>
      <c r="F128" s="23" t="e">
        <f>F126</f>
        <v>#REF!</v>
      </c>
      <c r="G128" s="26">
        <f>G126-(G126*G127%)</f>
        <v>0</v>
      </c>
    </row>
    <row r="129" spans="1:7" ht="16.5" customHeight="1">
      <c r="A129" s="164" t="s">
        <v>46</v>
      </c>
      <c r="B129" s="164"/>
      <c r="C129" s="164"/>
      <c r="G129">
        <f>SUM(G12:G125)</f>
        <v>0</v>
      </c>
    </row>
    <row r="130" spans="1:7" ht="16.5" customHeight="1">
      <c r="A130" s="164"/>
      <c r="B130" s="164"/>
      <c r="C130" s="164"/>
      <c r="G130">
        <f>SUM(G12:G126)</f>
        <v>0</v>
      </c>
    </row>
    <row r="131" spans="1:3" ht="16.5" customHeight="1">
      <c r="A131" s="158" t="s">
        <v>47</v>
      </c>
      <c r="B131" s="158"/>
      <c r="C131" s="158"/>
    </row>
    <row r="132" spans="1:3" ht="16.5" customHeight="1">
      <c r="A132" s="158"/>
      <c r="B132" s="158"/>
      <c r="C132" s="158"/>
    </row>
    <row r="133" spans="1:3" ht="16.5" customHeight="1">
      <c r="A133" s="158" t="s">
        <v>48</v>
      </c>
      <c r="B133" s="158"/>
      <c r="C133" s="158"/>
    </row>
    <row r="134" spans="1:3" ht="16.5" customHeight="1">
      <c r="A134" s="158"/>
      <c r="B134" s="158"/>
      <c r="C134" s="158"/>
    </row>
    <row r="135" spans="1:3" ht="16.5" customHeight="1">
      <c r="A135" s="158" t="s">
        <v>49</v>
      </c>
      <c r="B135" s="158"/>
      <c r="C135" s="158"/>
    </row>
    <row r="136" spans="1:3" ht="3" customHeight="1">
      <c r="A136" s="165"/>
      <c r="B136" s="166"/>
      <c r="C136" s="165"/>
    </row>
    <row r="137" spans="1:3" ht="3" customHeight="1">
      <c r="A137" s="165"/>
      <c r="B137" s="166"/>
      <c r="C137" s="165"/>
    </row>
    <row r="65536" ht="12.75" customHeight="1"/>
  </sheetData>
  <sheetProtection selectLockedCells="1" selectUnlockedCells="1"/>
  <mergeCells count="37">
    <mergeCell ref="A129:C130"/>
    <mergeCell ref="A131:C132"/>
    <mergeCell ref="A133:C134"/>
    <mergeCell ref="A135:C137"/>
    <mergeCell ref="A127:C127"/>
    <mergeCell ref="D127:E127"/>
    <mergeCell ref="A128:C128"/>
    <mergeCell ref="D128:E128"/>
    <mergeCell ref="A112:G112"/>
    <mergeCell ref="A114:G114"/>
    <mergeCell ref="A115:G115"/>
    <mergeCell ref="A126:C126"/>
    <mergeCell ref="D126:E126"/>
    <mergeCell ref="A94:G94"/>
    <mergeCell ref="A100:G100"/>
    <mergeCell ref="A101:G101"/>
    <mergeCell ref="A111:G111"/>
    <mergeCell ref="A52:G52"/>
    <mergeCell ref="A59:G59"/>
    <mergeCell ref="A60:G60"/>
    <mergeCell ref="A93:G93"/>
    <mergeCell ref="A34:G34"/>
    <mergeCell ref="A41:G41"/>
    <mergeCell ref="A42:G42"/>
    <mergeCell ref="A51:G51"/>
    <mergeCell ref="A11:G11"/>
    <mergeCell ref="A21:G21"/>
    <mergeCell ref="A22:G22"/>
    <mergeCell ref="A33:G33"/>
    <mergeCell ref="A5:E5"/>
    <mergeCell ref="A6:E6"/>
    <mergeCell ref="A7:E7"/>
    <mergeCell ref="A9:A10"/>
    <mergeCell ref="A1:E1"/>
    <mergeCell ref="A2:E2"/>
    <mergeCell ref="A3:E3"/>
    <mergeCell ref="A4:E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46"/>
  <sheetViews>
    <sheetView workbookViewId="0" topLeftCell="A1">
      <selection activeCell="A20" sqref="A20"/>
    </sheetView>
  </sheetViews>
  <sheetFormatPr defaultColWidth="9.140625" defaultRowHeight="27.75" customHeight="1"/>
  <cols>
    <col min="1" max="1" width="64.7109375" style="0" customWidth="1"/>
    <col min="2" max="2" width="15.7109375" style="0" customWidth="1"/>
    <col min="3" max="5" width="15.28125" style="0" customWidth="1"/>
    <col min="6" max="7" width="16.00390625" style="0" customWidth="1"/>
    <col min="8" max="8" width="11.7109375" style="0" customWidth="1"/>
    <col min="9" max="9" width="15.8515625" style="0" customWidth="1"/>
    <col min="10" max="16384" width="11.7109375" style="0" customWidth="1"/>
  </cols>
  <sheetData>
    <row r="1" spans="1:5" ht="27.75" customHeight="1">
      <c r="A1" s="146" t="s">
        <v>0</v>
      </c>
      <c r="B1" s="146"/>
      <c r="C1" s="146"/>
      <c r="D1" s="146"/>
      <c r="E1" s="146"/>
    </row>
    <row r="2" spans="1:5" ht="27.75" customHeight="1">
      <c r="A2" s="147" t="s">
        <v>50</v>
      </c>
      <c r="B2" s="147"/>
      <c r="C2" s="147"/>
      <c r="D2" s="147"/>
      <c r="E2" s="147"/>
    </row>
    <row r="3" spans="1:5" ht="6.75" customHeight="1">
      <c r="A3" s="148"/>
      <c r="B3" s="148"/>
      <c r="C3" s="148"/>
      <c r="D3" s="148"/>
      <c r="E3" s="148"/>
    </row>
    <row r="4" spans="1:5" ht="24" customHeight="1">
      <c r="A4" s="149" t="s">
        <v>2</v>
      </c>
      <c r="B4" s="149"/>
      <c r="C4" s="149"/>
      <c r="D4" s="149"/>
      <c r="E4" s="149"/>
    </row>
    <row r="5" spans="1:5" ht="13.5" customHeight="1">
      <c r="A5" s="149"/>
      <c r="B5" s="149"/>
      <c r="C5" s="149"/>
      <c r="D5" s="149"/>
      <c r="E5" s="149"/>
    </row>
    <row r="6" spans="1:5" ht="21" customHeight="1">
      <c r="A6" s="150" t="s">
        <v>3</v>
      </c>
      <c r="B6" s="150"/>
      <c r="C6" s="150"/>
      <c r="D6" s="150"/>
      <c r="E6" s="2"/>
    </row>
    <row r="7" spans="1:5" ht="6.75" customHeight="1">
      <c r="A7" s="148"/>
      <c r="B7" s="148"/>
      <c r="C7" s="148"/>
      <c r="D7" s="148"/>
      <c r="E7" s="148"/>
    </row>
    <row r="8" spans="1:8" ht="105" customHeight="1">
      <c r="A8" s="151" t="s">
        <v>177</v>
      </c>
      <c r="B8" s="151"/>
      <c r="C8" s="151"/>
      <c r="D8" s="151"/>
      <c r="E8" s="151"/>
      <c r="F8" s="151"/>
      <c r="G8" s="151"/>
      <c r="H8" s="151"/>
    </row>
    <row r="9" spans="1:9" s="62" customFormat="1" ht="27.75" customHeight="1">
      <c r="A9" s="167" t="s">
        <v>178</v>
      </c>
      <c r="B9" s="60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61" t="s">
        <v>12</v>
      </c>
      <c r="H9" s="6" t="s">
        <v>13</v>
      </c>
      <c r="I9" s="7" t="s">
        <v>14</v>
      </c>
    </row>
    <row r="10" spans="1:9" s="62" customFormat="1" ht="53.25" customHeight="1">
      <c r="A10" s="167"/>
      <c r="B10" s="63" t="s">
        <v>57</v>
      </c>
      <c r="C10" s="63" t="s">
        <v>179</v>
      </c>
      <c r="D10" s="63" t="s">
        <v>58</v>
      </c>
      <c r="E10" s="63" t="s">
        <v>59</v>
      </c>
      <c r="F10" s="63" t="s">
        <v>180</v>
      </c>
      <c r="G10" s="63" t="s">
        <v>181</v>
      </c>
      <c r="H10" s="6" t="s">
        <v>21</v>
      </c>
      <c r="I10" s="7" t="s">
        <v>22</v>
      </c>
    </row>
    <row r="11" spans="1:9" s="12" customFormat="1" ht="27.75" customHeight="1">
      <c r="A11" s="154" t="s">
        <v>182</v>
      </c>
      <c r="B11" s="154"/>
      <c r="C11" s="154"/>
      <c r="D11" s="154"/>
      <c r="E11" s="154"/>
      <c r="F11" s="154"/>
      <c r="G11" s="154"/>
      <c r="H11" s="154"/>
      <c r="I11" s="154"/>
    </row>
    <row r="12" spans="1:9" s="12" customFormat="1" ht="34.5" customHeight="1">
      <c r="A12" s="64" t="s">
        <v>183</v>
      </c>
      <c r="B12" s="16">
        <v>70</v>
      </c>
      <c r="C12" s="16">
        <f aca="true" t="shared" si="0" ref="C12:C19">B12-B12*0.03</f>
        <v>67.9</v>
      </c>
      <c r="D12" s="16">
        <f aca="true" t="shared" si="1" ref="D12:D19">B12-B12*0.05</f>
        <v>66.5</v>
      </c>
      <c r="E12" s="16">
        <f aca="true" t="shared" si="2" ref="E12:E19">B12-B12*0.07</f>
        <v>65.1</v>
      </c>
      <c r="F12" s="16">
        <f aca="true" t="shared" si="3" ref="F12:F19">B12-B12*0.1</f>
        <v>63</v>
      </c>
      <c r="G12" s="16">
        <f aca="true" t="shared" si="4" ref="G12:G19">B12-B12*0.12</f>
        <v>61.6</v>
      </c>
      <c r="H12" s="17"/>
      <c r="I12" s="15">
        <f aca="true" t="shared" si="5" ref="I12:I19">B12*H12</f>
        <v>0</v>
      </c>
    </row>
    <row r="13" spans="1:9" s="12" customFormat="1" ht="34.5" customHeight="1">
      <c r="A13" s="64" t="s">
        <v>184</v>
      </c>
      <c r="B13" s="16">
        <v>70</v>
      </c>
      <c r="C13" s="16">
        <f t="shared" si="0"/>
        <v>67.9</v>
      </c>
      <c r="D13" s="16">
        <f t="shared" si="1"/>
        <v>66.5</v>
      </c>
      <c r="E13" s="16">
        <f t="shared" si="2"/>
        <v>65.1</v>
      </c>
      <c r="F13" s="16">
        <f t="shared" si="3"/>
        <v>63</v>
      </c>
      <c r="G13" s="16">
        <f t="shared" si="4"/>
        <v>61.6</v>
      </c>
      <c r="H13" s="17"/>
      <c r="I13" s="15">
        <f t="shared" si="5"/>
        <v>0</v>
      </c>
    </row>
    <row r="14" spans="1:9" s="12" customFormat="1" ht="34.5" customHeight="1">
      <c r="A14" s="64" t="s">
        <v>185</v>
      </c>
      <c r="B14" s="16">
        <v>70</v>
      </c>
      <c r="C14" s="16">
        <f t="shared" si="0"/>
        <v>67.9</v>
      </c>
      <c r="D14" s="16">
        <f t="shared" si="1"/>
        <v>66.5</v>
      </c>
      <c r="E14" s="16">
        <f t="shared" si="2"/>
        <v>65.1</v>
      </c>
      <c r="F14" s="16">
        <f t="shared" si="3"/>
        <v>63</v>
      </c>
      <c r="G14" s="16">
        <f t="shared" si="4"/>
        <v>61.6</v>
      </c>
      <c r="H14" s="17"/>
      <c r="I14" s="15">
        <f t="shared" si="5"/>
        <v>0</v>
      </c>
    </row>
    <row r="15" spans="1:9" s="12" customFormat="1" ht="34.5" customHeight="1">
      <c r="A15" s="64" t="s">
        <v>186</v>
      </c>
      <c r="B15" s="16">
        <v>70</v>
      </c>
      <c r="C15" s="16">
        <f t="shared" si="0"/>
        <v>67.9</v>
      </c>
      <c r="D15" s="16">
        <f t="shared" si="1"/>
        <v>66.5</v>
      </c>
      <c r="E15" s="16">
        <f t="shared" si="2"/>
        <v>65.1</v>
      </c>
      <c r="F15" s="16">
        <f t="shared" si="3"/>
        <v>63</v>
      </c>
      <c r="G15" s="16">
        <f t="shared" si="4"/>
        <v>61.6</v>
      </c>
      <c r="H15" s="17"/>
      <c r="I15" s="15">
        <f t="shared" si="5"/>
        <v>0</v>
      </c>
    </row>
    <row r="16" spans="1:9" s="12" customFormat="1" ht="34.5" customHeight="1">
      <c r="A16" s="64" t="s">
        <v>187</v>
      </c>
      <c r="B16" s="16">
        <v>70</v>
      </c>
      <c r="C16" s="16">
        <f t="shared" si="0"/>
        <v>67.9</v>
      </c>
      <c r="D16" s="16">
        <f t="shared" si="1"/>
        <v>66.5</v>
      </c>
      <c r="E16" s="16">
        <f t="shared" si="2"/>
        <v>65.1</v>
      </c>
      <c r="F16" s="16">
        <f t="shared" si="3"/>
        <v>63</v>
      </c>
      <c r="G16" s="16">
        <f t="shared" si="4"/>
        <v>61.6</v>
      </c>
      <c r="H16" s="17"/>
      <c r="I16" s="15">
        <f t="shared" si="5"/>
        <v>0</v>
      </c>
    </row>
    <row r="17" spans="1:9" s="12" customFormat="1" ht="34.5" customHeight="1">
      <c r="A17" s="64" t="s">
        <v>188</v>
      </c>
      <c r="B17" s="16">
        <v>70</v>
      </c>
      <c r="C17" s="16">
        <f t="shared" si="0"/>
        <v>67.9</v>
      </c>
      <c r="D17" s="16">
        <f t="shared" si="1"/>
        <v>66.5</v>
      </c>
      <c r="E17" s="16">
        <f t="shared" si="2"/>
        <v>65.1</v>
      </c>
      <c r="F17" s="16">
        <f t="shared" si="3"/>
        <v>63</v>
      </c>
      <c r="G17" s="16">
        <f t="shared" si="4"/>
        <v>61.6</v>
      </c>
      <c r="H17" s="17"/>
      <c r="I17" s="15">
        <f t="shared" si="5"/>
        <v>0</v>
      </c>
    </row>
    <row r="18" spans="1:9" s="12" customFormat="1" ht="34.5" customHeight="1">
      <c r="A18" s="64" t="s">
        <v>189</v>
      </c>
      <c r="B18" s="16">
        <v>70</v>
      </c>
      <c r="C18" s="16">
        <f t="shared" si="0"/>
        <v>67.9</v>
      </c>
      <c r="D18" s="16">
        <f t="shared" si="1"/>
        <v>66.5</v>
      </c>
      <c r="E18" s="16">
        <f t="shared" si="2"/>
        <v>65.1</v>
      </c>
      <c r="F18" s="16">
        <f t="shared" si="3"/>
        <v>63</v>
      </c>
      <c r="G18" s="16">
        <f t="shared" si="4"/>
        <v>61.6</v>
      </c>
      <c r="H18" s="17"/>
      <c r="I18" s="15">
        <f t="shared" si="5"/>
        <v>0</v>
      </c>
    </row>
    <row r="19" spans="1:9" s="12" customFormat="1" ht="34.5" customHeight="1">
      <c r="A19" s="64" t="s">
        <v>190</v>
      </c>
      <c r="B19" s="16">
        <v>70</v>
      </c>
      <c r="C19" s="16">
        <f t="shared" si="0"/>
        <v>67.9</v>
      </c>
      <c r="D19" s="16">
        <f t="shared" si="1"/>
        <v>66.5</v>
      </c>
      <c r="E19" s="16">
        <f t="shared" si="2"/>
        <v>65.1</v>
      </c>
      <c r="F19" s="16">
        <f t="shared" si="3"/>
        <v>63</v>
      </c>
      <c r="G19" s="16">
        <f t="shared" si="4"/>
        <v>61.6</v>
      </c>
      <c r="H19" s="17"/>
      <c r="I19" s="15">
        <f t="shared" si="5"/>
        <v>0</v>
      </c>
    </row>
    <row r="20" spans="1:9" ht="27.75" customHeight="1">
      <c r="A20" s="154" t="s">
        <v>191</v>
      </c>
      <c r="B20" s="154"/>
      <c r="C20" s="154"/>
      <c r="D20" s="154"/>
      <c r="E20" s="154"/>
      <c r="F20" s="154"/>
      <c r="G20" s="154"/>
      <c r="H20" s="154"/>
      <c r="I20" s="154"/>
    </row>
    <row r="21" spans="1:9" ht="33" customHeight="1">
      <c r="A21" s="64" t="s">
        <v>192</v>
      </c>
      <c r="B21" s="16">
        <v>70</v>
      </c>
      <c r="C21" s="16">
        <f>B21-B21*0.03</f>
        <v>67.9</v>
      </c>
      <c r="D21" s="16">
        <f>B21-B21*0.05</f>
        <v>66.5</v>
      </c>
      <c r="E21" s="16">
        <f>B21-B21*0.07</f>
        <v>65.1</v>
      </c>
      <c r="F21" s="16">
        <f>B21-B21*0.1</f>
        <v>63</v>
      </c>
      <c r="G21" s="16">
        <f>B21-B21*0.12</f>
        <v>61.6</v>
      </c>
      <c r="H21" s="17"/>
      <c r="I21" s="15">
        <f>B21*H21</f>
        <v>0</v>
      </c>
    </row>
    <row r="22" spans="1:9" ht="27.75" customHeight="1">
      <c r="A22" s="154" t="s">
        <v>193</v>
      </c>
      <c r="B22" s="154"/>
      <c r="C22" s="154"/>
      <c r="D22" s="154"/>
      <c r="E22" s="154"/>
      <c r="F22" s="154"/>
      <c r="G22" s="154"/>
      <c r="H22" s="154"/>
      <c r="I22" s="154"/>
    </row>
    <row r="23" spans="1:9" ht="27.75" customHeight="1">
      <c r="A23" s="64" t="s">
        <v>194</v>
      </c>
      <c r="B23" s="16">
        <v>110</v>
      </c>
      <c r="C23" s="16">
        <f>B23-B23*0.03</f>
        <v>106.7</v>
      </c>
      <c r="D23" s="16">
        <f>B23-B23*0.05</f>
        <v>104.5</v>
      </c>
      <c r="E23" s="16">
        <f>B23-B23*0.07</f>
        <v>102.3</v>
      </c>
      <c r="F23" s="16">
        <f>B23-B23*0.1</f>
        <v>99</v>
      </c>
      <c r="G23" s="16">
        <f>B23-B23*0.12</f>
        <v>96.8</v>
      </c>
      <c r="H23" s="17"/>
      <c r="I23" s="15">
        <f>B23*H23</f>
        <v>0</v>
      </c>
    </row>
    <row r="24" spans="1:9" ht="27.75" customHeight="1">
      <c r="A24" s="64" t="s">
        <v>195</v>
      </c>
      <c r="B24" s="16">
        <v>110</v>
      </c>
      <c r="C24" s="16">
        <f>B24-B24*0.03</f>
        <v>106.7</v>
      </c>
      <c r="D24" s="16">
        <f>B24-B24*0.05</f>
        <v>104.5</v>
      </c>
      <c r="E24" s="16">
        <f>B24-B24*0.07</f>
        <v>102.3</v>
      </c>
      <c r="F24" s="16">
        <f>B24-B24*0.1</f>
        <v>99</v>
      </c>
      <c r="G24" s="16">
        <f>B24-B24*0.12</f>
        <v>96.8</v>
      </c>
      <c r="H24" s="17"/>
      <c r="I24" s="15">
        <f>B24*H24</f>
        <v>0</v>
      </c>
    </row>
    <row r="25" spans="1:9" ht="27.75" customHeight="1">
      <c r="A25" s="64" t="s">
        <v>196</v>
      </c>
      <c r="B25" s="16">
        <v>110</v>
      </c>
      <c r="C25" s="16">
        <f>B25-B25*0.03</f>
        <v>106.7</v>
      </c>
      <c r="D25" s="16">
        <f>B25-B25*0.05</f>
        <v>104.5</v>
      </c>
      <c r="E25" s="16">
        <f>B25-B25*0.07</f>
        <v>102.3</v>
      </c>
      <c r="F25" s="16">
        <f>B25-B25*0.1</f>
        <v>99</v>
      </c>
      <c r="G25" s="16">
        <f>B25-B25*0.12</f>
        <v>96.8</v>
      </c>
      <c r="H25" s="17"/>
      <c r="I25" s="15">
        <f>B25*H25</f>
        <v>0</v>
      </c>
    </row>
    <row r="26" spans="1:9" ht="27.75" customHeight="1">
      <c r="A26" s="64" t="s">
        <v>197</v>
      </c>
      <c r="B26" s="16">
        <v>110</v>
      </c>
      <c r="C26" s="16">
        <f>B26-B26*0.03</f>
        <v>106.7</v>
      </c>
      <c r="D26" s="16">
        <f>B26-B26*0.05</f>
        <v>104.5</v>
      </c>
      <c r="E26" s="16">
        <f>B26-B26*0.07</f>
        <v>102.3</v>
      </c>
      <c r="F26" s="16">
        <f>B26-B26*0.1</f>
        <v>99</v>
      </c>
      <c r="G26" s="16">
        <f>B26-B26*0.12</f>
        <v>96.8</v>
      </c>
      <c r="H26" s="17"/>
      <c r="I26" s="15">
        <f>B26*H26</f>
        <v>0</v>
      </c>
    </row>
    <row r="27" spans="1:9" ht="27.75" customHeight="1">
      <c r="A27" s="154" t="s">
        <v>198</v>
      </c>
      <c r="B27" s="154"/>
      <c r="C27" s="154"/>
      <c r="D27" s="154"/>
      <c r="E27" s="154"/>
      <c r="F27" s="154"/>
      <c r="G27" s="154"/>
      <c r="H27" s="154"/>
      <c r="I27" s="154"/>
    </row>
    <row r="28" spans="1:9" ht="27.75" customHeight="1">
      <c r="A28" s="65" t="s">
        <v>199</v>
      </c>
      <c r="B28" s="16">
        <v>110</v>
      </c>
      <c r="C28" s="16">
        <f>B28-B28*0.03</f>
        <v>106.7</v>
      </c>
      <c r="D28" s="16">
        <f>B28-B28*0.05</f>
        <v>104.5</v>
      </c>
      <c r="E28" s="16">
        <f>B28-B28*0.07</f>
        <v>102.3</v>
      </c>
      <c r="F28" s="16">
        <f>B28-B28*0.1</f>
        <v>99</v>
      </c>
      <c r="G28" s="16">
        <f>B28-B28*0.12</f>
        <v>96.8</v>
      </c>
      <c r="H28" s="17"/>
      <c r="I28" s="15">
        <f>B28*H28</f>
        <v>0</v>
      </c>
    </row>
    <row r="29" spans="1:9" ht="27.75" customHeight="1">
      <c r="A29" s="64" t="s">
        <v>200</v>
      </c>
      <c r="B29" s="16">
        <v>110</v>
      </c>
      <c r="C29" s="16">
        <f>B29-B29*0.03</f>
        <v>106.7</v>
      </c>
      <c r="D29" s="16">
        <f>B29-B29*0.05</f>
        <v>104.5</v>
      </c>
      <c r="E29" s="16">
        <f>B29-B29*0.07</f>
        <v>102.3</v>
      </c>
      <c r="F29" s="16">
        <f>B29-B29*0.1</f>
        <v>99</v>
      </c>
      <c r="G29" s="16">
        <f>B29-B29*0.12</f>
        <v>96.8</v>
      </c>
      <c r="H29" s="17"/>
      <c r="I29" s="15">
        <f>B29*H29</f>
        <v>0</v>
      </c>
    </row>
    <row r="30" spans="1:9" ht="27.75" customHeight="1">
      <c r="A30" s="64" t="s">
        <v>197</v>
      </c>
      <c r="B30" s="16">
        <v>110</v>
      </c>
      <c r="C30" s="16">
        <f>B30-B30*0.03</f>
        <v>106.7</v>
      </c>
      <c r="D30" s="16">
        <f>B30-B30*0.05</f>
        <v>104.5</v>
      </c>
      <c r="E30" s="16">
        <f>B30-B30*0.07</f>
        <v>102.3</v>
      </c>
      <c r="F30" s="16">
        <f>B30-B30*0.1</f>
        <v>99</v>
      </c>
      <c r="G30" s="16">
        <f>B30-B30*0.12</f>
        <v>96.8</v>
      </c>
      <c r="H30" s="17"/>
      <c r="I30" s="15">
        <f>B30*H30</f>
        <v>0</v>
      </c>
    </row>
    <row r="31" spans="1:9" ht="27.75" customHeight="1">
      <c r="A31" s="64" t="s">
        <v>201</v>
      </c>
      <c r="B31" s="16">
        <v>110</v>
      </c>
      <c r="C31" s="16">
        <f>B31-B31*0.03</f>
        <v>106.7</v>
      </c>
      <c r="D31" s="16">
        <f>B31-B31*0.05</f>
        <v>104.5</v>
      </c>
      <c r="E31" s="16">
        <f>B31-B31*0.07</f>
        <v>102.3</v>
      </c>
      <c r="F31" s="16">
        <f>B31-B31*0.1</f>
        <v>99</v>
      </c>
      <c r="G31" s="16">
        <f>B31-B31*0.12</f>
        <v>96.8</v>
      </c>
      <c r="H31" s="17"/>
      <c r="I31" s="15">
        <f>B31*H31</f>
        <v>0</v>
      </c>
    </row>
    <row r="32" spans="1:9" ht="27.75" customHeight="1">
      <c r="A32" s="154" t="s">
        <v>202</v>
      </c>
      <c r="B32" s="154"/>
      <c r="C32" s="154"/>
      <c r="D32" s="154"/>
      <c r="E32" s="154"/>
      <c r="F32" s="154"/>
      <c r="G32" s="154"/>
      <c r="H32" s="154"/>
      <c r="I32" s="154"/>
    </row>
    <row r="33" spans="1:9" ht="27.75" customHeight="1">
      <c r="A33" s="64" t="s">
        <v>203</v>
      </c>
      <c r="B33" s="16">
        <v>110</v>
      </c>
      <c r="C33" s="16">
        <f aca="true" t="shared" si="6" ref="C33:C39">B33-B33*0.03</f>
        <v>106.7</v>
      </c>
      <c r="D33" s="16">
        <f aca="true" t="shared" si="7" ref="D33:D39">B33-B33*0.05</f>
        <v>104.5</v>
      </c>
      <c r="E33" s="16">
        <f aca="true" t="shared" si="8" ref="E33:E39">B33-B33*0.07</f>
        <v>102.3</v>
      </c>
      <c r="F33" s="16">
        <f aca="true" t="shared" si="9" ref="F33:F39">B33-B33*0.1</f>
        <v>99</v>
      </c>
      <c r="G33" s="16">
        <f aca="true" t="shared" si="10" ref="G33:G39">B33-B33*0.12</f>
        <v>96.8</v>
      </c>
      <c r="H33" s="17"/>
      <c r="I33" s="15">
        <f aca="true" t="shared" si="11" ref="I33:I39">B33*H33</f>
        <v>0</v>
      </c>
    </row>
    <row r="34" spans="1:9" ht="27.75" customHeight="1">
      <c r="A34" s="64" t="s">
        <v>204</v>
      </c>
      <c r="B34" s="16">
        <v>110</v>
      </c>
      <c r="C34" s="16">
        <f t="shared" si="6"/>
        <v>106.7</v>
      </c>
      <c r="D34" s="16">
        <f t="shared" si="7"/>
        <v>104.5</v>
      </c>
      <c r="E34" s="16">
        <f t="shared" si="8"/>
        <v>102.3</v>
      </c>
      <c r="F34" s="16">
        <f t="shared" si="9"/>
        <v>99</v>
      </c>
      <c r="G34" s="16">
        <f t="shared" si="10"/>
        <v>96.8</v>
      </c>
      <c r="H34" s="17"/>
      <c r="I34" s="15">
        <f t="shared" si="11"/>
        <v>0</v>
      </c>
    </row>
    <row r="35" spans="1:9" ht="27.75" customHeight="1">
      <c r="A35" s="66" t="s">
        <v>205</v>
      </c>
      <c r="B35" s="16">
        <v>110</v>
      </c>
      <c r="C35" s="16">
        <f t="shared" si="6"/>
        <v>106.7</v>
      </c>
      <c r="D35" s="16">
        <f t="shared" si="7"/>
        <v>104.5</v>
      </c>
      <c r="E35" s="16">
        <f t="shared" si="8"/>
        <v>102.3</v>
      </c>
      <c r="F35" s="16">
        <f t="shared" si="9"/>
        <v>99</v>
      </c>
      <c r="G35" s="16">
        <f t="shared" si="10"/>
        <v>96.8</v>
      </c>
      <c r="H35" s="17"/>
      <c r="I35" s="15">
        <f t="shared" si="11"/>
        <v>0</v>
      </c>
    </row>
    <row r="36" spans="1:9" ht="27.75" customHeight="1">
      <c r="A36" s="64" t="s">
        <v>206</v>
      </c>
      <c r="B36" s="16">
        <v>110</v>
      </c>
      <c r="C36" s="16">
        <f t="shared" si="6"/>
        <v>106.7</v>
      </c>
      <c r="D36" s="16">
        <f t="shared" si="7"/>
        <v>104.5</v>
      </c>
      <c r="E36" s="16">
        <f t="shared" si="8"/>
        <v>102.3</v>
      </c>
      <c r="F36" s="16">
        <f t="shared" si="9"/>
        <v>99</v>
      </c>
      <c r="G36" s="16">
        <f t="shared" si="10"/>
        <v>96.8</v>
      </c>
      <c r="H36" s="17"/>
      <c r="I36" s="15">
        <f t="shared" si="11"/>
        <v>0</v>
      </c>
    </row>
    <row r="37" spans="1:9" ht="27.75" customHeight="1">
      <c r="A37" s="64" t="s">
        <v>207</v>
      </c>
      <c r="B37" s="16">
        <v>110</v>
      </c>
      <c r="C37" s="16">
        <f t="shared" si="6"/>
        <v>106.7</v>
      </c>
      <c r="D37" s="16">
        <f t="shared" si="7"/>
        <v>104.5</v>
      </c>
      <c r="E37" s="16">
        <f t="shared" si="8"/>
        <v>102.3</v>
      </c>
      <c r="F37" s="16">
        <f t="shared" si="9"/>
        <v>99</v>
      </c>
      <c r="G37" s="16">
        <f t="shared" si="10"/>
        <v>96.8</v>
      </c>
      <c r="H37" s="17"/>
      <c r="I37" s="15">
        <f t="shared" si="11"/>
        <v>0</v>
      </c>
    </row>
    <row r="38" spans="1:9" ht="27.75" customHeight="1">
      <c r="A38" s="64" t="s">
        <v>208</v>
      </c>
      <c r="B38" s="16">
        <v>110</v>
      </c>
      <c r="C38" s="16">
        <f t="shared" si="6"/>
        <v>106.7</v>
      </c>
      <c r="D38" s="16">
        <f t="shared" si="7"/>
        <v>104.5</v>
      </c>
      <c r="E38" s="16">
        <f t="shared" si="8"/>
        <v>102.3</v>
      </c>
      <c r="F38" s="16">
        <f t="shared" si="9"/>
        <v>99</v>
      </c>
      <c r="G38" s="16">
        <f t="shared" si="10"/>
        <v>96.8</v>
      </c>
      <c r="H38" s="17"/>
      <c r="I38" s="15">
        <f t="shared" si="11"/>
        <v>0</v>
      </c>
    </row>
    <row r="39" spans="1:9" ht="27.75" customHeight="1">
      <c r="A39" s="65" t="s">
        <v>209</v>
      </c>
      <c r="B39" s="16">
        <v>110</v>
      </c>
      <c r="C39" s="16">
        <f t="shared" si="6"/>
        <v>106.7</v>
      </c>
      <c r="D39" s="16">
        <f t="shared" si="7"/>
        <v>104.5</v>
      </c>
      <c r="E39" s="16">
        <f t="shared" si="8"/>
        <v>102.3</v>
      </c>
      <c r="F39" s="16">
        <f t="shared" si="9"/>
        <v>99</v>
      </c>
      <c r="G39" s="16">
        <f t="shared" si="10"/>
        <v>96.8</v>
      </c>
      <c r="H39" s="17"/>
      <c r="I39" s="15">
        <f t="shared" si="11"/>
        <v>0</v>
      </c>
    </row>
    <row r="40" spans="1:9" ht="51" customHeight="1">
      <c r="A40" s="156" t="s">
        <v>39</v>
      </c>
      <c r="B40" s="156"/>
      <c r="C40" s="156"/>
      <c r="D40" s="156"/>
      <c r="E40" s="156"/>
      <c r="F40" s="156" t="s">
        <v>40</v>
      </c>
      <c r="G40" s="156"/>
      <c r="H40" s="23">
        <f>SUM(H12:H39)</f>
        <v>0</v>
      </c>
      <c r="I40" s="24">
        <f>SUM(I12:I39)</f>
        <v>0</v>
      </c>
    </row>
    <row r="41" spans="1:9" ht="36.75" customHeight="1">
      <c r="A41" s="158" t="s">
        <v>41</v>
      </c>
      <c r="B41" s="158"/>
      <c r="C41" s="158"/>
      <c r="D41" s="158"/>
      <c r="E41" s="158"/>
      <c r="F41" s="168" t="s">
        <v>42</v>
      </c>
      <c r="G41" s="168"/>
      <c r="H41" s="23" t="s">
        <v>43</v>
      </c>
      <c r="I41" s="25"/>
    </row>
    <row r="42" spans="1:9" ht="36" customHeight="1">
      <c r="A42" s="158" t="s">
        <v>44</v>
      </c>
      <c r="B42" s="158"/>
      <c r="C42" s="158"/>
      <c r="D42" s="158"/>
      <c r="E42" s="158"/>
      <c r="F42" s="169" t="s">
        <v>45</v>
      </c>
      <c r="G42" s="169"/>
      <c r="H42" s="23">
        <f>H40</f>
        <v>0</v>
      </c>
      <c r="I42" s="26">
        <f>I40-(I40*I41%)</f>
        <v>0</v>
      </c>
    </row>
    <row r="43" spans="1:5" ht="27.75" customHeight="1">
      <c r="A43" s="170" t="s">
        <v>46</v>
      </c>
      <c r="B43" s="170"/>
      <c r="C43" s="170"/>
      <c r="D43" s="170"/>
      <c r="E43" s="170"/>
    </row>
    <row r="44" spans="1:5" ht="27.75" customHeight="1">
      <c r="A44" s="158" t="s">
        <v>47</v>
      </c>
      <c r="B44" s="158"/>
      <c r="C44" s="158"/>
      <c r="D44" s="158"/>
      <c r="E44" s="158"/>
    </row>
    <row r="45" spans="1:5" ht="27.75" customHeight="1">
      <c r="A45" s="158" t="s">
        <v>48</v>
      </c>
      <c r="B45" s="158"/>
      <c r="C45" s="158"/>
      <c r="D45" s="158"/>
      <c r="E45" s="158"/>
    </row>
    <row r="46" spans="1:5" ht="27.75" customHeight="1">
      <c r="A46" s="161" t="s">
        <v>49</v>
      </c>
      <c r="B46" s="161"/>
      <c r="C46" s="161"/>
      <c r="D46" s="161"/>
      <c r="E46" s="161"/>
    </row>
  </sheetData>
  <sheetProtection selectLockedCells="1" selectUnlockedCells="1"/>
  <mergeCells count="23">
    <mergeCell ref="A45:E45"/>
    <mergeCell ref="A46:E46"/>
    <mergeCell ref="A42:E42"/>
    <mergeCell ref="F42:G42"/>
    <mergeCell ref="A43:E43"/>
    <mergeCell ref="A44:E44"/>
    <mergeCell ref="A32:I32"/>
    <mergeCell ref="A40:E40"/>
    <mergeCell ref="F40:G40"/>
    <mergeCell ref="A41:E41"/>
    <mergeCell ref="F41:G41"/>
    <mergeCell ref="A11:I11"/>
    <mergeCell ref="A20:I20"/>
    <mergeCell ref="A22:I22"/>
    <mergeCell ref="A27:I27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2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J148"/>
  <sheetViews>
    <sheetView workbookViewId="0" topLeftCell="A109">
      <selection activeCell="G132" sqref="G132"/>
    </sheetView>
  </sheetViews>
  <sheetFormatPr defaultColWidth="9.140625" defaultRowHeight="24.75" customHeight="1"/>
  <cols>
    <col min="1" max="1" width="60.00390625" style="67" customWidth="1"/>
    <col min="2" max="2" width="16.28125" style="67" customWidth="1"/>
    <col min="3" max="3" width="16.28125" style="68" customWidth="1"/>
    <col min="4" max="8" width="16.28125" style="67" customWidth="1"/>
    <col min="9" max="193" width="9.140625" style="67" customWidth="1"/>
  </cols>
  <sheetData>
    <row r="1" spans="1:192" ht="24" customHeight="1">
      <c r="A1" s="146" t="s">
        <v>0</v>
      </c>
      <c r="B1" s="146"/>
      <c r="C1" s="146"/>
      <c r="D1" s="146"/>
      <c r="E1" s="146"/>
      <c r="F1" s="146"/>
      <c r="G1" s="146"/>
      <c r="H1" s="14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</row>
    <row r="2" spans="1:192" ht="22.5" customHeight="1">
      <c r="A2" s="147" t="s">
        <v>210</v>
      </c>
      <c r="B2" s="147"/>
      <c r="C2" s="147"/>
      <c r="D2" s="147"/>
      <c r="E2" s="147"/>
      <c r="F2" s="147"/>
      <c r="G2" s="147"/>
      <c r="H2" s="14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</row>
    <row r="3" spans="1:192" ht="15">
      <c r="A3" s="148"/>
      <c r="B3" s="148"/>
      <c r="C3" s="148"/>
      <c r="D3" s="148"/>
      <c r="E3" s="148"/>
      <c r="F3" s="148"/>
      <c r="G3" s="148"/>
      <c r="H3" s="14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</row>
    <row r="4" spans="1:192" ht="16.5">
      <c r="A4" s="149" t="s">
        <v>2</v>
      </c>
      <c r="B4" s="149"/>
      <c r="C4" s="149"/>
      <c r="D4" s="149"/>
      <c r="E4" s="149"/>
      <c r="F4" s="149"/>
      <c r="G4" s="149"/>
      <c r="H4" s="14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</row>
    <row r="5" spans="1:192" ht="16.5">
      <c r="A5" s="149"/>
      <c r="B5" s="149"/>
      <c r="C5" s="149"/>
      <c r="D5" s="149"/>
      <c r="E5" s="149"/>
      <c r="F5" s="149"/>
      <c r="G5" s="149"/>
      <c r="H5" s="14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ht="18" customHeight="1">
      <c r="A6" s="149" t="s">
        <v>211</v>
      </c>
      <c r="B6" s="149"/>
      <c r="C6" s="149"/>
      <c r="D6" s="149"/>
      <c r="E6" s="149"/>
      <c r="F6" s="149"/>
      <c r="G6" s="149"/>
      <c r="H6" s="14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ht="46.5" customHeight="1">
      <c r="A7" s="171" t="s">
        <v>212</v>
      </c>
      <c r="B7" s="153" t="s">
        <v>6</v>
      </c>
      <c r="C7" s="28" t="s">
        <v>53</v>
      </c>
      <c r="D7" s="28" t="s">
        <v>54</v>
      </c>
      <c r="E7" s="28" t="s">
        <v>55</v>
      </c>
      <c r="F7" s="28" t="s">
        <v>56</v>
      </c>
      <c r="G7" s="6" t="s">
        <v>13</v>
      </c>
      <c r="H7" s="7" t="s">
        <v>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8" ht="18">
      <c r="A8" s="171"/>
      <c r="B8" s="171"/>
      <c r="C8" s="29" t="s">
        <v>57</v>
      </c>
      <c r="D8" s="29" t="s">
        <v>58</v>
      </c>
      <c r="E8" s="29" t="s">
        <v>59</v>
      </c>
      <c r="F8" s="29" t="s">
        <v>60</v>
      </c>
      <c r="G8" s="6" t="s">
        <v>21</v>
      </c>
      <c r="H8" s="7" t="s">
        <v>22</v>
      </c>
    </row>
    <row r="9" spans="1:8" ht="27" customHeight="1">
      <c r="A9" s="69" t="s">
        <v>213</v>
      </c>
      <c r="B9" s="70"/>
      <c r="C9" s="71"/>
      <c r="D9" s="70"/>
      <c r="E9" s="70"/>
      <c r="F9" s="70"/>
      <c r="G9" s="70"/>
      <c r="H9" s="70"/>
    </row>
    <row r="10" spans="1:8" ht="16.5" customHeight="1">
      <c r="A10" s="72" t="s">
        <v>214</v>
      </c>
      <c r="B10" s="73" t="s">
        <v>215</v>
      </c>
      <c r="C10" s="15">
        <v>82.5</v>
      </c>
      <c r="D10" s="15">
        <f aca="true" t="shared" si="0" ref="D10:D15">C10-C10*0.05</f>
        <v>78.375</v>
      </c>
      <c r="E10" s="15">
        <f aca="true" t="shared" si="1" ref="E10:E15">C10-C10*0.07</f>
        <v>76.725</v>
      </c>
      <c r="F10" s="15">
        <f aca="true" t="shared" si="2" ref="F10:F15">C10-C10*0.09</f>
        <v>75.075</v>
      </c>
      <c r="G10" s="17"/>
      <c r="H10" s="74">
        <f aca="true" t="shared" si="3" ref="H10:H15">C10*G10</f>
        <v>0</v>
      </c>
    </row>
    <row r="11" spans="1:8" ht="15">
      <c r="A11" s="75" t="s">
        <v>216</v>
      </c>
      <c r="B11" s="73" t="s">
        <v>217</v>
      </c>
      <c r="C11" s="76">
        <v>82.5</v>
      </c>
      <c r="D11" s="15">
        <f t="shared" si="0"/>
        <v>78.375</v>
      </c>
      <c r="E11" s="15">
        <f t="shared" si="1"/>
        <v>76.725</v>
      </c>
      <c r="F11" s="15">
        <f t="shared" si="2"/>
        <v>75.075</v>
      </c>
      <c r="G11" s="17"/>
      <c r="H11" s="74">
        <f t="shared" si="3"/>
        <v>0</v>
      </c>
    </row>
    <row r="12" spans="1:8" ht="25.5">
      <c r="A12" s="77" t="s">
        <v>218</v>
      </c>
      <c r="B12" s="73" t="s">
        <v>219</v>
      </c>
      <c r="C12" s="76">
        <v>82.5</v>
      </c>
      <c r="D12" s="15">
        <f t="shared" si="0"/>
        <v>78.375</v>
      </c>
      <c r="E12" s="15">
        <f t="shared" si="1"/>
        <v>76.725</v>
      </c>
      <c r="F12" s="15">
        <f t="shared" si="2"/>
        <v>75.075</v>
      </c>
      <c r="G12" s="17"/>
      <c r="H12" s="74">
        <f t="shared" si="3"/>
        <v>0</v>
      </c>
    </row>
    <row r="13" spans="1:8" ht="15">
      <c r="A13" s="75" t="s">
        <v>220</v>
      </c>
      <c r="B13" s="73" t="s">
        <v>221</v>
      </c>
      <c r="C13" s="76">
        <v>82.5</v>
      </c>
      <c r="D13" s="15">
        <f t="shared" si="0"/>
        <v>78.375</v>
      </c>
      <c r="E13" s="15">
        <f t="shared" si="1"/>
        <v>76.725</v>
      </c>
      <c r="F13" s="15">
        <f t="shared" si="2"/>
        <v>75.075</v>
      </c>
      <c r="G13" s="17"/>
      <c r="H13" s="74">
        <f t="shared" si="3"/>
        <v>0</v>
      </c>
    </row>
    <row r="14" spans="1:8" ht="15">
      <c r="A14" s="72" t="s">
        <v>222</v>
      </c>
      <c r="B14" s="73" t="s">
        <v>223</v>
      </c>
      <c r="C14" s="76">
        <v>82.5</v>
      </c>
      <c r="D14" s="15">
        <f t="shared" si="0"/>
        <v>78.375</v>
      </c>
      <c r="E14" s="15">
        <f t="shared" si="1"/>
        <v>76.725</v>
      </c>
      <c r="F14" s="15">
        <f t="shared" si="2"/>
        <v>75.075</v>
      </c>
      <c r="G14" s="17"/>
      <c r="H14" s="74">
        <f t="shared" si="3"/>
        <v>0</v>
      </c>
    </row>
    <row r="15" spans="1:8" ht="25.5">
      <c r="A15" s="77" t="s">
        <v>224</v>
      </c>
      <c r="B15" s="73" t="s">
        <v>225</v>
      </c>
      <c r="C15" s="76">
        <v>82.5</v>
      </c>
      <c r="D15" s="15">
        <f t="shared" si="0"/>
        <v>78.375</v>
      </c>
      <c r="E15" s="15">
        <f t="shared" si="1"/>
        <v>76.725</v>
      </c>
      <c r="F15" s="15">
        <f t="shared" si="2"/>
        <v>75.075</v>
      </c>
      <c r="G15" s="17"/>
      <c r="H15" s="74">
        <f t="shared" si="3"/>
        <v>0</v>
      </c>
    </row>
    <row r="16" spans="1:8" ht="15">
      <c r="A16" s="69" t="s">
        <v>226</v>
      </c>
      <c r="B16" s="70"/>
      <c r="C16" s="78"/>
      <c r="D16" s="69"/>
      <c r="E16" s="69"/>
      <c r="F16" s="69"/>
      <c r="G16" s="70"/>
      <c r="H16" s="70"/>
    </row>
    <row r="17" spans="1:8" ht="16.5" customHeight="1">
      <c r="A17" s="79" t="s">
        <v>227</v>
      </c>
      <c r="B17" s="73" t="s">
        <v>228</v>
      </c>
      <c r="C17" s="76">
        <v>84</v>
      </c>
      <c r="D17" s="15">
        <f>C17-C17*0.05</f>
        <v>79.8</v>
      </c>
      <c r="E17" s="15">
        <f>C17-C17*0.07</f>
        <v>78.12</v>
      </c>
      <c r="F17" s="15">
        <f>C17-C17*0.09</f>
        <v>76.44</v>
      </c>
      <c r="G17" s="17"/>
      <c r="H17" s="74">
        <f>C17*G17</f>
        <v>0</v>
      </c>
    </row>
    <row r="18" spans="1:8" ht="15">
      <c r="A18" s="69" t="s">
        <v>229</v>
      </c>
      <c r="B18" s="70"/>
      <c r="C18" s="78"/>
      <c r="D18" s="69"/>
      <c r="E18" s="69"/>
      <c r="F18" s="69"/>
      <c r="G18" s="70"/>
      <c r="H18" s="70"/>
    </row>
    <row r="19" spans="1:8" ht="16.5" customHeight="1">
      <c r="A19" s="80" t="s">
        <v>230</v>
      </c>
      <c r="B19" s="73" t="s">
        <v>231</v>
      </c>
      <c r="C19" s="76">
        <v>105</v>
      </c>
      <c r="D19" s="15">
        <f>C19-C19*0.05</f>
        <v>99.75</v>
      </c>
      <c r="E19" s="15">
        <f>C19-C19*0.07</f>
        <v>97.65</v>
      </c>
      <c r="F19" s="15">
        <f>C19-C19*0.09</f>
        <v>95.55</v>
      </c>
      <c r="G19" s="17"/>
      <c r="H19" s="74">
        <f>C19*G19</f>
        <v>0</v>
      </c>
    </row>
    <row r="20" spans="1:8" ht="15">
      <c r="A20" s="80" t="s">
        <v>185</v>
      </c>
      <c r="B20" s="73" t="s">
        <v>232</v>
      </c>
      <c r="C20" s="76">
        <v>105</v>
      </c>
      <c r="D20" s="15">
        <f>C20-C20*0.05</f>
        <v>99.75</v>
      </c>
      <c r="E20" s="15">
        <f>C20-C20*0.07</f>
        <v>97.65</v>
      </c>
      <c r="F20" s="15">
        <f>C20-C20*0.09</f>
        <v>95.55</v>
      </c>
      <c r="G20" s="17"/>
      <c r="H20" s="74">
        <f>C20*G20</f>
        <v>0</v>
      </c>
    </row>
    <row r="21" spans="1:8" ht="15">
      <c r="A21" s="81" t="s">
        <v>187</v>
      </c>
      <c r="B21" s="73" t="s">
        <v>233</v>
      </c>
      <c r="C21" s="76">
        <v>105</v>
      </c>
      <c r="D21" s="15">
        <f>C21-C21*0.05</f>
        <v>99.75</v>
      </c>
      <c r="E21" s="15">
        <f>C21-C21*0.07</f>
        <v>97.65</v>
      </c>
      <c r="F21" s="15">
        <f>C21-C21*0.09</f>
        <v>95.55</v>
      </c>
      <c r="G21" s="17"/>
      <c r="H21" s="74">
        <f>C21*G21</f>
        <v>0</v>
      </c>
    </row>
    <row r="22" spans="1:8" ht="25.5">
      <c r="A22" s="82" t="s">
        <v>186</v>
      </c>
      <c r="B22" s="73" t="s">
        <v>234</v>
      </c>
      <c r="C22" s="76">
        <v>105</v>
      </c>
      <c r="D22" s="15">
        <f>C22-C22*0.05</f>
        <v>99.75</v>
      </c>
      <c r="E22" s="15">
        <f>C22-C22*0.07</f>
        <v>97.65</v>
      </c>
      <c r="F22" s="15">
        <f>C22-C22*0.09</f>
        <v>95.55</v>
      </c>
      <c r="G22" s="17"/>
      <c r="H22" s="74">
        <f>C22*G22</f>
        <v>0</v>
      </c>
    </row>
    <row r="23" spans="1:8" ht="15">
      <c r="A23" s="81" t="s">
        <v>189</v>
      </c>
      <c r="B23" s="73" t="s">
        <v>235</v>
      </c>
      <c r="C23" s="76">
        <v>105</v>
      </c>
      <c r="D23" s="15">
        <f>C23-C23*0.05</f>
        <v>99.75</v>
      </c>
      <c r="E23" s="15">
        <f>C23-C23*0.07</f>
        <v>97.65</v>
      </c>
      <c r="F23" s="15">
        <f>C23-C23*0.09</f>
        <v>95.55</v>
      </c>
      <c r="G23" s="17"/>
      <c r="H23" s="74">
        <f>C23*G23</f>
        <v>0</v>
      </c>
    </row>
    <row r="24" spans="1:8" ht="15">
      <c r="A24" s="69" t="s">
        <v>236</v>
      </c>
      <c r="B24" s="70"/>
      <c r="C24" s="78"/>
      <c r="D24" s="69"/>
      <c r="E24" s="69"/>
      <c r="F24" s="69"/>
      <c r="G24" s="70"/>
      <c r="H24" s="70"/>
    </row>
    <row r="25" spans="1:8" ht="25.5">
      <c r="A25" s="80" t="s">
        <v>237</v>
      </c>
      <c r="B25" s="73" t="s">
        <v>238</v>
      </c>
      <c r="C25" s="76">
        <v>105</v>
      </c>
      <c r="D25" s="15">
        <f>C25-C25*0.05</f>
        <v>99.75</v>
      </c>
      <c r="E25" s="15">
        <f>C25-C25*0.07</f>
        <v>97.65</v>
      </c>
      <c r="F25" s="15">
        <f>C25-C25*0.09</f>
        <v>95.55</v>
      </c>
      <c r="G25" s="17"/>
      <c r="H25" s="74">
        <f>C25*G25</f>
        <v>0</v>
      </c>
    </row>
    <row r="26" spans="1:8" ht="15">
      <c r="A26" s="69" t="s">
        <v>239</v>
      </c>
      <c r="B26" s="69"/>
      <c r="C26" s="78"/>
      <c r="D26" s="69"/>
      <c r="E26" s="69"/>
      <c r="F26" s="69"/>
      <c r="G26" s="70"/>
      <c r="H26" s="70"/>
    </row>
    <row r="27" spans="1:8" ht="15">
      <c r="A27" s="77" t="s">
        <v>194</v>
      </c>
      <c r="B27" s="73" t="s">
        <v>240</v>
      </c>
      <c r="C27" s="76">
        <v>255</v>
      </c>
      <c r="D27" s="15">
        <f>C27-C27*0.05</f>
        <v>242.25</v>
      </c>
      <c r="E27" s="15">
        <f>C27-C27*0.07</f>
        <v>237.15</v>
      </c>
      <c r="F27" s="15">
        <f>C27-C27*0.09</f>
        <v>232.05</v>
      </c>
      <c r="G27" s="17"/>
      <c r="H27" s="74">
        <f>C27*G27</f>
        <v>0</v>
      </c>
    </row>
    <row r="28" spans="1:8" ht="16.5" customHeight="1">
      <c r="A28" s="77" t="s">
        <v>195</v>
      </c>
      <c r="B28" s="73" t="s">
        <v>241</v>
      </c>
      <c r="C28" s="76">
        <v>255</v>
      </c>
      <c r="D28" s="15">
        <f>C28-C28*0.05</f>
        <v>242.25</v>
      </c>
      <c r="E28" s="15">
        <f>C28-C28*0.07</f>
        <v>237.15</v>
      </c>
      <c r="F28" s="15">
        <f>C28-C28*0.09</f>
        <v>232.05</v>
      </c>
      <c r="G28" s="17"/>
      <c r="H28" s="74">
        <f>C28*G28</f>
        <v>0</v>
      </c>
    </row>
    <row r="29" spans="1:8" ht="15">
      <c r="A29" s="77" t="s">
        <v>197</v>
      </c>
      <c r="B29" s="73" t="s">
        <v>242</v>
      </c>
      <c r="C29" s="76">
        <v>255</v>
      </c>
      <c r="D29" s="15">
        <f>C29-C29*0.05</f>
        <v>242.25</v>
      </c>
      <c r="E29" s="15">
        <f>C29-C29*0.07</f>
        <v>237.15</v>
      </c>
      <c r="F29" s="15">
        <f>C29-C29*0.09</f>
        <v>232.05</v>
      </c>
      <c r="G29" s="17"/>
      <c r="H29" s="74">
        <f>C29*G29</f>
        <v>0</v>
      </c>
    </row>
    <row r="30" spans="1:8" ht="16.5" customHeight="1">
      <c r="A30" s="83" t="s">
        <v>187</v>
      </c>
      <c r="B30" s="73" t="s">
        <v>243</v>
      </c>
      <c r="C30" s="76">
        <v>255</v>
      </c>
      <c r="D30" s="15">
        <f>C30-C30*0.05</f>
        <v>242.25</v>
      </c>
      <c r="E30" s="15">
        <f>C30-C30*0.07</f>
        <v>237.15</v>
      </c>
      <c r="F30" s="15">
        <f>C30-C30*0.09</f>
        <v>232.05</v>
      </c>
      <c r="G30" s="17"/>
      <c r="H30" s="74">
        <f>C30*G30</f>
        <v>0</v>
      </c>
    </row>
    <row r="31" spans="1:8" ht="15">
      <c r="A31" s="69" t="s">
        <v>244</v>
      </c>
      <c r="B31" s="69"/>
      <c r="C31" s="78"/>
      <c r="D31" s="69"/>
      <c r="E31" s="69"/>
      <c r="F31" s="69"/>
      <c r="G31" s="69"/>
      <c r="H31" s="69"/>
    </row>
    <row r="32" spans="1:8" ht="15">
      <c r="A32" s="77" t="s">
        <v>194</v>
      </c>
      <c r="B32" s="73" t="s">
        <v>245</v>
      </c>
      <c r="C32" s="76">
        <v>195</v>
      </c>
      <c r="D32" s="15">
        <f>C32-C32*0.05</f>
        <v>185.25</v>
      </c>
      <c r="E32" s="15">
        <f>C32-C32*0.07</f>
        <v>181.35</v>
      </c>
      <c r="F32" s="15">
        <f>C32-C32*0.09</f>
        <v>177.45</v>
      </c>
      <c r="G32" s="17"/>
      <c r="H32" s="74">
        <f>C32*G32</f>
        <v>0</v>
      </c>
    </row>
    <row r="33" spans="1:8" ht="15">
      <c r="A33" s="77" t="s">
        <v>195</v>
      </c>
      <c r="B33" s="73" t="s">
        <v>246</v>
      </c>
      <c r="C33" s="76">
        <v>195</v>
      </c>
      <c r="D33" s="15">
        <f>C33-C33*0.05</f>
        <v>185.25</v>
      </c>
      <c r="E33" s="15">
        <f>C33-C33*0.07</f>
        <v>181.35</v>
      </c>
      <c r="F33" s="15">
        <f>C33-C33*0.09</f>
        <v>177.45</v>
      </c>
      <c r="G33" s="17"/>
      <c r="H33" s="74">
        <f>C33*G33</f>
        <v>0</v>
      </c>
    </row>
    <row r="34" spans="1:8" ht="15">
      <c r="A34" s="77" t="s">
        <v>197</v>
      </c>
      <c r="B34" s="73" t="s">
        <v>247</v>
      </c>
      <c r="C34" s="76">
        <v>195</v>
      </c>
      <c r="D34" s="15">
        <f>C34-C34*0.05</f>
        <v>185.25</v>
      </c>
      <c r="E34" s="15">
        <f>C34-C34*0.07</f>
        <v>181.35</v>
      </c>
      <c r="F34" s="15">
        <f>C34-C34*0.09</f>
        <v>177.45</v>
      </c>
      <c r="G34" s="17"/>
      <c r="H34" s="74">
        <f>C34*G34</f>
        <v>0</v>
      </c>
    </row>
    <row r="35" spans="1:8" ht="15">
      <c r="A35" s="83" t="s">
        <v>187</v>
      </c>
      <c r="B35" s="73" t="s">
        <v>248</v>
      </c>
      <c r="C35" s="76">
        <v>195</v>
      </c>
      <c r="D35" s="15">
        <f>C35-C35*0.05</f>
        <v>185.25</v>
      </c>
      <c r="E35" s="15">
        <f>C35-C35*0.07</f>
        <v>181.35</v>
      </c>
      <c r="F35" s="15">
        <f>C35-C35*0.09</f>
        <v>177.45</v>
      </c>
      <c r="G35" s="17"/>
      <c r="H35" s="74">
        <f>C35*G35</f>
        <v>0</v>
      </c>
    </row>
    <row r="36" spans="1:8" ht="16.5" customHeight="1">
      <c r="A36" s="69" t="s">
        <v>249</v>
      </c>
      <c r="B36" s="69"/>
      <c r="C36" s="78"/>
      <c r="D36" s="69"/>
      <c r="E36" s="69"/>
      <c r="F36" s="69"/>
      <c r="G36" s="70"/>
      <c r="H36" s="70"/>
    </row>
    <row r="37" spans="1:8" ht="15">
      <c r="A37" s="77" t="s">
        <v>250</v>
      </c>
      <c r="B37" s="73" t="s">
        <v>251</v>
      </c>
      <c r="C37" s="76">
        <v>240</v>
      </c>
      <c r="D37" s="15">
        <f>C37-C37*0.05</f>
        <v>228</v>
      </c>
      <c r="E37" s="15">
        <f>C37-C37*0.07</f>
        <v>223.2</v>
      </c>
      <c r="F37" s="15">
        <f>C37-C37*0.09</f>
        <v>218.4</v>
      </c>
      <c r="G37" s="17"/>
      <c r="H37" s="74">
        <f>C37*G37</f>
        <v>0</v>
      </c>
    </row>
    <row r="38" spans="1:8" ht="15">
      <c r="A38" s="77" t="s">
        <v>252</v>
      </c>
      <c r="B38" s="73" t="s">
        <v>253</v>
      </c>
      <c r="C38" s="76">
        <v>240</v>
      </c>
      <c r="D38" s="15">
        <f>C38-C38*0.05</f>
        <v>228</v>
      </c>
      <c r="E38" s="15">
        <f>C38-C38*0.07</f>
        <v>223.2</v>
      </c>
      <c r="F38" s="15">
        <f>C38-C38*0.09</f>
        <v>218.4</v>
      </c>
      <c r="G38" s="17"/>
      <c r="H38" s="74">
        <f>C38*G38</f>
        <v>0</v>
      </c>
    </row>
    <row r="39" spans="1:8" ht="15">
      <c r="A39" s="77" t="s">
        <v>254</v>
      </c>
      <c r="B39" s="73" t="s">
        <v>255</v>
      </c>
      <c r="C39" s="76">
        <v>240</v>
      </c>
      <c r="D39" s="15">
        <f>C39-C39*0.05</f>
        <v>228</v>
      </c>
      <c r="E39" s="15">
        <f>C39-C39*0.07</f>
        <v>223.2</v>
      </c>
      <c r="F39" s="15">
        <f>C39-C39*0.09</f>
        <v>218.4</v>
      </c>
      <c r="G39" s="17"/>
      <c r="H39" s="74">
        <f>C39*G39</f>
        <v>0</v>
      </c>
    </row>
    <row r="40" spans="1:8" ht="15">
      <c r="A40" s="69" t="s">
        <v>256</v>
      </c>
      <c r="B40" s="69"/>
      <c r="C40" s="78"/>
      <c r="D40" s="69"/>
      <c r="E40" s="69"/>
      <c r="F40" s="69"/>
      <c r="G40" s="70"/>
      <c r="H40" s="70"/>
    </row>
    <row r="41" spans="1:8" ht="15">
      <c r="A41" s="84" t="s">
        <v>199</v>
      </c>
      <c r="B41" s="73" t="s">
        <v>257</v>
      </c>
      <c r="C41" s="76">
        <v>172.5</v>
      </c>
      <c r="D41" s="15">
        <f>C41-C41*0.05</f>
        <v>163.875</v>
      </c>
      <c r="E41" s="15">
        <f>C41-C41*0.07</f>
        <v>160.425</v>
      </c>
      <c r="F41" s="15">
        <f>C41-C41*0.09</f>
        <v>156.975</v>
      </c>
      <c r="G41" s="17"/>
      <c r="H41" s="74">
        <f>C41*G41</f>
        <v>0</v>
      </c>
    </row>
    <row r="42" spans="1:8" ht="16.5" customHeight="1">
      <c r="A42" s="80" t="s">
        <v>200</v>
      </c>
      <c r="B42" s="73" t="s">
        <v>258</v>
      </c>
      <c r="C42" s="76">
        <v>172.5</v>
      </c>
      <c r="D42" s="15">
        <f>C42-C42*0.05</f>
        <v>163.875</v>
      </c>
      <c r="E42" s="15">
        <f>C42-C42*0.07</f>
        <v>160.425</v>
      </c>
      <c r="F42" s="15">
        <f>C42-C42*0.09</f>
        <v>156.975</v>
      </c>
      <c r="G42" s="17"/>
      <c r="H42" s="74">
        <f>C42*G42</f>
        <v>0</v>
      </c>
    </row>
    <row r="43" spans="1:8" ht="15">
      <c r="A43" s="80" t="s">
        <v>197</v>
      </c>
      <c r="B43" s="73" t="s">
        <v>259</v>
      </c>
      <c r="C43" s="76">
        <v>172.5</v>
      </c>
      <c r="D43" s="15">
        <f>C43-C43*0.05</f>
        <v>163.875</v>
      </c>
      <c r="E43" s="15">
        <f>C43-C43*0.07</f>
        <v>160.425</v>
      </c>
      <c r="F43" s="15">
        <f>C43-C43*0.09</f>
        <v>156.975</v>
      </c>
      <c r="G43" s="17"/>
      <c r="H43" s="74">
        <f>C43*G43</f>
        <v>0</v>
      </c>
    </row>
    <row r="44" spans="1:8" ht="15">
      <c r="A44" s="80" t="s">
        <v>187</v>
      </c>
      <c r="B44" s="73" t="s">
        <v>260</v>
      </c>
      <c r="C44" s="76">
        <v>172.5</v>
      </c>
      <c r="D44" s="15">
        <f>C44-C44*0.05</f>
        <v>163.875</v>
      </c>
      <c r="E44" s="15">
        <f>C44-C44*0.07</f>
        <v>160.425</v>
      </c>
      <c r="F44" s="15">
        <f>C44-C44*0.09</f>
        <v>156.975</v>
      </c>
      <c r="G44" s="17"/>
      <c r="H44" s="74">
        <f>C44*G44</f>
        <v>0</v>
      </c>
    </row>
    <row r="45" spans="1:8" ht="15">
      <c r="A45" s="80" t="s">
        <v>189</v>
      </c>
      <c r="B45" s="73" t="s">
        <v>261</v>
      </c>
      <c r="C45" s="76">
        <v>172.5</v>
      </c>
      <c r="D45" s="15">
        <f>C45-C45*0.05</f>
        <v>163.875</v>
      </c>
      <c r="E45" s="15">
        <f>C45-C45*0.07</f>
        <v>160.425</v>
      </c>
      <c r="F45" s="15">
        <f>C45-C45*0.09</f>
        <v>156.975</v>
      </c>
      <c r="G45" s="17"/>
      <c r="H45" s="74">
        <f>C45*G45</f>
        <v>0</v>
      </c>
    </row>
    <row r="46" spans="1:8" ht="15">
      <c r="A46" s="69" t="s">
        <v>262</v>
      </c>
      <c r="B46" s="69"/>
      <c r="C46" s="78"/>
      <c r="D46" s="69"/>
      <c r="E46" s="69"/>
      <c r="F46" s="69"/>
      <c r="G46" s="70"/>
      <c r="H46" s="70"/>
    </row>
    <row r="47" spans="1:8" ht="15">
      <c r="A47" s="82" t="s">
        <v>203</v>
      </c>
      <c r="B47" s="73" t="s">
        <v>263</v>
      </c>
      <c r="C47" s="76">
        <v>180</v>
      </c>
      <c r="D47" s="15">
        <f>C47-C47*0.05</f>
        <v>171</v>
      </c>
      <c r="E47" s="15">
        <f>C47-C47*0.07</f>
        <v>167.4</v>
      </c>
      <c r="F47" s="15">
        <f>C47-C47*0.09</f>
        <v>163.8</v>
      </c>
      <c r="G47" s="17"/>
      <c r="H47" s="74">
        <f>C47*G47</f>
        <v>0</v>
      </c>
    </row>
    <row r="48" spans="1:8" ht="16.5" customHeight="1">
      <c r="A48" s="85" t="s">
        <v>205</v>
      </c>
      <c r="B48" s="73" t="s">
        <v>264</v>
      </c>
      <c r="C48" s="76">
        <v>180</v>
      </c>
      <c r="D48" s="15">
        <f>C48-C48*0.05</f>
        <v>171</v>
      </c>
      <c r="E48" s="15">
        <f>C48-C48*0.07</f>
        <v>167.4</v>
      </c>
      <c r="F48" s="15">
        <f>C48-C48*0.09</f>
        <v>163.8</v>
      </c>
      <c r="G48" s="17"/>
      <c r="H48" s="74">
        <f>C48*G48</f>
        <v>0</v>
      </c>
    </row>
    <row r="49" spans="1:8" ht="15">
      <c r="A49" s="80" t="s">
        <v>206</v>
      </c>
      <c r="B49" s="73" t="s">
        <v>265</v>
      </c>
      <c r="C49" s="76">
        <v>180</v>
      </c>
      <c r="D49" s="15">
        <f>C49-C49*0.05</f>
        <v>171</v>
      </c>
      <c r="E49" s="15">
        <f>C49-C49*0.07</f>
        <v>167.4</v>
      </c>
      <c r="F49" s="15">
        <f>C49-C49*0.09</f>
        <v>163.8</v>
      </c>
      <c r="G49" s="17"/>
      <c r="H49" s="74">
        <f>C49*G49</f>
        <v>0</v>
      </c>
    </row>
    <row r="50" spans="1:8" ht="15">
      <c r="A50" s="69" t="s">
        <v>266</v>
      </c>
      <c r="B50" s="69"/>
      <c r="C50" s="78"/>
      <c r="D50" s="69"/>
      <c r="E50" s="69"/>
      <c r="F50" s="69"/>
      <c r="G50" s="70"/>
      <c r="H50" s="70"/>
    </row>
    <row r="51" spans="1:8" ht="15">
      <c r="A51" s="82" t="s">
        <v>267</v>
      </c>
      <c r="B51" s="73" t="s">
        <v>268</v>
      </c>
      <c r="C51" s="76">
        <v>157.5</v>
      </c>
      <c r="D51" s="15">
        <f>C51-C51*0.05</f>
        <v>149.625</v>
      </c>
      <c r="E51" s="15">
        <f>C51-C51*0.07</f>
        <v>146.475</v>
      </c>
      <c r="F51" s="15">
        <f>C51-C51*0.09</f>
        <v>143.325</v>
      </c>
      <c r="G51" s="17"/>
      <c r="H51" s="74">
        <f>C51*G51</f>
        <v>0</v>
      </c>
    </row>
    <row r="52" spans="1:8" ht="15">
      <c r="A52" s="82" t="s">
        <v>269</v>
      </c>
      <c r="B52" s="73" t="s">
        <v>270</v>
      </c>
      <c r="C52" s="76">
        <v>210</v>
      </c>
      <c r="D52" s="15">
        <f>C52-C52*0.05</f>
        <v>199.5</v>
      </c>
      <c r="E52" s="15">
        <f>C52-C52*0.07</f>
        <v>195.3</v>
      </c>
      <c r="F52" s="15">
        <f>C52-C52*0.09</f>
        <v>191.1</v>
      </c>
      <c r="G52" s="17"/>
      <c r="H52" s="74">
        <f>C52*G52</f>
        <v>0</v>
      </c>
    </row>
    <row r="53" spans="1:8" ht="25.5">
      <c r="A53" s="82" t="s">
        <v>271</v>
      </c>
      <c r="B53" s="73" t="s">
        <v>272</v>
      </c>
      <c r="C53" s="76">
        <v>210</v>
      </c>
      <c r="D53" s="15">
        <f>C53-C53*0.05</f>
        <v>199.5</v>
      </c>
      <c r="E53" s="15">
        <f>C53-C53*0.07</f>
        <v>195.3</v>
      </c>
      <c r="F53" s="15">
        <f>C53-C53*0.09</f>
        <v>191.1</v>
      </c>
      <c r="G53" s="17"/>
      <c r="H53" s="74">
        <f>C53*G53</f>
        <v>0</v>
      </c>
    </row>
    <row r="54" spans="1:8" ht="16.5" customHeight="1">
      <c r="A54" s="82" t="s">
        <v>273</v>
      </c>
      <c r="B54" s="73" t="s">
        <v>274</v>
      </c>
      <c r="C54" s="76">
        <v>210</v>
      </c>
      <c r="D54" s="15">
        <f>C54-C54*0.05</f>
        <v>199.5</v>
      </c>
      <c r="E54" s="15">
        <f>C54-C54*0.07</f>
        <v>195.3</v>
      </c>
      <c r="F54" s="15">
        <f>C54-C54*0.09</f>
        <v>191.1</v>
      </c>
      <c r="G54" s="17"/>
      <c r="H54" s="74">
        <f>C54*G54</f>
        <v>0</v>
      </c>
    </row>
    <row r="55" spans="1:8" ht="25.5">
      <c r="A55" s="82" t="s">
        <v>275</v>
      </c>
      <c r="B55" s="73" t="s">
        <v>276</v>
      </c>
      <c r="C55" s="76">
        <v>210</v>
      </c>
      <c r="D55" s="15">
        <f>C55-C55*0.05</f>
        <v>199.5</v>
      </c>
      <c r="E55" s="15">
        <f>C55-C55*0.07</f>
        <v>195.3</v>
      </c>
      <c r="F55" s="15">
        <f>C55-C55*0.09</f>
        <v>191.1</v>
      </c>
      <c r="G55" s="17"/>
      <c r="H55" s="74">
        <f>C55*G55</f>
        <v>0</v>
      </c>
    </row>
    <row r="56" spans="1:8" ht="15">
      <c r="A56" s="69" t="s">
        <v>277</v>
      </c>
      <c r="B56" s="69"/>
      <c r="C56" s="78"/>
      <c r="D56" s="69"/>
      <c r="E56" s="69"/>
      <c r="F56" s="69"/>
      <c r="G56" s="70"/>
      <c r="H56" s="70"/>
    </row>
    <row r="57" spans="1:8" ht="15">
      <c r="A57" s="86" t="s">
        <v>278</v>
      </c>
      <c r="B57" s="73" t="s">
        <v>279</v>
      </c>
      <c r="C57" s="76">
        <v>217.5</v>
      </c>
      <c r="D57" s="15">
        <f>C57-C57*0.05</f>
        <v>206.625</v>
      </c>
      <c r="E57" s="15">
        <f>C57-C57*0.07</f>
        <v>202.275</v>
      </c>
      <c r="F57" s="15">
        <f>C57-C57*0.09</f>
        <v>197.925</v>
      </c>
      <c r="G57" s="17"/>
      <c r="H57" s="74">
        <f>C57*G57</f>
        <v>0</v>
      </c>
    </row>
    <row r="58" spans="1:8" ht="15">
      <c r="A58" s="86" t="s">
        <v>280</v>
      </c>
      <c r="B58" s="73" t="s">
        <v>281</v>
      </c>
      <c r="C58" s="76">
        <v>217.5</v>
      </c>
      <c r="D58" s="15">
        <f>C58-C58*0.05</f>
        <v>206.625</v>
      </c>
      <c r="E58" s="15">
        <f>C58-C58*0.07</f>
        <v>202.275</v>
      </c>
      <c r="F58" s="15">
        <f>C58-C58*0.09</f>
        <v>197.925</v>
      </c>
      <c r="G58" s="17"/>
      <c r="H58" s="74">
        <f>C58*G58</f>
        <v>0</v>
      </c>
    </row>
    <row r="59" spans="1:8" ht="15">
      <c r="A59" s="86" t="s">
        <v>282</v>
      </c>
      <c r="B59" s="73" t="s">
        <v>283</v>
      </c>
      <c r="C59" s="76">
        <v>217.5</v>
      </c>
      <c r="D59" s="15">
        <f>C59-C59*0.05</f>
        <v>206.625</v>
      </c>
      <c r="E59" s="15">
        <f>C59-C59*0.07</f>
        <v>202.275</v>
      </c>
      <c r="F59" s="15">
        <f>C59-C59*0.09</f>
        <v>197.925</v>
      </c>
      <c r="G59" s="17"/>
      <c r="H59" s="74">
        <f>C59*G59</f>
        <v>0</v>
      </c>
    </row>
    <row r="60" spans="1:8" ht="16.5" customHeight="1">
      <c r="A60" s="69" t="s">
        <v>284</v>
      </c>
      <c r="B60" s="69"/>
      <c r="C60" s="78"/>
      <c r="D60" s="69"/>
      <c r="E60" s="69"/>
      <c r="F60" s="69"/>
      <c r="G60" s="70"/>
      <c r="H60" s="70"/>
    </row>
    <row r="61" spans="1:8" ht="15">
      <c r="A61" s="86" t="s">
        <v>200</v>
      </c>
      <c r="B61" s="73" t="s">
        <v>285</v>
      </c>
      <c r="C61" s="76">
        <v>217.5</v>
      </c>
      <c r="D61" s="15">
        <f>C61-C61*0.05</f>
        <v>206.625</v>
      </c>
      <c r="E61" s="15">
        <f>C61-C61*0.07</f>
        <v>202.275</v>
      </c>
      <c r="F61" s="15">
        <f>C61-C61*0.09</f>
        <v>197.925</v>
      </c>
      <c r="G61" s="17"/>
      <c r="H61" s="74">
        <f>C61*G61</f>
        <v>0</v>
      </c>
    </row>
    <row r="62" spans="1:8" ht="15">
      <c r="A62" s="86" t="s">
        <v>286</v>
      </c>
      <c r="B62" s="73" t="s">
        <v>287</v>
      </c>
      <c r="C62" s="76">
        <v>217.5</v>
      </c>
      <c r="D62" s="15">
        <f>C62-C62*0.05</f>
        <v>206.625</v>
      </c>
      <c r="E62" s="15">
        <f>C62-C62*0.07</f>
        <v>202.275</v>
      </c>
      <c r="F62" s="15">
        <f>C62-C62*0.09</f>
        <v>197.925</v>
      </c>
      <c r="G62" s="17"/>
      <c r="H62" s="74">
        <f>C62*G62</f>
        <v>0</v>
      </c>
    </row>
    <row r="63" spans="1:8" ht="15">
      <c r="A63" s="86" t="s">
        <v>197</v>
      </c>
      <c r="B63" s="73" t="s">
        <v>288</v>
      </c>
      <c r="C63" s="76">
        <v>217.5</v>
      </c>
      <c r="D63" s="15">
        <f>C63-C63*0.05</f>
        <v>206.625</v>
      </c>
      <c r="E63" s="15">
        <f>C63-C63*0.07</f>
        <v>202.275</v>
      </c>
      <c r="F63" s="15">
        <f>C63-C63*0.09</f>
        <v>197.925</v>
      </c>
      <c r="G63" s="17"/>
      <c r="H63" s="74">
        <f>C63*G63</f>
        <v>0</v>
      </c>
    </row>
    <row r="64" spans="1:8" ht="15">
      <c r="A64" s="86" t="s">
        <v>205</v>
      </c>
      <c r="B64" s="73" t="s">
        <v>289</v>
      </c>
      <c r="C64" s="76">
        <v>217.5</v>
      </c>
      <c r="D64" s="15">
        <f>C64-C64*0.05</f>
        <v>206.625</v>
      </c>
      <c r="E64" s="15">
        <f>C64-C64*0.07</f>
        <v>202.275</v>
      </c>
      <c r="F64" s="15">
        <f>C64-C64*0.09</f>
        <v>197.925</v>
      </c>
      <c r="G64" s="17"/>
      <c r="H64" s="74">
        <f>C64*G64</f>
        <v>0</v>
      </c>
    </row>
    <row r="65" spans="1:8" ht="28.5" customHeight="1">
      <c r="A65" s="172" t="s">
        <v>290</v>
      </c>
      <c r="B65" s="172"/>
      <c r="C65" s="172"/>
      <c r="D65" s="172"/>
      <c r="E65" s="172"/>
      <c r="F65" s="172"/>
      <c r="G65" s="172"/>
      <c r="H65" s="172">
        <f>C65*G65</f>
        <v>0</v>
      </c>
    </row>
    <row r="66" spans="1:8" ht="15">
      <c r="A66" s="69" t="s">
        <v>291</v>
      </c>
      <c r="B66" s="69"/>
      <c r="C66" s="78"/>
      <c r="D66" s="69"/>
      <c r="E66" s="69"/>
      <c r="F66" s="69"/>
      <c r="G66" s="70"/>
      <c r="H66" s="70"/>
    </row>
    <row r="67" spans="1:8" ht="16.5" customHeight="1">
      <c r="A67" s="87" t="s">
        <v>292</v>
      </c>
      <c r="B67" s="73" t="s">
        <v>293</v>
      </c>
      <c r="C67" s="76">
        <v>64.5</v>
      </c>
      <c r="D67" s="15">
        <f aca="true" t="shared" si="4" ref="D67:D78">C67-C67*0.05</f>
        <v>61.275</v>
      </c>
      <c r="E67" s="15">
        <f aca="true" t="shared" si="5" ref="E67:E78">C67-C67*0.07</f>
        <v>59.985</v>
      </c>
      <c r="F67" s="15">
        <f aca="true" t="shared" si="6" ref="F67:F78">C67-C67*0.09</f>
        <v>58.695</v>
      </c>
      <c r="G67" s="17"/>
      <c r="H67" s="74">
        <f aca="true" t="shared" si="7" ref="H67:H136">C67*G67</f>
        <v>0</v>
      </c>
    </row>
    <row r="68" spans="1:8" ht="15">
      <c r="A68" s="87" t="s">
        <v>294</v>
      </c>
      <c r="B68" s="73" t="s">
        <v>295</v>
      </c>
      <c r="C68" s="76">
        <v>64.5</v>
      </c>
      <c r="D68" s="15">
        <f t="shared" si="4"/>
        <v>61.275</v>
      </c>
      <c r="E68" s="15">
        <f t="shared" si="5"/>
        <v>59.985</v>
      </c>
      <c r="F68" s="15">
        <f t="shared" si="6"/>
        <v>58.695</v>
      </c>
      <c r="G68" s="17"/>
      <c r="H68" s="74">
        <f t="shared" si="7"/>
        <v>0</v>
      </c>
    </row>
    <row r="69" spans="1:8" ht="15">
      <c r="A69" s="87" t="s">
        <v>296</v>
      </c>
      <c r="B69" s="73" t="s">
        <v>297</v>
      </c>
      <c r="C69" s="76">
        <v>64.5</v>
      </c>
      <c r="D69" s="15">
        <f t="shared" si="4"/>
        <v>61.275</v>
      </c>
      <c r="E69" s="15">
        <f t="shared" si="5"/>
        <v>59.985</v>
      </c>
      <c r="F69" s="15">
        <f t="shared" si="6"/>
        <v>58.695</v>
      </c>
      <c r="G69" s="17"/>
      <c r="H69" s="74">
        <f t="shared" si="7"/>
        <v>0</v>
      </c>
    </row>
    <row r="70" spans="1:8" ht="15">
      <c r="A70" s="87" t="s">
        <v>298</v>
      </c>
      <c r="B70" s="73" t="s">
        <v>299</v>
      </c>
      <c r="C70" s="76">
        <v>64.5</v>
      </c>
      <c r="D70" s="15">
        <f t="shared" si="4"/>
        <v>61.275</v>
      </c>
      <c r="E70" s="15">
        <f t="shared" si="5"/>
        <v>59.985</v>
      </c>
      <c r="F70" s="15">
        <f t="shared" si="6"/>
        <v>58.695</v>
      </c>
      <c r="G70" s="17"/>
      <c r="H70" s="74">
        <f t="shared" si="7"/>
        <v>0</v>
      </c>
    </row>
    <row r="71" spans="1:8" ht="15">
      <c r="A71" s="87" t="s">
        <v>300</v>
      </c>
      <c r="B71" s="73" t="s">
        <v>301</v>
      </c>
      <c r="C71" s="76">
        <v>64.5</v>
      </c>
      <c r="D71" s="15">
        <f t="shared" si="4"/>
        <v>61.275</v>
      </c>
      <c r="E71" s="15">
        <f t="shared" si="5"/>
        <v>59.985</v>
      </c>
      <c r="F71" s="15">
        <f t="shared" si="6"/>
        <v>58.695</v>
      </c>
      <c r="G71" s="17"/>
      <c r="H71" s="74">
        <f t="shared" si="7"/>
        <v>0</v>
      </c>
    </row>
    <row r="72" spans="1:8" ht="15">
      <c r="A72" s="87" t="s">
        <v>302</v>
      </c>
      <c r="B72" s="73" t="s">
        <v>303</v>
      </c>
      <c r="C72" s="76">
        <v>64.5</v>
      </c>
      <c r="D72" s="15">
        <f t="shared" si="4"/>
        <v>61.275</v>
      </c>
      <c r="E72" s="15">
        <f t="shared" si="5"/>
        <v>59.985</v>
      </c>
      <c r="F72" s="15">
        <f t="shared" si="6"/>
        <v>58.695</v>
      </c>
      <c r="G72" s="17"/>
      <c r="H72" s="74">
        <f t="shared" si="7"/>
        <v>0</v>
      </c>
    </row>
    <row r="73" spans="1:8" ht="15">
      <c r="A73" s="87" t="s">
        <v>304</v>
      </c>
      <c r="B73" s="73" t="s">
        <v>305</v>
      </c>
      <c r="C73" s="76">
        <v>64.5</v>
      </c>
      <c r="D73" s="15">
        <f t="shared" si="4"/>
        <v>61.275</v>
      </c>
      <c r="E73" s="15">
        <f t="shared" si="5"/>
        <v>59.985</v>
      </c>
      <c r="F73" s="15">
        <f t="shared" si="6"/>
        <v>58.695</v>
      </c>
      <c r="G73" s="17"/>
      <c r="H73" s="74">
        <f t="shared" si="7"/>
        <v>0</v>
      </c>
    </row>
    <row r="74" spans="1:8" ht="15">
      <c r="A74" s="87" t="s">
        <v>306</v>
      </c>
      <c r="B74" s="73" t="s">
        <v>307</v>
      </c>
      <c r="C74" s="76">
        <v>64.5</v>
      </c>
      <c r="D74" s="15">
        <f t="shared" si="4"/>
        <v>61.275</v>
      </c>
      <c r="E74" s="15">
        <f t="shared" si="5"/>
        <v>59.985</v>
      </c>
      <c r="F74" s="15">
        <f t="shared" si="6"/>
        <v>58.695</v>
      </c>
      <c r="G74" s="17"/>
      <c r="H74" s="74">
        <f t="shared" si="7"/>
        <v>0</v>
      </c>
    </row>
    <row r="75" spans="1:8" ht="16.5" customHeight="1">
      <c r="A75" s="87" t="s">
        <v>308</v>
      </c>
      <c r="B75" s="73" t="s">
        <v>309</v>
      </c>
      <c r="C75" s="76">
        <v>64.5</v>
      </c>
      <c r="D75" s="15">
        <f t="shared" si="4"/>
        <v>61.275</v>
      </c>
      <c r="E75" s="15">
        <f t="shared" si="5"/>
        <v>59.985</v>
      </c>
      <c r="F75" s="15">
        <f t="shared" si="6"/>
        <v>58.695</v>
      </c>
      <c r="G75" s="17"/>
      <c r="H75" s="74">
        <f t="shared" si="7"/>
        <v>0</v>
      </c>
    </row>
    <row r="76" spans="1:8" ht="15">
      <c r="A76" s="87" t="s">
        <v>310</v>
      </c>
      <c r="B76" s="73" t="s">
        <v>311</v>
      </c>
      <c r="C76" s="76">
        <v>64.5</v>
      </c>
      <c r="D76" s="15">
        <f t="shared" si="4"/>
        <v>61.275</v>
      </c>
      <c r="E76" s="15">
        <f t="shared" si="5"/>
        <v>59.985</v>
      </c>
      <c r="F76" s="15">
        <f t="shared" si="6"/>
        <v>58.695</v>
      </c>
      <c r="G76" s="17"/>
      <c r="H76" s="74">
        <f t="shared" si="7"/>
        <v>0</v>
      </c>
    </row>
    <row r="77" spans="1:8" ht="15">
      <c r="A77" s="87" t="s">
        <v>312</v>
      </c>
      <c r="B77" s="73" t="s">
        <v>313</v>
      </c>
      <c r="C77" s="76">
        <v>64.5</v>
      </c>
      <c r="D77" s="15">
        <f t="shared" si="4"/>
        <v>61.275</v>
      </c>
      <c r="E77" s="15">
        <f t="shared" si="5"/>
        <v>59.985</v>
      </c>
      <c r="F77" s="15">
        <f t="shared" si="6"/>
        <v>58.695</v>
      </c>
      <c r="G77" s="17"/>
      <c r="H77" s="74">
        <f t="shared" si="7"/>
        <v>0</v>
      </c>
    </row>
    <row r="78" spans="1:8" ht="15">
      <c r="A78" s="87" t="s">
        <v>314</v>
      </c>
      <c r="B78" s="73" t="s">
        <v>315</v>
      </c>
      <c r="C78" s="76">
        <v>64.5</v>
      </c>
      <c r="D78" s="15">
        <f t="shared" si="4"/>
        <v>61.275</v>
      </c>
      <c r="E78" s="15">
        <f t="shared" si="5"/>
        <v>59.985</v>
      </c>
      <c r="F78" s="15">
        <f t="shared" si="6"/>
        <v>58.695</v>
      </c>
      <c r="G78" s="17"/>
      <c r="H78" s="74">
        <f t="shared" si="7"/>
        <v>0</v>
      </c>
    </row>
    <row r="79" spans="1:8" ht="15.75" customHeight="1">
      <c r="A79" s="173" t="s">
        <v>316</v>
      </c>
      <c r="B79" s="173"/>
      <c r="C79" s="173"/>
      <c r="D79" s="173"/>
      <c r="E79" s="173"/>
      <c r="F79" s="173"/>
      <c r="G79" s="173"/>
      <c r="H79" s="173">
        <f t="shared" si="7"/>
        <v>0</v>
      </c>
    </row>
    <row r="80" spans="1:8" ht="15">
      <c r="A80" s="86" t="s">
        <v>197</v>
      </c>
      <c r="B80" s="73" t="s">
        <v>317</v>
      </c>
      <c r="C80" s="76">
        <v>142.5</v>
      </c>
      <c r="D80" s="15">
        <f aca="true" t="shared" si="8" ref="D80:D85">C80-C80*0.05</f>
        <v>135.375</v>
      </c>
      <c r="E80" s="15">
        <f aca="true" t="shared" si="9" ref="E80:E85">C80-C80*0.07</f>
        <v>132.525</v>
      </c>
      <c r="F80" s="15">
        <f aca="true" t="shared" si="10" ref="F80:F85">C80-C80*0.09</f>
        <v>129.675</v>
      </c>
      <c r="G80" s="17"/>
      <c r="H80" s="74">
        <f t="shared" si="7"/>
        <v>0</v>
      </c>
    </row>
    <row r="81" spans="1:8" ht="15">
      <c r="A81" s="86" t="s">
        <v>318</v>
      </c>
      <c r="B81" s="73" t="s">
        <v>319</v>
      </c>
      <c r="C81" s="76">
        <v>142.5</v>
      </c>
      <c r="D81" s="15">
        <f t="shared" si="8"/>
        <v>135.375</v>
      </c>
      <c r="E81" s="15">
        <f t="shared" si="9"/>
        <v>132.525</v>
      </c>
      <c r="F81" s="15">
        <f t="shared" si="10"/>
        <v>129.675</v>
      </c>
      <c r="G81" s="17"/>
      <c r="H81" s="74">
        <f t="shared" si="7"/>
        <v>0</v>
      </c>
    </row>
    <row r="82" spans="1:8" ht="15">
      <c r="A82" s="86" t="s">
        <v>320</v>
      </c>
      <c r="B82" s="73" t="s">
        <v>321</v>
      </c>
      <c r="C82" s="76">
        <v>142.5</v>
      </c>
      <c r="D82" s="15">
        <f t="shared" si="8"/>
        <v>135.375</v>
      </c>
      <c r="E82" s="15">
        <f t="shared" si="9"/>
        <v>132.525</v>
      </c>
      <c r="F82" s="15">
        <f t="shared" si="10"/>
        <v>129.675</v>
      </c>
      <c r="G82" s="17"/>
      <c r="H82" s="74">
        <f t="shared" si="7"/>
        <v>0</v>
      </c>
    </row>
    <row r="83" spans="1:8" ht="19.5" customHeight="1">
      <c r="A83" s="86" t="s">
        <v>322</v>
      </c>
      <c r="B83" s="73" t="s">
        <v>323</v>
      </c>
      <c r="C83" s="76">
        <v>142.5</v>
      </c>
      <c r="D83" s="15">
        <f t="shared" si="8"/>
        <v>135.375</v>
      </c>
      <c r="E83" s="15">
        <f t="shared" si="9"/>
        <v>132.525</v>
      </c>
      <c r="F83" s="15">
        <f t="shared" si="10"/>
        <v>129.675</v>
      </c>
      <c r="G83" s="17"/>
      <c r="H83" s="74">
        <f t="shared" si="7"/>
        <v>0</v>
      </c>
    </row>
    <row r="84" spans="1:8" ht="15">
      <c r="A84" s="86" t="s">
        <v>189</v>
      </c>
      <c r="B84" s="73" t="s">
        <v>324</v>
      </c>
      <c r="C84" s="76">
        <v>142.5</v>
      </c>
      <c r="D84" s="15">
        <f t="shared" si="8"/>
        <v>135.375</v>
      </c>
      <c r="E84" s="15">
        <f t="shared" si="9"/>
        <v>132.525</v>
      </c>
      <c r="F84" s="15">
        <f t="shared" si="10"/>
        <v>129.675</v>
      </c>
      <c r="G84" s="17"/>
      <c r="H84" s="74">
        <f t="shared" si="7"/>
        <v>0</v>
      </c>
    </row>
    <row r="85" spans="1:8" ht="15">
      <c r="A85" s="86" t="s">
        <v>201</v>
      </c>
      <c r="B85" s="73" t="s">
        <v>325</v>
      </c>
      <c r="C85" s="76">
        <v>142.5</v>
      </c>
      <c r="D85" s="15">
        <f t="shared" si="8"/>
        <v>135.375</v>
      </c>
      <c r="E85" s="15">
        <f t="shared" si="9"/>
        <v>132.525</v>
      </c>
      <c r="F85" s="15">
        <f t="shared" si="10"/>
        <v>129.675</v>
      </c>
      <c r="G85" s="17"/>
      <c r="H85" s="74">
        <f t="shared" si="7"/>
        <v>0</v>
      </c>
    </row>
    <row r="86" spans="1:8" ht="15.75" customHeight="1">
      <c r="A86" s="173" t="s">
        <v>326</v>
      </c>
      <c r="B86" s="173"/>
      <c r="C86" s="173"/>
      <c r="D86" s="173"/>
      <c r="E86" s="173"/>
      <c r="F86" s="173"/>
      <c r="G86" s="173"/>
      <c r="H86" s="173">
        <f t="shared" si="7"/>
        <v>0</v>
      </c>
    </row>
    <row r="87" spans="1:8" ht="16.5" customHeight="1">
      <c r="A87" s="86" t="s">
        <v>327</v>
      </c>
      <c r="B87" s="73" t="s">
        <v>328</v>
      </c>
      <c r="C87" s="76">
        <v>207</v>
      </c>
      <c r="D87" s="15">
        <f>C87-C87*0.05</f>
        <v>196.65</v>
      </c>
      <c r="E87" s="15">
        <f>C87-C87*0.07</f>
        <v>192.51</v>
      </c>
      <c r="F87" s="15">
        <f>C87-C87*0.09</f>
        <v>188.37</v>
      </c>
      <c r="G87" s="17"/>
      <c r="H87" s="74">
        <f t="shared" si="7"/>
        <v>0</v>
      </c>
    </row>
    <row r="88" spans="1:8" ht="15">
      <c r="A88" s="86" t="s">
        <v>329</v>
      </c>
      <c r="B88" s="73" t="s">
        <v>330</v>
      </c>
      <c r="C88" s="76">
        <v>207</v>
      </c>
      <c r="D88" s="15">
        <f>C88-C88*0.05</f>
        <v>196.65</v>
      </c>
      <c r="E88" s="15">
        <f>C88-C88*0.07</f>
        <v>192.51</v>
      </c>
      <c r="F88" s="15">
        <f>C88-C88*0.09</f>
        <v>188.37</v>
      </c>
      <c r="G88" s="17"/>
      <c r="H88" s="74">
        <f t="shared" si="7"/>
        <v>0</v>
      </c>
    </row>
    <row r="89" spans="1:8" ht="15">
      <c r="A89" s="86" t="s">
        <v>331</v>
      </c>
      <c r="B89" s="73" t="s">
        <v>332</v>
      </c>
      <c r="C89" s="76">
        <v>207</v>
      </c>
      <c r="D89" s="15">
        <f>C89-C89*0.05</f>
        <v>196.65</v>
      </c>
      <c r="E89" s="15">
        <f>C89-C89*0.07</f>
        <v>192.51</v>
      </c>
      <c r="F89" s="15">
        <f>C89-C89*0.09</f>
        <v>188.37</v>
      </c>
      <c r="G89" s="17"/>
      <c r="H89" s="74">
        <f t="shared" si="7"/>
        <v>0</v>
      </c>
    </row>
    <row r="90" spans="1:8" ht="15.75" customHeight="1">
      <c r="A90" s="173" t="s">
        <v>333</v>
      </c>
      <c r="B90" s="173"/>
      <c r="C90" s="173"/>
      <c r="D90" s="173"/>
      <c r="E90" s="173"/>
      <c r="F90" s="173"/>
      <c r="G90" s="173"/>
      <c r="H90" s="173">
        <f t="shared" si="7"/>
        <v>0</v>
      </c>
    </row>
    <row r="91" spans="1:8" ht="15">
      <c r="A91" s="86" t="s">
        <v>334</v>
      </c>
      <c r="B91" s="73" t="s">
        <v>335</v>
      </c>
      <c r="C91" s="76">
        <v>141</v>
      </c>
      <c r="D91" s="15">
        <f>C91-C91*0.05</f>
        <v>133.95</v>
      </c>
      <c r="E91" s="15">
        <f>C91-C91*0.07</f>
        <v>131.13</v>
      </c>
      <c r="F91" s="15">
        <f>C91-C91*0.09</f>
        <v>128.31</v>
      </c>
      <c r="G91" s="17"/>
      <c r="H91" s="74">
        <f t="shared" si="7"/>
        <v>0</v>
      </c>
    </row>
    <row r="92" spans="1:8" ht="15">
      <c r="A92" s="86" t="s">
        <v>205</v>
      </c>
      <c r="B92" s="73" t="s">
        <v>336</v>
      </c>
      <c r="C92" s="76">
        <v>141</v>
      </c>
      <c r="D92" s="15">
        <f>C92-C92*0.05</f>
        <v>133.95</v>
      </c>
      <c r="E92" s="15">
        <f>C92-C92*0.07</f>
        <v>131.13</v>
      </c>
      <c r="F92" s="15">
        <f>C92-C92*0.09</f>
        <v>128.31</v>
      </c>
      <c r="G92" s="17"/>
      <c r="H92" s="74">
        <f t="shared" si="7"/>
        <v>0</v>
      </c>
    </row>
    <row r="93" spans="1:8" ht="15">
      <c r="A93" s="86" t="s">
        <v>327</v>
      </c>
      <c r="B93" s="73" t="s">
        <v>337</v>
      </c>
      <c r="C93" s="76">
        <v>141</v>
      </c>
      <c r="D93" s="15">
        <f>C93-C93*0.05</f>
        <v>133.95</v>
      </c>
      <c r="E93" s="15">
        <f>C93-C93*0.07</f>
        <v>131.13</v>
      </c>
      <c r="F93" s="15">
        <f>C93-C93*0.09</f>
        <v>128.31</v>
      </c>
      <c r="G93" s="17"/>
      <c r="H93" s="74">
        <f t="shared" si="7"/>
        <v>0</v>
      </c>
    </row>
    <row r="94" spans="1:8" ht="15.75" customHeight="1">
      <c r="A94" s="173" t="s">
        <v>338</v>
      </c>
      <c r="B94" s="173"/>
      <c r="C94" s="173"/>
      <c r="D94" s="173"/>
      <c r="E94" s="173"/>
      <c r="F94" s="173"/>
      <c r="G94" s="173"/>
      <c r="H94" s="173">
        <f t="shared" si="7"/>
        <v>0</v>
      </c>
    </row>
    <row r="95" spans="1:8" ht="15">
      <c r="A95" s="87" t="s">
        <v>339</v>
      </c>
      <c r="B95" s="73" t="s">
        <v>340</v>
      </c>
      <c r="C95" s="76">
        <v>135</v>
      </c>
      <c r="D95" s="15">
        <f>C95-C95*0.05</f>
        <v>128.25</v>
      </c>
      <c r="E95" s="15">
        <f>C95-C95*0.07</f>
        <v>125.55</v>
      </c>
      <c r="F95" s="15">
        <f>C95-C95*0.09</f>
        <v>122.85</v>
      </c>
      <c r="G95" s="17"/>
      <c r="H95" s="74">
        <f t="shared" si="7"/>
        <v>0</v>
      </c>
    </row>
    <row r="96" spans="1:8" ht="17.25" customHeight="1">
      <c r="A96" s="87" t="s">
        <v>341</v>
      </c>
      <c r="B96" s="73" t="s">
        <v>342</v>
      </c>
      <c r="C96" s="76">
        <v>135</v>
      </c>
      <c r="D96" s="15">
        <f>C96-C96*0.05</f>
        <v>128.25</v>
      </c>
      <c r="E96" s="15">
        <f>C96-C96*0.07</f>
        <v>125.55</v>
      </c>
      <c r="F96" s="15">
        <f>C96-C96*0.09</f>
        <v>122.85</v>
      </c>
      <c r="G96" s="17"/>
      <c r="H96" s="74">
        <f t="shared" si="7"/>
        <v>0</v>
      </c>
    </row>
    <row r="97" spans="1:8" ht="15">
      <c r="A97" s="87" t="s">
        <v>343</v>
      </c>
      <c r="B97" s="73" t="s">
        <v>344</v>
      </c>
      <c r="C97" s="76">
        <v>135</v>
      </c>
      <c r="D97" s="15">
        <f>C97-C97*0.05</f>
        <v>128.25</v>
      </c>
      <c r="E97" s="15">
        <f>C97-C97*0.07</f>
        <v>125.55</v>
      </c>
      <c r="F97" s="15">
        <f>C97-C97*0.09</f>
        <v>122.85</v>
      </c>
      <c r="G97" s="17"/>
      <c r="H97" s="74">
        <f t="shared" si="7"/>
        <v>0</v>
      </c>
    </row>
    <row r="98" spans="1:8" ht="16.5" customHeight="1">
      <c r="A98" s="87" t="s">
        <v>345</v>
      </c>
      <c r="B98" s="73" t="s">
        <v>346</v>
      </c>
      <c r="C98" s="76">
        <v>135</v>
      </c>
      <c r="D98" s="15">
        <f>C98-C98*0.05</f>
        <v>128.25</v>
      </c>
      <c r="E98" s="15">
        <f>C98-C98*0.07</f>
        <v>125.55</v>
      </c>
      <c r="F98" s="15">
        <f>C98-C98*0.09</f>
        <v>122.85</v>
      </c>
      <c r="G98" s="17"/>
      <c r="H98" s="74">
        <f t="shared" si="7"/>
        <v>0</v>
      </c>
    </row>
    <row r="99" spans="1:8" ht="15.75" customHeight="1">
      <c r="A99" s="173" t="s">
        <v>347</v>
      </c>
      <c r="B99" s="173"/>
      <c r="C99" s="173"/>
      <c r="D99" s="173"/>
      <c r="E99" s="173"/>
      <c r="F99" s="173"/>
      <c r="G99" s="173"/>
      <c r="H99" s="173">
        <f t="shared" si="7"/>
        <v>0</v>
      </c>
    </row>
    <row r="100" spans="1:8" ht="15">
      <c r="A100" s="87" t="s">
        <v>348</v>
      </c>
      <c r="B100" s="73" t="s">
        <v>349</v>
      </c>
      <c r="C100" s="76">
        <v>69</v>
      </c>
      <c r="D100" s="15">
        <f aca="true" t="shared" si="11" ref="D100:D115">C100-C100*0.05</f>
        <v>65.55</v>
      </c>
      <c r="E100" s="15">
        <f aca="true" t="shared" si="12" ref="E100:E115">C100-C100*0.07</f>
        <v>64.17</v>
      </c>
      <c r="F100" s="15">
        <f aca="true" t="shared" si="13" ref="F100:F115">C100-C100*0.09</f>
        <v>62.79</v>
      </c>
      <c r="G100" s="17"/>
      <c r="H100" s="74">
        <f t="shared" si="7"/>
        <v>0</v>
      </c>
    </row>
    <row r="101" spans="1:8" ht="15">
      <c r="A101" s="87" t="s">
        <v>350</v>
      </c>
      <c r="B101" s="73" t="s">
        <v>351</v>
      </c>
      <c r="C101" s="76">
        <v>69</v>
      </c>
      <c r="D101" s="15">
        <f t="shared" si="11"/>
        <v>65.55</v>
      </c>
      <c r="E101" s="15">
        <f t="shared" si="12"/>
        <v>64.17</v>
      </c>
      <c r="F101" s="15">
        <f t="shared" si="13"/>
        <v>62.79</v>
      </c>
      <c r="G101" s="17"/>
      <c r="H101" s="74">
        <f t="shared" si="7"/>
        <v>0</v>
      </c>
    </row>
    <row r="102" spans="1:8" ht="15">
      <c r="A102" s="87" t="s">
        <v>352</v>
      </c>
      <c r="B102" s="73" t="s">
        <v>353</v>
      </c>
      <c r="C102" s="76">
        <v>69</v>
      </c>
      <c r="D102" s="15">
        <f t="shared" si="11"/>
        <v>65.55</v>
      </c>
      <c r="E102" s="15">
        <f t="shared" si="12"/>
        <v>64.17</v>
      </c>
      <c r="F102" s="15">
        <f t="shared" si="13"/>
        <v>62.79</v>
      </c>
      <c r="G102" s="17"/>
      <c r="H102" s="74">
        <f t="shared" si="7"/>
        <v>0</v>
      </c>
    </row>
    <row r="103" spans="1:8" ht="17.25" customHeight="1">
      <c r="A103" s="87" t="s">
        <v>354</v>
      </c>
      <c r="B103" s="73" t="s">
        <v>355</v>
      </c>
      <c r="C103" s="76">
        <v>69</v>
      </c>
      <c r="D103" s="15">
        <f t="shared" si="11"/>
        <v>65.55</v>
      </c>
      <c r="E103" s="15">
        <f t="shared" si="12"/>
        <v>64.17</v>
      </c>
      <c r="F103" s="15">
        <f t="shared" si="13"/>
        <v>62.79</v>
      </c>
      <c r="G103" s="17"/>
      <c r="H103" s="74">
        <f t="shared" si="7"/>
        <v>0</v>
      </c>
    </row>
    <row r="104" spans="1:8" ht="15">
      <c r="A104" s="87" t="s">
        <v>356</v>
      </c>
      <c r="B104" s="73" t="s">
        <v>357</v>
      </c>
      <c r="C104" s="76">
        <v>69</v>
      </c>
      <c r="D104" s="15">
        <f t="shared" si="11"/>
        <v>65.55</v>
      </c>
      <c r="E104" s="15">
        <f t="shared" si="12"/>
        <v>64.17</v>
      </c>
      <c r="F104" s="15">
        <f t="shared" si="13"/>
        <v>62.79</v>
      </c>
      <c r="G104" s="17"/>
      <c r="H104" s="74">
        <f t="shared" si="7"/>
        <v>0</v>
      </c>
    </row>
    <row r="105" spans="1:8" ht="15">
      <c r="A105" s="87" t="s">
        <v>358</v>
      </c>
      <c r="B105" s="73" t="s">
        <v>359</v>
      </c>
      <c r="C105" s="76">
        <v>64.5</v>
      </c>
      <c r="D105" s="15">
        <f t="shared" si="11"/>
        <v>61.275</v>
      </c>
      <c r="E105" s="15">
        <f t="shared" si="12"/>
        <v>59.985</v>
      </c>
      <c r="F105" s="15">
        <f t="shared" si="13"/>
        <v>58.695</v>
      </c>
      <c r="G105" s="17"/>
      <c r="H105" s="74">
        <f t="shared" si="7"/>
        <v>0</v>
      </c>
    </row>
    <row r="106" spans="1:8" ht="26.25">
      <c r="A106" s="87" t="s">
        <v>360</v>
      </c>
      <c r="B106" s="73" t="s">
        <v>361</v>
      </c>
      <c r="C106" s="76">
        <v>64.5</v>
      </c>
      <c r="D106" s="15">
        <f t="shared" si="11"/>
        <v>61.275</v>
      </c>
      <c r="E106" s="15">
        <f t="shared" si="12"/>
        <v>59.985</v>
      </c>
      <c r="F106" s="15">
        <f t="shared" si="13"/>
        <v>58.695</v>
      </c>
      <c r="G106" s="17"/>
      <c r="H106" s="74">
        <f t="shared" si="7"/>
        <v>0</v>
      </c>
    </row>
    <row r="107" spans="1:8" ht="17.25" customHeight="1">
      <c r="A107" s="87" t="s">
        <v>362</v>
      </c>
      <c r="B107" s="73" t="s">
        <v>363</v>
      </c>
      <c r="C107" s="76">
        <v>69</v>
      </c>
      <c r="D107" s="15">
        <f t="shared" si="11"/>
        <v>65.55</v>
      </c>
      <c r="E107" s="15">
        <f t="shared" si="12"/>
        <v>64.17</v>
      </c>
      <c r="F107" s="15">
        <f t="shared" si="13"/>
        <v>62.79</v>
      </c>
      <c r="G107" s="17"/>
      <c r="H107" s="74">
        <f t="shared" si="7"/>
        <v>0</v>
      </c>
    </row>
    <row r="108" spans="1:8" ht="15">
      <c r="A108" s="87" t="s">
        <v>364</v>
      </c>
      <c r="B108" s="73" t="s">
        <v>365</v>
      </c>
      <c r="C108" s="76">
        <v>64.5</v>
      </c>
      <c r="D108" s="15">
        <f t="shared" si="11"/>
        <v>61.275</v>
      </c>
      <c r="E108" s="15">
        <f t="shared" si="12"/>
        <v>59.985</v>
      </c>
      <c r="F108" s="15">
        <f t="shared" si="13"/>
        <v>58.695</v>
      </c>
      <c r="G108" s="17"/>
      <c r="H108" s="74">
        <f t="shared" si="7"/>
        <v>0</v>
      </c>
    </row>
    <row r="109" spans="1:8" ht="15">
      <c r="A109" s="87" t="s">
        <v>366</v>
      </c>
      <c r="B109" s="73" t="s">
        <v>367</v>
      </c>
      <c r="C109" s="76">
        <v>69</v>
      </c>
      <c r="D109" s="15">
        <f t="shared" si="11"/>
        <v>65.55</v>
      </c>
      <c r="E109" s="15">
        <f t="shared" si="12"/>
        <v>64.17</v>
      </c>
      <c r="F109" s="15">
        <f t="shared" si="13"/>
        <v>62.79</v>
      </c>
      <c r="G109" s="17"/>
      <c r="H109" s="74">
        <f t="shared" si="7"/>
        <v>0</v>
      </c>
    </row>
    <row r="110" spans="1:8" ht="26.25">
      <c r="A110" s="87" t="s">
        <v>368</v>
      </c>
      <c r="B110" s="73" t="s">
        <v>369</v>
      </c>
      <c r="C110" s="76">
        <v>69</v>
      </c>
      <c r="D110" s="15">
        <f t="shared" si="11"/>
        <v>65.55</v>
      </c>
      <c r="E110" s="15">
        <f t="shared" si="12"/>
        <v>64.17</v>
      </c>
      <c r="F110" s="15">
        <f t="shared" si="13"/>
        <v>62.79</v>
      </c>
      <c r="G110" s="17"/>
      <c r="H110" s="74">
        <f t="shared" si="7"/>
        <v>0</v>
      </c>
    </row>
    <row r="111" spans="1:8" ht="17.25" customHeight="1">
      <c r="A111" s="87" t="s">
        <v>370</v>
      </c>
      <c r="B111" s="73" t="s">
        <v>371</v>
      </c>
      <c r="C111" s="76">
        <v>64.5</v>
      </c>
      <c r="D111" s="15">
        <f t="shared" si="11"/>
        <v>61.275</v>
      </c>
      <c r="E111" s="15">
        <f t="shared" si="12"/>
        <v>59.985</v>
      </c>
      <c r="F111" s="15">
        <f t="shared" si="13"/>
        <v>58.695</v>
      </c>
      <c r="G111" s="17"/>
      <c r="H111" s="74">
        <f t="shared" si="7"/>
        <v>0</v>
      </c>
    </row>
    <row r="112" spans="1:8" ht="15">
      <c r="A112" s="87" t="s">
        <v>372</v>
      </c>
      <c r="B112" s="73" t="s">
        <v>373</v>
      </c>
      <c r="C112" s="76">
        <v>69</v>
      </c>
      <c r="D112" s="15">
        <f t="shared" si="11"/>
        <v>65.55</v>
      </c>
      <c r="E112" s="15">
        <f t="shared" si="12"/>
        <v>64.17</v>
      </c>
      <c r="F112" s="15">
        <f t="shared" si="13"/>
        <v>62.79</v>
      </c>
      <c r="G112" s="17"/>
      <c r="H112" s="74">
        <f t="shared" si="7"/>
        <v>0</v>
      </c>
    </row>
    <row r="113" spans="1:8" ht="26.25">
      <c r="A113" s="87" t="s">
        <v>374</v>
      </c>
      <c r="B113" s="73" t="s">
        <v>375</v>
      </c>
      <c r="C113" s="76">
        <v>69</v>
      </c>
      <c r="D113" s="15">
        <f t="shared" si="11"/>
        <v>65.55</v>
      </c>
      <c r="E113" s="15">
        <f t="shared" si="12"/>
        <v>64.17</v>
      </c>
      <c r="F113" s="15">
        <f t="shared" si="13"/>
        <v>62.79</v>
      </c>
      <c r="G113" s="17"/>
      <c r="H113" s="74">
        <f t="shared" si="7"/>
        <v>0</v>
      </c>
    </row>
    <row r="114" spans="1:8" ht="15">
      <c r="A114" s="87" t="s">
        <v>376</v>
      </c>
      <c r="B114" s="73" t="s">
        <v>377</v>
      </c>
      <c r="C114" s="76">
        <v>78</v>
      </c>
      <c r="D114" s="15">
        <f t="shared" si="11"/>
        <v>74.1</v>
      </c>
      <c r="E114" s="15">
        <f t="shared" si="12"/>
        <v>72.53999999999999</v>
      </c>
      <c r="F114" s="15">
        <f t="shared" si="13"/>
        <v>70.98</v>
      </c>
      <c r="G114" s="17"/>
      <c r="H114" s="74">
        <f t="shared" si="7"/>
        <v>0</v>
      </c>
    </row>
    <row r="115" spans="1:8" ht="15">
      <c r="A115" s="87" t="s">
        <v>378</v>
      </c>
      <c r="B115" s="73" t="s">
        <v>379</v>
      </c>
      <c r="C115" s="76">
        <v>69</v>
      </c>
      <c r="D115" s="15">
        <f t="shared" si="11"/>
        <v>65.55</v>
      </c>
      <c r="E115" s="15">
        <f t="shared" si="12"/>
        <v>64.17</v>
      </c>
      <c r="F115" s="15">
        <f t="shared" si="13"/>
        <v>62.79</v>
      </c>
      <c r="G115" s="17"/>
      <c r="H115" s="74">
        <f t="shared" si="7"/>
        <v>0</v>
      </c>
    </row>
    <row r="116" spans="1:8" ht="15.75" customHeight="1">
      <c r="A116" s="173" t="s">
        <v>380</v>
      </c>
      <c r="B116" s="173"/>
      <c r="C116" s="173"/>
      <c r="D116" s="173"/>
      <c r="E116" s="173"/>
      <c r="F116" s="173"/>
      <c r="G116" s="173"/>
      <c r="H116" s="173">
        <f t="shared" si="7"/>
        <v>0</v>
      </c>
    </row>
    <row r="117" spans="1:8" ht="15">
      <c r="A117" s="87" t="s">
        <v>381</v>
      </c>
      <c r="B117" s="73" t="s">
        <v>382</v>
      </c>
      <c r="C117" s="76">
        <v>78</v>
      </c>
      <c r="D117" s="15">
        <f>C117-C117*0.05</f>
        <v>74.1</v>
      </c>
      <c r="E117" s="15">
        <f>C117-C117*0.07</f>
        <v>72.53999999999999</v>
      </c>
      <c r="F117" s="15">
        <f>C117-C117*0.09</f>
        <v>70.98</v>
      </c>
      <c r="G117" s="17"/>
      <c r="H117" s="74">
        <f t="shared" si="7"/>
        <v>0</v>
      </c>
    </row>
    <row r="118" spans="1:8" ht="15">
      <c r="A118" s="87" t="s">
        <v>383</v>
      </c>
      <c r="B118" s="73" t="s">
        <v>384</v>
      </c>
      <c r="C118" s="76">
        <v>78</v>
      </c>
      <c r="D118" s="15">
        <f>C118-C118*0.05</f>
        <v>74.1</v>
      </c>
      <c r="E118" s="15">
        <f>C118-C118*0.07</f>
        <v>72.53999999999999</v>
      </c>
      <c r="F118" s="15">
        <f>C118-C118*0.09</f>
        <v>70.98</v>
      </c>
      <c r="G118" s="17"/>
      <c r="H118" s="74">
        <f t="shared" si="7"/>
        <v>0</v>
      </c>
    </row>
    <row r="119" spans="1:8" ht="15">
      <c r="A119" s="87" t="s">
        <v>385</v>
      </c>
      <c r="B119" s="73" t="s">
        <v>386</v>
      </c>
      <c r="C119" s="76">
        <v>64.5</v>
      </c>
      <c r="D119" s="15">
        <f>C119-C119*0.05</f>
        <v>61.275</v>
      </c>
      <c r="E119" s="15">
        <f>C119-C119*0.07</f>
        <v>59.985</v>
      </c>
      <c r="F119" s="15">
        <f>C119-C119*0.09</f>
        <v>58.695</v>
      </c>
      <c r="G119" s="17"/>
      <c r="H119" s="74">
        <f t="shared" si="7"/>
        <v>0</v>
      </c>
    </row>
    <row r="120" spans="1:8" ht="15">
      <c r="A120" s="87" t="s">
        <v>387</v>
      </c>
      <c r="B120" s="73" t="s">
        <v>388</v>
      </c>
      <c r="C120" s="76">
        <v>64.5</v>
      </c>
      <c r="D120" s="15">
        <f>C120-C120*0.05</f>
        <v>61.275</v>
      </c>
      <c r="E120" s="15">
        <f>C120-C120*0.07</f>
        <v>59.985</v>
      </c>
      <c r="F120" s="15">
        <f>C120-C120*0.09</f>
        <v>58.695</v>
      </c>
      <c r="G120" s="17"/>
      <c r="H120" s="74">
        <f t="shared" si="7"/>
        <v>0</v>
      </c>
    </row>
    <row r="121" spans="1:8" ht="16.5" customHeight="1">
      <c r="A121" s="173" t="s">
        <v>389</v>
      </c>
      <c r="B121" s="173"/>
      <c r="C121" s="173"/>
      <c r="D121" s="173"/>
      <c r="E121" s="173"/>
      <c r="F121" s="173"/>
      <c r="G121" s="173"/>
      <c r="H121" s="173">
        <f t="shared" si="7"/>
        <v>0</v>
      </c>
    </row>
    <row r="122" spans="1:8" ht="26.25">
      <c r="A122" s="87" t="s">
        <v>390</v>
      </c>
      <c r="B122" s="73" t="s">
        <v>391</v>
      </c>
      <c r="C122" s="76">
        <v>34.5</v>
      </c>
      <c r="D122" s="15">
        <f>C122-C122*0.05</f>
        <v>32.775</v>
      </c>
      <c r="E122" s="15">
        <f>C122-C122*0.07</f>
        <v>32.085</v>
      </c>
      <c r="F122" s="15">
        <f>C122-C122*0.09</f>
        <v>31.395</v>
      </c>
      <c r="G122" s="17"/>
      <c r="H122" s="74">
        <f t="shared" si="7"/>
        <v>0</v>
      </c>
    </row>
    <row r="123" spans="1:8" ht="15">
      <c r="A123" s="87" t="s">
        <v>227</v>
      </c>
      <c r="B123" s="73" t="s">
        <v>392</v>
      </c>
      <c r="C123" s="76">
        <v>34.5</v>
      </c>
      <c r="D123" s="15">
        <f>C123-C123*0.05</f>
        <v>32.775</v>
      </c>
      <c r="E123" s="15">
        <f>C123-C123*0.07</f>
        <v>32.085</v>
      </c>
      <c r="F123" s="15">
        <f>C123-C123*0.09</f>
        <v>31.395</v>
      </c>
      <c r="G123" s="17"/>
      <c r="H123" s="74">
        <f t="shared" si="7"/>
        <v>0</v>
      </c>
    </row>
    <row r="124" spans="1:8" ht="28.5" customHeight="1">
      <c r="A124" s="172" t="s">
        <v>393</v>
      </c>
      <c r="B124" s="172"/>
      <c r="C124" s="172"/>
      <c r="D124" s="172"/>
      <c r="E124" s="172"/>
      <c r="F124" s="172"/>
      <c r="G124" s="172"/>
      <c r="H124" s="172">
        <f t="shared" si="7"/>
        <v>0</v>
      </c>
    </row>
    <row r="125" spans="1:8" ht="15.75" customHeight="1">
      <c r="A125" s="173" t="s">
        <v>394</v>
      </c>
      <c r="B125" s="173"/>
      <c r="C125" s="173"/>
      <c r="D125" s="173"/>
      <c r="E125" s="173"/>
      <c r="F125" s="173"/>
      <c r="G125" s="173"/>
      <c r="H125" s="173">
        <f t="shared" si="7"/>
        <v>0</v>
      </c>
    </row>
    <row r="126" spans="1:8" ht="15.75" customHeight="1">
      <c r="A126" s="87" t="s">
        <v>395</v>
      </c>
      <c r="B126" s="73" t="s">
        <v>396</v>
      </c>
      <c r="C126" s="76">
        <v>765</v>
      </c>
      <c r="D126" s="15">
        <f aca="true" t="shared" si="14" ref="D126:D136">C126-C126*0.05</f>
        <v>726.75</v>
      </c>
      <c r="E126" s="15">
        <f aca="true" t="shared" si="15" ref="E126:E136">C126-C126*0.07</f>
        <v>711.45</v>
      </c>
      <c r="F126" s="15">
        <f aca="true" t="shared" si="16" ref="F126:F136">C126-C126*0.09</f>
        <v>696.15</v>
      </c>
      <c r="G126" s="17"/>
      <c r="H126" s="74">
        <f t="shared" si="7"/>
        <v>0</v>
      </c>
    </row>
    <row r="127" spans="1:8" ht="15.75" customHeight="1">
      <c r="A127" s="87" t="s">
        <v>397</v>
      </c>
      <c r="B127" s="73" t="s">
        <v>398</v>
      </c>
      <c r="C127" s="76">
        <v>765</v>
      </c>
      <c r="D127" s="15">
        <f t="shared" si="14"/>
        <v>726.75</v>
      </c>
      <c r="E127" s="15">
        <f t="shared" si="15"/>
        <v>711.45</v>
      </c>
      <c r="F127" s="15">
        <f t="shared" si="16"/>
        <v>696.15</v>
      </c>
      <c r="G127" s="17"/>
      <c r="H127" s="74">
        <f t="shared" si="7"/>
        <v>0</v>
      </c>
    </row>
    <row r="128" spans="1:8" ht="15.75" customHeight="1">
      <c r="A128" s="87" t="s">
        <v>399</v>
      </c>
      <c r="B128" s="73" t="s">
        <v>400</v>
      </c>
      <c r="C128" s="76">
        <v>765</v>
      </c>
      <c r="D128" s="15">
        <f t="shared" si="14"/>
        <v>726.75</v>
      </c>
      <c r="E128" s="15">
        <f t="shared" si="15"/>
        <v>711.45</v>
      </c>
      <c r="F128" s="15">
        <f t="shared" si="16"/>
        <v>696.15</v>
      </c>
      <c r="G128" s="17"/>
      <c r="H128" s="74">
        <f t="shared" si="7"/>
        <v>0</v>
      </c>
    </row>
    <row r="129" spans="1:8" ht="15.75" customHeight="1">
      <c r="A129" s="87" t="s">
        <v>401</v>
      </c>
      <c r="B129" s="73" t="s">
        <v>402</v>
      </c>
      <c r="C129" s="76">
        <v>982.5</v>
      </c>
      <c r="D129" s="15">
        <f t="shared" si="14"/>
        <v>933.375</v>
      </c>
      <c r="E129" s="15">
        <f t="shared" si="15"/>
        <v>913.725</v>
      </c>
      <c r="F129" s="15">
        <f t="shared" si="16"/>
        <v>894.075</v>
      </c>
      <c r="G129" s="17"/>
      <c r="H129" s="74">
        <f t="shared" si="7"/>
        <v>0</v>
      </c>
    </row>
    <row r="130" spans="1:8" ht="15.75" customHeight="1">
      <c r="A130" s="87" t="s">
        <v>403</v>
      </c>
      <c r="B130" s="73" t="s">
        <v>404</v>
      </c>
      <c r="C130" s="76">
        <v>765</v>
      </c>
      <c r="D130" s="15">
        <f t="shared" si="14"/>
        <v>726.75</v>
      </c>
      <c r="E130" s="15">
        <f t="shared" si="15"/>
        <v>711.45</v>
      </c>
      <c r="F130" s="15">
        <f t="shared" si="16"/>
        <v>696.15</v>
      </c>
      <c r="G130" s="17"/>
      <c r="H130" s="74">
        <f t="shared" si="7"/>
        <v>0</v>
      </c>
    </row>
    <row r="131" spans="1:8" ht="15.75" customHeight="1">
      <c r="A131" s="87" t="s">
        <v>405</v>
      </c>
      <c r="B131" s="73" t="s">
        <v>406</v>
      </c>
      <c r="C131" s="76">
        <v>817.5</v>
      </c>
      <c r="D131" s="15">
        <f t="shared" si="14"/>
        <v>776.625</v>
      </c>
      <c r="E131" s="15">
        <f t="shared" si="15"/>
        <v>760.275</v>
      </c>
      <c r="F131" s="15">
        <f t="shared" si="16"/>
        <v>743.925</v>
      </c>
      <c r="G131" s="17"/>
      <c r="H131" s="74">
        <f t="shared" si="7"/>
        <v>0</v>
      </c>
    </row>
    <row r="132" spans="1:8" ht="15.75" customHeight="1">
      <c r="A132" s="87" t="s">
        <v>407</v>
      </c>
      <c r="B132" s="73" t="s">
        <v>408</v>
      </c>
      <c r="C132" s="76">
        <v>765</v>
      </c>
      <c r="D132" s="15">
        <f t="shared" si="14"/>
        <v>726.75</v>
      </c>
      <c r="E132" s="15">
        <f t="shared" si="15"/>
        <v>711.45</v>
      </c>
      <c r="F132" s="15">
        <f t="shared" si="16"/>
        <v>696.15</v>
      </c>
      <c r="G132" s="17"/>
      <c r="H132" s="74">
        <f t="shared" si="7"/>
        <v>0</v>
      </c>
    </row>
    <row r="133" spans="1:8" ht="15.75" customHeight="1">
      <c r="A133" s="87" t="s">
        <v>409</v>
      </c>
      <c r="B133" s="73" t="s">
        <v>410</v>
      </c>
      <c r="C133" s="76">
        <v>982.5</v>
      </c>
      <c r="D133" s="15">
        <f t="shared" si="14"/>
        <v>933.375</v>
      </c>
      <c r="E133" s="15">
        <f t="shared" si="15"/>
        <v>913.725</v>
      </c>
      <c r="F133" s="15">
        <f t="shared" si="16"/>
        <v>894.075</v>
      </c>
      <c r="G133" s="17"/>
      <c r="H133" s="74">
        <f t="shared" si="7"/>
        <v>0</v>
      </c>
    </row>
    <row r="134" spans="1:8" ht="15.75" customHeight="1">
      <c r="A134" s="87" t="s">
        <v>411</v>
      </c>
      <c r="B134" s="73" t="s">
        <v>412</v>
      </c>
      <c r="C134" s="76">
        <v>90</v>
      </c>
      <c r="D134" s="15">
        <f t="shared" si="14"/>
        <v>85.5</v>
      </c>
      <c r="E134" s="15">
        <f t="shared" si="15"/>
        <v>83.7</v>
      </c>
      <c r="F134" s="15">
        <f t="shared" si="16"/>
        <v>81.9</v>
      </c>
      <c r="G134" s="17"/>
      <c r="H134" s="74">
        <f t="shared" si="7"/>
        <v>0</v>
      </c>
    </row>
    <row r="135" spans="1:8" ht="15">
      <c r="A135" s="87" t="s">
        <v>413</v>
      </c>
      <c r="B135" s="73" t="s">
        <v>414</v>
      </c>
      <c r="C135" s="76">
        <v>817.5</v>
      </c>
      <c r="D135" s="15">
        <f t="shared" si="14"/>
        <v>776.625</v>
      </c>
      <c r="E135" s="15">
        <f t="shared" si="15"/>
        <v>760.275</v>
      </c>
      <c r="F135" s="15">
        <f t="shared" si="16"/>
        <v>743.925</v>
      </c>
      <c r="G135" s="17"/>
      <c r="H135" s="74">
        <f t="shared" si="7"/>
        <v>0</v>
      </c>
    </row>
    <row r="136" spans="1:8" ht="15">
      <c r="A136" s="87" t="s">
        <v>415</v>
      </c>
      <c r="B136" s="73" t="s">
        <v>416</v>
      </c>
      <c r="C136" s="76">
        <v>817.5</v>
      </c>
      <c r="D136" s="15">
        <f t="shared" si="14"/>
        <v>776.625</v>
      </c>
      <c r="E136" s="15">
        <f t="shared" si="15"/>
        <v>760.275</v>
      </c>
      <c r="F136" s="15">
        <f t="shared" si="16"/>
        <v>743.925</v>
      </c>
      <c r="G136" s="17"/>
      <c r="H136" s="74">
        <f t="shared" si="7"/>
        <v>0</v>
      </c>
    </row>
    <row r="137" spans="1:9" ht="17.25" customHeight="1">
      <c r="A137" s="156" t="s">
        <v>39</v>
      </c>
      <c r="B137" s="156"/>
      <c r="C137" s="156"/>
      <c r="D137" s="156"/>
      <c r="E137" s="157" t="s">
        <v>40</v>
      </c>
      <c r="F137" s="157"/>
      <c r="G137" s="23">
        <f>SUM(G10:G136)</f>
        <v>0</v>
      </c>
      <c r="H137" s="24">
        <f>SUM(H10:H136)</f>
        <v>0</v>
      </c>
      <c r="I137"/>
    </row>
    <row r="138" spans="1:9" ht="18.75" customHeight="1">
      <c r="A138" s="158" t="s">
        <v>176</v>
      </c>
      <c r="B138" s="158"/>
      <c r="C138" s="158"/>
      <c r="D138" s="158"/>
      <c r="E138" s="159" t="s">
        <v>42</v>
      </c>
      <c r="F138" s="159"/>
      <c r="G138" s="23" t="s">
        <v>43</v>
      </c>
      <c r="H138" s="25"/>
      <c r="I138"/>
    </row>
    <row r="139" spans="1:9" ht="18.75" customHeight="1">
      <c r="A139" s="158" t="s">
        <v>44</v>
      </c>
      <c r="B139" s="158"/>
      <c r="C139" s="158"/>
      <c r="D139" s="158"/>
      <c r="E139" s="159" t="s">
        <v>45</v>
      </c>
      <c r="F139" s="159"/>
      <c r="G139" s="23">
        <f>G137</f>
        <v>0</v>
      </c>
      <c r="H139" s="26">
        <f>H137-(H137*H138%)</f>
        <v>0</v>
      </c>
      <c r="I139"/>
    </row>
    <row r="140" spans="1:9" ht="16.5" customHeight="1">
      <c r="A140" s="164" t="s">
        <v>46</v>
      </c>
      <c r="B140" s="164"/>
      <c r="C140" s="164"/>
      <c r="D140" s="164"/>
      <c r="E140"/>
      <c r="F140"/>
      <c r="G140"/>
      <c r="H140"/>
      <c r="I140"/>
    </row>
    <row r="141" spans="1:9" ht="17.25" customHeight="1">
      <c r="A141" s="164"/>
      <c r="B141" s="164"/>
      <c r="C141" s="164"/>
      <c r="D141" s="164"/>
      <c r="E141"/>
      <c r="F141"/>
      <c r="G141"/>
      <c r="H141"/>
      <c r="I141"/>
    </row>
    <row r="142" spans="1:9" ht="15.75" customHeight="1">
      <c r="A142" s="158" t="s">
        <v>47</v>
      </c>
      <c r="B142" s="158"/>
      <c r="C142" s="158"/>
      <c r="D142" s="158"/>
      <c r="E142"/>
      <c r="F142"/>
      <c r="G142"/>
      <c r="H142"/>
      <c r="I142"/>
    </row>
    <row r="143" spans="1:9" ht="15">
      <c r="A143" s="158"/>
      <c r="B143" s="158"/>
      <c r="C143" s="158"/>
      <c r="D143" s="158"/>
      <c r="E143"/>
      <c r="F143"/>
      <c r="G143"/>
      <c r="H143"/>
      <c r="I143"/>
    </row>
    <row r="144" spans="1:9" ht="15.75" customHeight="1">
      <c r="A144" s="158" t="s">
        <v>48</v>
      </c>
      <c r="B144" s="158"/>
      <c r="C144" s="158"/>
      <c r="D144" s="158"/>
      <c r="E144"/>
      <c r="F144"/>
      <c r="G144"/>
      <c r="H144"/>
      <c r="I144"/>
    </row>
    <row r="145" spans="1:9" ht="15">
      <c r="A145" s="158"/>
      <c r="B145" s="158"/>
      <c r="C145" s="158"/>
      <c r="D145" s="158"/>
      <c r="E145"/>
      <c r="F145"/>
      <c r="G145"/>
      <c r="H145"/>
      <c r="I145"/>
    </row>
    <row r="146" spans="1:9" ht="15.75" customHeight="1">
      <c r="A146" s="158" t="s">
        <v>49</v>
      </c>
      <c r="B146" s="158"/>
      <c r="C146" s="158"/>
      <c r="D146" s="158"/>
      <c r="E146"/>
      <c r="F146"/>
      <c r="G146"/>
      <c r="H146"/>
      <c r="I146"/>
    </row>
    <row r="147" spans="1:4" ht="24.75" customHeight="1">
      <c r="A147" s="174"/>
      <c r="B147" s="174"/>
      <c r="C147" s="175"/>
      <c r="D147" s="174"/>
    </row>
    <row r="148" spans="1:4" ht="24.75" customHeight="1">
      <c r="A148" s="174"/>
      <c r="B148" s="174"/>
      <c r="C148" s="175"/>
      <c r="D148" s="174"/>
    </row>
  </sheetData>
  <sheetProtection selectLockedCells="1" selectUnlockedCells="1"/>
  <mergeCells count="28">
    <mergeCell ref="A140:D141"/>
    <mergeCell ref="A142:D143"/>
    <mergeCell ref="A144:D145"/>
    <mergeCell ref="A146:D148"/>
    <mergeCell ref="A138:D138"/>
    <mergeCell ref="E138:F138"/>
    <mergeCell ref="A139:D139"/>
    <mergeCell ref="E139:F139"/>
    <mergeCell ref="A124:H124"/>
    <mergeCell ref="A125:H125"/>
    <mergeCell ref="A137:D137"/>
    <mergeCell ref="E137:F137"/>
    <mergeCell ref="A94:H94"/>
    <mergeCell ref="A99:H99"/>
    <mergeCell ref="A116:H116"/>
    <mergeCell ref="A121:H121"/>
    <mergeCell ref="A65:H65"/>
    <mergeCell ref="A79:H79"/>
    <mergeCell ref="A86:H86"/>
    <mergeCell ref="A90:H90"/>
    <mergeCell ref="A5:H5"/>
    <mergeCell ref="A6:H6"/>
    <mergeCell ref="A7:A8"/>
    <mergeCell ref="B7:B8"/>
    <mergeCell ref="A1:H1"/>
    <mergeCell ref="A2:H2"/>
    <mergeCell ref="A3:H3"/>
    <mergeCell ref="A4:H4"/>
  </mergeCells>
  <printOptions/>
  <pageMargins left="0.19652777777777777" right="0.19652777777777777" top="0.4618055555555556" bottom="0.4618055555555556" header="0.19652777777777777" footer="0.19652777777777777"/>
  <pageSetup fitToHeight="5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J43"/>
  <sheetViews>
    <sheetView workbookViewId="0" topLeftCell="A1">
      <selection activeCell="B19" sqref="B19"/>
    </sheetView>
  </sheetViews>
  <sheetFormatPr defaultColWidth="9.140625" defaultRowHeight="24" customHeight="1"/>
  <cols>
    <col min="1" max="1" width="63.7109375" style="0" customWidth="1"/>
    <col min="2" max="3" width="15.8515625" style="0" customWidth="1"/>
    <col min="4" max="5" width="15.28125" style="0" customWidth="1"/>
    <col min="6" max="7" width="16.140625" style="0" customWidth="1"/>
    <col min="8" max="9" width="15.28125" style="0" customWidth="1"/>
    <col min="10" max="10" width="16.57421875" style="0" customWidth="1"/>
    <col min="11" max="11" width="11.7109375" style="0" customWidth="1"/>
    <col min="12" max="12" width="16.57421875" style="0" customWidth="1"/>
    <col min="13" max="16384" width="11.7109375" style="0" customWidth="1"/>
  </cols>
  <sheetData>
    <row r="1" spans="1:6" ht="24" customHeight="1">
      <c r="A1" s="146" t="s">
        <v>0</v>
      </c>
      <c r="B1" s="146"/>
      <c r="C1" s="146"/>
      <c r="D1" s="146"/>
      <c r="E1" s="146"/>
      <c r="F1" s="146"/>
    </row>
    <row r="2" spans="1:6" ht="24" customHeight="1">
      <c r="A2" s="147" t="s">
        <v>50</v>
      </c>
      <c r="B2" s="147"/>
      <c r="C2" s="147"/>
      <c r="D2" s="147"/>
      <c r="E2" s="147"/>
      <c r="F2" s="147"/>
    </row>
    <row r="3" spans="1:6" ht="7.5" customHeight="1">
      <c r="A3" s="148"/>
      <c r="B3" s="148"/>
      <c r="C3" s="148"/>
      <c r="D3" s="148"/>
      <c r="E3" s="148"/>
      <c r="F3" s="148"/>
    </row>
    <row r="4" spans="1:6" ht="7.5" customHeight="1">
      <c r="A4" s="149" t="s">
        <v>2</v>
      </c>
      <c r="B4" s="149"/>
      <c r="C4" s="149"/>
      <c r="D4" s="149"/>
      <c r="E4" s="149"/>
      <c r="F4" s="149"/>
    </row>
    <row r="5" spans="1:6" ht="21" customHeight="1">
      <c r="A5" s="149"/>
      <c r="B5" s="149"/>
      <c r="C5" s="149"/>
      <c r="D5" s="149"/>
      <c r="E5" s="149"/>
      <c r="F5" s="149"/>
    </row>
    <row r="6" spans="1:6" ht="18.75" customHeight="1">
      <c r="A6" s="150" t="s">
        <v>3</v>
      </c>
      <c r="B6" s="150"/>
      <c r="C6" s="150"/>
      <c r="D6" s="150"/>
      <c r="E6" s="150"/>
      <c r="F6" s="2"/>
    </row>
    <row r="7" spans="1:6" ht="87.75" customHeight="1">
      <c r="A7" s="148"/>
      <c r="B7" s="148"/>
      <c r="C7" s="148"/>
      <c r="D7" s="148"/>
      <c r="E7" s="148"/>
      <c r="F7" s="148"/>
    </row>
    <row r="8" spans="1:10" ht="101.25" customHeight="1">
      <c r="A8" s="151" t="s">
        <v>4</v>
      </c>
      <c r="B8" s="151"/>
      <c r="C8" s="151"/>
      <c r="D8" s="151"/>
      <c r="E8" s="151"/>
      <c r="F8" s="151"/>
      <c r="G8" s="151"/>
      <c r="H8" s="151"/>
      <c r="I8" s="151"/>
      <c r="J8" s="88"/>
    </row>
    <row r="9" spans="1:10" s="62" customFormat="1" ht="24" customHeight="1">
      <c r="A9" s="171" t="s">
        <v>417</v>
      </c>
      <c r="B9" s="153" t="s">
        <v>6</v>
      </c>
      <c r="C9" s="89" t="s">
        <v>418</v>
      </c>
      <c r="D9" s="4" t="s">
        <v>8</v>
      </c>
      <c r="E9" s="4" t="s">
        <v>9</v>
      </c>
      <c r="F9" s="4" t="s">
        <v>10</v>
      </c>
      <c r="G9" s="4" t="s">
        <v>11</v>
      </c>
      <c r="H9" s="6" t="s">
        <v>13</v>
      </c>
      <c r="I9" s="7" t="s">
        <v>14</v>
      </c>
      <c r="J9"/>
    </row>
    <row r="10" spans="1:10" s="62" customFormat="1" ht="44.25" customHeight="1">
      <c r="A10" s="171"/>
      <c r="B10" s="171"/>
      <c r="C10" s="90" t="s">
        <v>419</v>
      </c>
      <c r="D10" s="9" t="s">
        <v>17</v>
      </c>
      <c r="E10" s="9" t="s">
        <v>18</v>
      </c>
      <c r="F10" s="9" t="s">
        <v>19</v>
      </c>
      <c r="G10" s="9" t="s">
        <v>420</v>
      </c>
      <c r="H10" s="6" t="s">
        <v>21</v>
      </c>
      <c r="I10" s="7" t="s">
        <v>22</v>
      </c>
      <c r="J10"/>
    </row>
    <row r="11" spans="1:9" s="12" customFormat="1" ht="24.75" customHeight="1">
      <c r="A11" s="91" t="s">
        <v>421</v>
      </c>
      <c r="B11" s="92" t="s">
        <v>422</v>
      </c>
      <c r="C11" s="15">
        <v>166</v>
      </c>
      <c r="D11" s="15">
        <f>C11-C11*0.05</f>
        <v>157.7</v>
      </c>
      <c r="E11" s="15">
        <f>C11-C11*0.07</f>
        <v>154.38</v>
      </c>
      <c r="F11" s="15">
        <f>C11-C11*0.1</f>
        <v>149.4</v>
      </c>
      <c r="G11" s="15">
        <f>C11-C11*0.12</f>
        <v>146.08</v>
      </c>
      <c r="H11" s="17"/>
      <c r="I11" s="15">
        <f>C11*H11</f>
        <v>0</v>
      </c>
    </row>
    <row r="12" spans="1:9" s="12" customFormat="1" ht="27" customHeight="1">
      <c r="A12" s="91" t="s">
        <v>423</v>
      </c>
      <c r="B12" s="92" t="s">
        <v>424</v>
      </c>
      <c r="C12" s="15">
        <v>195</v>
      </c>
      <c r="D12" s="15">
        <f>C12-C12*0.05</f>
        <v>185.25</v>
      </c>
      <c r="E12" s="15">
        <f>C12-C12*0.07</f>
        <v>181.35</v>
      </c>
      <c r="F12" s="15">
        <f>C12-C12*0.1</f>
        <v>175.5</v>
      </c>
      <c r="G12" s="15">
        <f>C12-C12*0.12</f>
        <v>171.6</v>
      </c>
      <c r="H12" s="17"/>
      <c r="I12" s="15">
        <f>C12*H12</f>
        <v>0</v>
      </c>
    </row>
    <row r="13" spans="1:9" s="12" customFormat="1" ht="27" customHeight="1">
      <c r="A13" s="91" t="s">
        <v>425</v>
      </c>
      <c r="B13" s="92" t="s">
        <v>426</v>
      </c>
      <c r="C13" s="15">
        <v>214</v>
      </c>
      <c r="D13" s="15">
        <f>C13-C13*0.05</f>
        <v>203.3</v>
      </c>
      <c r="E13" s="15">
        <f>C13-C13*0.07</f>
        <v>199.02</v>
      </c>
      <c r="F13" s="15">
        <f>C13-C13*0.1</f>
        <v>192.6</v>
      </c>
      <c r="G13" s="15">
        <f>C13-C13*0.12</f>
        <v>188.32</v>
      </c>
      <c r="H13" s="17"/>
      <c r="I13" s="15">
        <f>C13*H13</f>
        <v>0</v>
      </c>
    </row>
    <row r="14" spans="1:9" s="12" customFormat="1" ht="27" customHeight="1">
      <c r="A14" s="91" t="s">
        <v>427</v>
      </c>
      <c r="B14" s="92" t="s">
        <v>428</v>
      </c>
      <c r="C14" s="15">
        <v>228</v>
      </c>
      <c r="D14" s="15">
        <f>C14-C14*0.05</f>
        <v>216.6</v>
      </c>
      <c r="E14" s="15">
        <f>C14-C14*0.07</f>
        <v>212.04</v>
      </c>
      <c r="F14" s="15">
        <f>C14-C14*0.1</f>
        <v>205.2</v>
      </c>
      <c r="G14" s="15">
        <f>C14-C14*0.12</f>
        <v>200.64</v>
      </c>
      <c r="H14" s="17"/>
      <c r="I14" s="15">
        <f>C14*H14</f>
        <v>0</v>
      </c>
    </row>
    <row r="15" spans="1:9" s="12" customFormat="1" ht="27" customHeight="1">
      <c r="A15" s="91" t="s">
        <v>429</v>
      </c>
      <c r="B15" s="92" t="s">
        <v>430</v>
      </c>
      <c r="C15" s="15">
        <v>242</v>
      </c>
      <c r="D15" s="15">
        <f>C15-C15*0.05</f>
        <v>229.9</v>
      </c>
      <c r="E15" s="15">
        <f>C15-C15*0.07</f>
        <v>225.06</v>
      </c>
      <c r="F15" s="15">
        <f>C15-C15*0.1</f>
        <v>217.8</v>
      </c>
      <c r="G15" s="15">
        <f>C15-C15*0.12</f>
        <v>212.96</v>
      </c>
      <c r="H15" s="17"/>
      <c r="I15" s="15">
        <f>C15*H15</f>
        <v>0</v>
      </c>
    </row>
    <row r="16" spans="1:9" s="12" customFormat="1" ht="13.5" customHeight="1">
      <c r="A16" s="176"/>
      <c r="B16" s="176"/>
      <c r="C16" s="176"/>
      <c r="D16" s="176"/>
      <c r="E16" s="176"/>
      <c r="F16" s="176"/>
      <c r="G16" s="176"/>
      <c r="H16" s="176"/>
      <c r="I16" s="176"/>
    </row>
    <row r="17" spans="1:9" s="12" customFormat="1" ht="27" customHeight="1">
      <c r="A17" s="93" t="s">
        <v>431</v>
      </c>
      <c r="B17" s="92" t="s">
        <v>432</v>
      </c>
      <c r="C17" s="15">
        <v>166</v>
      </c>
      <c r="D17" s="15">
        <f>C17-C17*0.05</f>
        <v>157.7</v>
      </c>
      <c r="E17" s="15">
        <f>C17-C17*0.07</f>
        <v>154.38</v>
      </c>
      <c r="F17" s="15">
        <f>C17-C17*0.1</f>
        <v>149.4</v>
      </c>
      <c r="G17" s="15">
        <f>C17-C17*0.12</f>
        <v>146.08</v>
      </c>
      <c r="H17" s="17"/>
      <c r="I17" s="15">
        <f>C17*H17</f>
        <v>0</v>
      </c>
    </row>
    <row r="18" spans="1:9" s="12" customFormat="1" ht="27" customHeight="1">
      <c r="A18" s="93" t="s">
        <v>433</v>
      </c>
      <c r="B18" s="92" t="s">
        <v>434</v>
      </c>
      <c r="C18" s="15">
        <v>191</v>
      </c>
      <c r="D18" s="15">
        <f>C18-C18*0.05</f>
        <v>181.45</v>
      </c>
      <c r="E18" s="15">
        <f>C18-C18*0.07</f>
        <v>177.63</v>
      </c>
      <c r="F18" s="15">
        <f>C18-C18*0.1</f>
        <v>171.9</v>
      </c>
      <c r="G18" s="15">
        <f>C18-C18*0.12</f>
        <v>168.08</v>
      </c>
      <c r="H18" s="17"/>
      <c r="I18" s="15">
        <f>C18*H18</f>
        <v>0</v>
      </c>
    </row>
    <row r="19" spans="1:9" s="12" customFormat="1" ht="27" customHeight="1">
      <c r="A19" s="93" t="s">
        <v>435</v>
      </c>
      <c r="B19" s="92" t="s">
        <v>436</v>
      </c>
      <c r="C19" s="15">
        <v>203</v>
      </c>
      <c r="D19" s="15">
        <f>C19-C19*0.05</f>
        <v>192.85</v>
      </c>
      <c r="E19" s="15">
        <f>C19-C19*0.07</f>
        <v>188.79</v>
      </c>
      <c r="F19" s="15">
        <f>C19-C19*0.1</f>
        <v>182.7</v>
      </c>
      <c r="G19" s="15">
        <f>C19-C19*0.12</f>
        <v>178.64</v>
      </c>
      <c r="H19" s="17"/>
      <c r="I19" s="15">
        <f>C19*H19</f>
        <v>0</v>
      </c>
    </row>
    <row r="20" spans="1:9" s="12" customFormat="1" ht="27" customHeight="1">
      <c r="A20" s="93" t="s">
        <v>437</v>
      </c>
      <c r="B20" s="92" t="s">
        <v>438</v>
      </c>
      <c r="C20" s="15">
        <v>212</v>
      </c>
      <c r="D20" s="15">
        <f>C20-C20*0.05</f>
        <v>201.4</v>
      </c>
      <c r="E20" s="15">
        <f>C20-C20*0.07</f>
        <v>197.16</v>
      </c>
      <c r="F20" s="15">
        <f>C20-C20*0.1</f>
        <v>190.8</v>
      </c>
      <c r="G20" s="15">
        <f>C20-C20*0.12</f>
        <v>186.56</v>
      </c>
      <c r="H20" s="17"/>
      <c r="I20" s="15">
        <f>C20*H20</f>
        <v>0</v>
      </c>
    </row>
    <row r="21" spans="1:9" s="12" customFormat="1" ht="13.5" customHeight="1">
      <c r="A21" s="176"/>
      <c r="B21" s="176"/>
      <c r="C21" s="176"/>
      <c r="D21" s="176"/>
      <c r="E21" s="176"/>
      <c r="F21" s="176"/>
      <c r="G21" s="176"/>
      <c r="H21" s="176"/>
      <c r="I21" s="176"/>
    </row>
    <row r="22" spans="1:9" s="12" customFormat="1" ht="27" customHeight="1">
      <c r="A22" s="94" t="s">
        <v>439</v>
      </c>
      <c r="B22" s="92" t="s">
        <v>440</v>
      </c>
      <c r="C22" s="15">
        <v>174</v>
      </c>
      <c r="D22" s="15">
        <f>C22-C22*0.05</f>
        <v>165.3</v>
      </c>
      <c r="E22" s="15">
        <f>C22-C22*0.07</f>
        <v>161.82</v>
      </c>
      <c r="F22" s="15">
        <f>C22-C22*0.1</f>
        <v>156.6</v>
      </c>
      <c r="G22" s="15">
        <f>C22-C22*0.12</f>
        <v>153.12</v>
      </c>
      <c r="H22" s="17"/>
      <c r="I22" s="15">
        <f>C22*H22</f>
        <v>0</v>
      </c>
    </row>
    <row r="23" spans="1:9" s="12" customFormat="1" ht="27" customHeight="1">
      <c r="A23" s="94" t="s">
        <v>441</v>
      </c>
      <c r="B23" s="92" t="s">
        <v>442</v>
      </c>
      <c r="C23" s="15">
        <v>200</v>
      </c>
      <c r="D23" s="15">
        <f>C23-C23*0.05</f>
        <v>190</v>
      </c>
      <c r="E23" s="15">
        <f>C23-C23*0.07</f>
        <v>186</v>
      </c>
      <c r="F23" s="15">
        <f>C23-C23*0.1</f>
        <v>180</v>
      </c>
      <c r="G23" s="15">
        <f>C23-C23*0.12</f>
        <v>176</v>
      </c>
      <c r="H23" s="17"/>
      <c r="I23" s="15">
        <f>C23*H23</f>
        <v>0</v>
      </c>
    </row>
    <row r="24" spans="1:9" s="12" customFormat="1" ht="27" customHeight="1">
      <c r="A24" s="94" t="s">
        <v>443</v>
      </c>
      <c r="B24" s="92" t="s">
        <v>444</v>
      </c>
      <c r="C24" s="15">
        <v>210</v>
      </c>
      <c r="D24" s="15">
        <f>C24-C24*0.05</f>
        <v>199.5</v>
      </c>
      <c r="E24" s="15">
        <f>C24-C24*0.07</f>
        <v>195.3</v>
      </c>
      <c r="F24" s="15">
        <f>C24-C24*0.1</f>
        <v>189</v>
      </c>
      <c r="G24" s="15">
        <f>C24-C24*0.12</f>
        <v>184.8</v>
      </c>
      <c r="H24" s="17"/>
      <c r="I24" s="15">
        <f>C24*H24</f>
        <v>0</v>
      </c>
    </row>
    <row r="25" spans="1:9" s="12" customFormat="1" ht="27" customHeight="1">
      <c r="A25" s="94" t="s">
        <v>445</v>
      </c>
      <c r="B25" s="92" t="s">
        <v>446</v>
      </c>
      <c r="C25" s="15">
        <v>226</v>
      </c>
      <c r="D25" s="15">
        <f>C25-C25*0.05</f>
        <v>214.7</v>
      </c>
      <c r="E25" s="15">
        <f>C25-C25*0.07</f>
        <v>210.18</v>
      </c>
      <c r="F25" s="15">
        <f>C25-C25*0.1</f>
        <v>203.4</v>
      </c>
      <c r="G25" s="15">
        <f>C25-C25*0.12</f>
        <v>198.88</v>
      </c>
      <c r="H25" s="17"/>
      <c r="I25" s="15">
        <f>C25*H25</f>
        <v>0</v>
      </c>
    </row>
    <row r="26" spans="1:9" s="12" customFormat="1" ht="13.5" customHeight="1">
      <c r="A26" s="176"/>
      <c r="B26" s="176"/>
      <c r="C26" s="176"/>
      <c r="D26" s="176"/>
      <c r="E26" s="176"/>
      <c r="F26" s="176"/>
      <c r="G26" s="176"/>
      <c r="H26" s="176"/>
      <c r="I26" s="176"/>
    </row>
    <row r="27" spans="1:9" s="12" customFormat="1" ht="27" customHeight="1">
      <c r="A27" s="95" t="s">
        <v>447</v>
      </c>
      <c r="B27" s="92" t="s">
        <v>448</v>
      </c>
      <c r="C27" s="15">
        <v>174</v>
      </c>
      <c r="D27" s="15">
        <f>C27-C27*0.05</f>
        <v>165.3</v>
      </c>
      <c r="E27" s="15">
        <f>C27-C27*0.07</f>
        <v>161.82</v>
      </c>
      <c r="F27" s="15">
        <f>C27-C27*0.1</f>
        <v>156.6</v>
      </c>
      <c r="G27" s="15">
        <f>C27-C27*0.12</f>
        <v>153.12</v>
      </c>
      <c r="H27" s="17"/>
      <c r="I27" s="15">
        <f>C27*H27</f>
        <v>0</v>
      </c>
    </row>
    <row r="28" spans="1:9" s="12" customFormat="1" ht="27" customHeight="1">
      <c r="A28" s="95" t="s">
        <v>449</v>
      </c>
      <c r="B28" s="92" t="s">
        <v>450</v>
      </c>
      <c r="C28" s="15">
        <v>200</v>
      </c>
      <c r="D28" s="15">
        <f>C28-C28*0.05</f>
        <v>190</v>
      </c>
      <c r="E28" s="15">
        <f>C28-C28*0.07</f>
        <v>186</v>
      </c>
      <c r="F28" s="15">
        <f>C28-C28*0.1</f>
        <v>180</v>
      </c>
      <c r="G28" s="15">
        <f>C28-C28*0.12</f>
        <v>176</v>
      </c>
      <c r="H28" s="17"/>
      <c r="I28" s="15">
        <f>C28*H28</f>
        <v>0</v>
      </c>
    </row>
    <row r="29" spans="1:9" s="12" customFormat="1" ht="27" customHeight="1">
      <c r="A29" s="95" t="s">
        <v>451</v>
      </c>
      <c r="B29" s="92" t="s">
        <v>452</v>
      </c>
      <c r="C29" s="15">
        <v>226</v>
      </c>
      <c r="D29" s="15">
        <f>C29-C29*0.05</f>
        <v>214.7</v>
      </c>
      <c r="E29" s="15">
        <f>C29-C29*0.07</f>
        <v>210.18</v>
      </c>
      <c r="F29" s="15">
        <f>C29-C29*0.1</f>
        <v>203.4</v>
      </c>
      <c r="G29" s="15">
        <f>C29-C29*0.12</f>
        <v>198.88</v>
      </c>
      <c r="H29" s="17"/>
      <c r="I29" s="15">
        <f>C29*H29</f>
        <v>0</v>
      </c>
    </row>
    <row r="30" spans="1:9" s="12" customFormat="1" ht="13.5" customHeight="1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s="12" customFormat="1" ht="27" customHeight="1">
      <c r="A31" s="96" t="s">
        <v>453</v>
      </c>
      <c r="B31" s="92" t="s">
        <v>454</v>
      </c>
      <c r="C31" s="15">
        <v>174</v>
      </c>
      <c r="D31" s="15">
        <f>C31-C31*0.05</f>
        <v>165.3</v>
      </c>
      <c r="E31" s="15">
        <f>C31-C31*0.07</f>
        <v>161.82</v>
      </c>
      <c r="F31" s="15">
        <f>C31-C31*0.1</f>
        <v>156.6</v>
      </c>
      <c r="G31" s="15">
        <f>C31-C31*0.12</f>
        <v>153.12</v>
      </c>
      <c r="H31" s="17"/>
      <c r="I31" s="15">
        <f>C31*H31</f>
        <v>0</v>
      </c>
    </row>
    <row r="32" spans="1:9" s="12" customFormat="1" ht="27" customHeight="1">
      <c r="A32" s="96" t="s">
        <v>455</v>
      </c>
      <c r="B32" s="92" t="s">
        <v>456</v>
      </c>
      <c r="C32" s="15">
        <v>200</v>
      </c>
      <c r="D32" s="15">
        <f>C32-C32*0.05</f>
        <v>190</v>
      </c>
      <c r="E32" s="15">
        <f>C32-C32*0.07</f>
        <v>186</v>
      </c>
      <c r="F32" s="15">
        <f>C32-C32*0.1</f>
        <v>180</v>
      </c>
      <c r="G32" s="15">
        <f>C32-C32*0.12</f>
        <v>176</v>
      </c>
      <c r="H32" s="17"/>
      <c r="I32" s="15">
        <f>C32*H32</f>
        <v>0</v>
      </c>
    </row>
    <row r="33" spans="1:9" s="12" customFormat="1" ht="27" customHeight="1">
      <c r="A33" s="96" t="s">
        <v>457</v>
      </c>
      <c r="B33" s="92" t="s">
        <v>458</v>
      </c>
      <c r="C33" s="15">
        <v>226</v>
      </c>
      <c r="D33" s="15">
        <f>C33-C33*0.05</f>
        <v>214.7</v>
      </c>
      <c r="E33" s="15">
        <f>C33-C33*0.07</f>
        <v>210.18</v>
      </c>
      <c r="F33" s="15">
        <f>C33-C33*0.1</f>
        <v>203.4</v>
      </c>
      <c r="G33" s="15">
        <f>C33-C33*0.12</f>
        <v>198.88</v>
      </c>
      <c r="H33" s="17"/>
      <c r="I33" s="15">
        <f>C33*H33</f>
        <v>0</v>
      </c>
    </row>
    <row r="34" spans="1:9" ht="51" customHeight="1">
      <c r="A34" s="156" t="s">
        <v>39</v>
      </c>
      <c r="B34" s="156"/>
      <c r="C34" s="156"/>
      <c r="D34" s="156"/>
      <c r="E34" s="156"/>
      <c r="F34" s="157" t="s">
        <v>40</v>
      </c>
      <c r="G34" s="157"/>
      <c r="H34" s="23">
        <f>SUM(H11:H33)</f>
        <v>0</v>
      </c>
      <c r="I34" s="24">
        <f>SUM(I11:I33)</f>
        <v>0</v>
      </c>
    </row>
    <row r="35" spans="1:9" ht="36.75" customHeight="1">
      <c r="A35" s="158" t="s">
        <v>176</v>
      </c>
      <c r="B35" s="158"/>
      <c r="C35" s="158"/>
      <c r="D35" s="158"/>
      <c r="E35" s="158"/>
      <c r="F35" s="159" t="s">
        <v>42</v>
      </c>
      <c r="G35" s="159"/>
      <c r="H35" s="23" t="s">
        <v>43</v>
      </c>
      <c r="I35" s="25"/>
    </row>
    <row r="36" spans="1:9" ht="36" customHeight="1">
      <c r="A36" s="158" t="s">
        <v>44</v>
      </c>
      <c r="B36" s="158"/>
      <c r="C36" s="158"/>
      <c r="D36" s="158"/>
      <c r="E36" s="158"/>
      <c r="F36" s="159" t="s">
        <v>45</v>
      </c>
      <c r="G36" s="159"/>
      <c r="H36" s="23">
        <f>H34</f>
        <v>0</v>
      </c>
      <c r="I36" s="26">
        <f>I34-(I34*I35%)</f>
        <v>0</v>
      </c>
    </row>
    <row r="37" spans="1:5" ht="19.5" customHeight="1">
      <c r="A37" s="164" t="s">
        <v>46</v>
      </c>
      <c r="B37" s="164"/>
      <c r="C37" s="164"/>
      <c r="D37" s="164"/>
      <c r="E37" s="164"/>
    </row>
    <row r="38" spans="1:5" ht="19.5" customHeight="1">
      <c r="A38" s="164"/>
      <c r="B38" s="164"/>
      <c r="C38" s="164"/>
      <c r="D38" s="164"/>
      <c r="E38" s="164"/>
    </row>
    <row r="39" spans="1:5" ht="19.5" customHeight="1">
      <c r="A39" s="158" t="s">
        <v>47</v>
      </c>
      <c r="B39" s="158"/>
      <c r="C39" s="158"/>
      <c r="D39" s="158"/>
      <c r="E39" s="158"/>
    </row>
    <row r="40" spans="1:5" ht="19.5" customHeight="1">
      <c r="A40" s="158"/>
      <c r="B40" s="158"/>
      <c r="C40" s="158"/>
      <c r="D40" s="158"/>
      <c r="E40" s="158"/>
    </row>
    <row r="41" spans="1:5" ht="19.5" customHeight="1">
      <c r="A41" s="158" t="s">
        <v>48</v>
      </c>
      <c r="B41" s="158"/>
      <c r="C41" s="158"/>
      <c r="D41" s="158"/>
      <c r="E41" s="158"/>
    </row>
    <row r="42" spans="1:5" ht="19.5" customHeight="1">
      <c r="A42" s="158"/>
      <c r="B42" s="158"/>
      <c r="C42" s="158"/>
      <c r="D42" s="158"/>
      <c r="E42" s="158"/>
    </row>
    <row r="43" spans="1:5" ht="19.5" customHeight="1">
      <c r="A43" s="161" t="s">
        <v>49</v>
      </c>
      <c r="B43" s="161"/>
      <c r="C43" s="161"/>
      <c r="D43" s="161"/>
      <c r="E43" s="161"/>
    </row>
  </sheetData>
  <sheetProtection selectLockedCells="1" selectUnlockedCells="1"/>
  <mergeCells count="23">
    <mergeCell ref="A41:E42"/>
    <mergeCell ref="A43:E43"/>
    <mergeCell ref="A36:E36"/>
    <mergeCell ref="F36:G36"/>
    <mergeCell ref="A37:E38"/>
    <mergeCell ref="A39:E40"/>
    <mergeCell ref="A34:E34"/>
    <mergeCell ref="F34:G34"/>
    <mergeCell ref="A35:E35"/>
    <mergeCell ref="F35:G35"/>
    <mergeCell ref="A16:I16"/>
    <mergeCell ref="A21:I21"/>
    <mergeCell ref="A26:I26"/>
    <mergeCell ref="A30:I30"/>
    <mergeCell ref="A6:E6"/>
    <mergeCell ref="A7:F7"/>
    <mergeCell ref="A8:I8"/>
    <mergeCell ref="A9:A10"/>
    <mergeCell ref="B9:B10"/>
    <mergeCell ref="A1:F1"/>
    <mergeCell ref="A2:F2"/>
    <mergeCell ref="A3:F3"/>
    <mergeCell ref="A4:F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8"/>
  <rowBreaks count="1" manualBreakCount="1">
    <brk id="43" max="255" man="1"/>
  </rowBreaks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E67"/>
  <sheetViews>
    <sheetView workbookViewId="0" topLeftCell="A67">
      <selection activeCell="A111" sqref="A111"/>
    </sheetView>
  </sheetViews>
  <sheetFormatPr defaultColWidth="9.140625" defaultRowHeight="12.75"/>
  <cols>
    <col min="1" max="1" width="64.7109375" style="0" customWidth="1"/>
    <col min="2" max="2" width="13.00390625" style="0" customWidth="1"/>
    <col min="3" max="3" width="17.7109375" style="97" customWidth="1"/>
    <col min="4" max="4" width="15.140625" style="0" customWidth="1"/>
    <col min="5" max="5" width="17.57421875" style="0" customWidth="1"/>
    <col min="6" max="16384" width="11.57421875" style="0" customWidth="1"/>
  </cols>
  <sheetData>
    <row r="1" spans="1:5" ht="24" customHeight="1">
      <c r="A1" s="177" t="s">
        <v>0</v>
      </c>
      <c r="B1" s="177"/>
      <c r="C1" s="177"/>
      <c r="D1" s="177"/>
      <c r="E1" s="177"/>
    </row>
    <row r="2" spans="1:5" ht="21.75" customHeight="1">
      <c r="A2" s="178" t="s">
        <v>459</v>
      </c>
      <c r="B2" s="178"/>
      <c r="C2" s="178"/>
      <c r="D2" s="178"/>
      <c r="E2" s="178"/>
    </row>
    <row r="3" spans="1:3" ht="12.75">
      <c r="A3" s="148"/>
      <c r="B3" s="148"/>
      <c r="C3" s="148"/>
    </row>
    <row r="4" spans="1:5" ht="12.75">
      <c r="A4" s="179" t="s">
        <v>460</v>
      </c>
      <c r="B4" s="179"/>
      <c r="C4" s="179"/>
      <c r="D4" s="179"/>
      <c r="E4" s="179"/>
    </row>
    <row r="5" spans="1:5" ht="12.75">
      <c r="A5" s="179"/>
      <c r="B5" s="179"/>
      <c r="C5" s="179"/>
      <c r="D5" s="179"/>
      <c r="E5" s="179"/>
    </row>
    <row r="6" spans="1:5" ht="14.25" customHeight="1">
      <c r="A6" s="150" t="s">
        <v>3</v>
      </c>
      <c r="B6" s="150"/>
      <c r="C6" s="150"/>
      <c r="D6" s="150"/>
      <c r="E6" s="150"/>
    </row>
    <row r="7" spans="1:5" ht="12.75">
      <c r="A7" s="150"/>
      <c r="B7" s="150"/>
      <c r="C7" s="150"/>
      <c r="D7" s="150"/>
      <c r="E7" s="150"/>
    </row>
    <row r="8" spans="1:3" ht="14.25" customHeight="1">
      <c r="A8" s="148"/>
      <c r="B8" s="148"/>
      <c r="C8" s="148"/>
    </row>
    <row r="9" spans="1:5" ht="19.5" customHeight="1">
      <c r="A9" s="171" t="s">
        <v>212</v>
      </c>
      <c r="B9" s="153" t="s">
        <v>6</v>
      </c>
      <c r="C9" s="28" t="s">
        <v>461</v>
      </c>
      <c r="D9" s="6" t="s">
        <v>13</v>
      </c>
      <c r="E9" s="7" t="s">
        <v>14</v>
      </c>
    </row>
    <row r="10" spans="1:5" ht="18">
      <c r="A10" s="171"/>
      <c r="B10" s="171"/>
      <c r="C10" s="29" t="s">
        <v>22</v>
      </c>
      <c r="D10" s="6" t="s">
        <v>21</v>
      </c>
      <c r="E10" s="7" t="s">
        <v>22</v>
      </c>
    </row>
    <row r="11" spans="1:5" ht="12.75">
      <c r="A11" s="98" t="s">
        <v>462</v>
      </c>
      <c r="B11" s="92" t="s">
        <v>463</v>
      </c>
      <c r="C11" s="99">
        <v>361.5</v>
      </c>
      <c r="D11" s="17"/>
      <c r="E11" s="15">
        <f aca="true" t="shared" si="0" ref="E11:E44">C11*D11</f>
        <v>0</v>
      </c>
    </row>
    <row r="12" spans="1:5" ht="12.75">
      <c r="A12" s="98" t="s">
        <v>464</v>
      </c>
      <c r="B12" s="92" t="s">
        <v>465</v>
      </c>
      <c r="C12" s="99">
        <v>361.5</v>
      </c>
      <c r="D12" s="17"/>
      <c r="E12" s="15">
        <f t="shared" si="0"/>
        <v>0</v>
      </c>
    </row>
    <row r="13" spans="1:5" ht="12.75">
      <c r="A13" s="98" t="s">
        <v>466</v>
      </c>
      <c r="B13" s="92" t="s">
        <v>467</v>
      </c>
      <c r="C13" s="99">
        <v>361.5</v>
      </c>
      <c r="D13" s="17"/>
      <c r="E13" s="15">
        <f t="shared" si="0"/>
        <v>0</v>
      </c>
    </row>
    <row r="14" spans="1:5" ht="12.75">
      <c r="A14" s="98" t="s">
        <v>468</v>
      </c>
      <c r="B14" s="92" t="s">
        <v>469</v>
      </c>
      <c r="C14" s="99">
        <v>361.5</v>
      </c>
      <c r="D14" s="17"/>
      <c r="E14" s="15">
        <f t="shared" si="0"/>
        <v>0</v>
      </c>
    </row>
    <row r="15" spans="1:5" ht="12.75">
      <c r="A15" s="98" t="s">
        <v>470</v>
      </c>
      <c r="B15" s="92" t="s">
        <v>471</v>
      </c>
      <c r="C15" s="99">
        <v>361.5</v>
      </c>
      <c r="D15" s="17"/>
      <c r="E15" s="15">
        <f t="shared" si="0"/>
        <v>0</v>
      </c>
    </row>
    <row r="16" spans="1:5" ht="12.75">
      <c r="A16" s="98" t="s">
        <v>472</v>
      </c>
      <c r="B16" s="92" t="s">
        <v>473</v>
      </c>
      <c r="C16" s="99">
        <v>361.5</v>
      </c>
      <c r="D16" s="17"/>
      <c r="E16" s="15">
        <f t="shared" si="0"/>
        <v>0</v>
      </c>
    </row>
    <row r="17" spans="1:5" ht="12.75">
      <c r="A17" s="98" t="s">
        <v>474</v>
      </c>
      <c r="B17" s="92" t="s">
        <v>475</v>
      </c>
      <c r="C17" s="99">
        <v>361.5</v>
      </c>
      <c r="D17" s="17"/>
      <c r="E17" s="15">
        <f t="shared" si="0"/>
        <v>0</v>
      </c>
    </row>
    <row r="18" spans="1:5" ht="12.75">
      <c r="A18" s="98" t="s">
        <v>476</v>
      </c>
      <c r="B18" s="92" t="s">
        <v>477</v>
      </c>
      <c r="C18" s="99">
        <v>361.5</v>
      </c>
      <c r="D18" s="17"/>
      <c r="E18" s="15">
        <f t="shared" si="0"/>
        <v>0</v>
      </c>
    </row>
    <row r="19" spans="1:5" ht="12.75">
      <c r="A19" s="98" t="s">
        <v>478</v>
      </c>
      <c r="B19" s="92" t="s">
        <v>479</v>
      </c>
      <c r="C19" s="99">
        <v>361.5</v>
      </c>
      <c r="D19" s="17"/>
      <c r="E19" s="15">
        <f t="shared" si="0"/>
        <v>0</v>
      </c>
    </row>
    <row r="20" spans="1:5" ht="12.75">
      <c r="A20" s="98" t="s">
        <v>480</v>
      </c>
      <c r="B20" s="92" t="s">
        <v>481</v>
      </c>
      <c r="C20" s="99">
        <v>361.5</v>
      </c>
      <c r="D20" s="17"/>
      <c r="E20" s="15">
        <f t="shared" si="0"/>
        <v>0</v>
      </c>
    </row>
    <row r="21" spans="1:5" ht="12.75">
      <c r="A21" s="98" t="s">
        <v>482</v>
      </c>
      <c r="B21" s="92" t="s">
        <v>483</v>
      </c>
      <c r="C21" s="99">
        <v>361.5</v>
      </c>
      <c r="D21" s="17"/>
      <c r="E21" s="15">
        <f t="shared" si="0"/>
        <v>0</v>
      </c>
    </row>
    <row r="22" spans="1:5" ht="12.75">
      <c r="A22" s="98" t="s">
        <v>484</v>
      </c>
      <c r="B22" s="92" t="s">
        <v>485</v>
      </c>
      <c r="C22" s="99">
        <v>361.5</v>
      </c>
      <c r="D22" s="17"/>
      <c r="E22" s="15">
        <f t="shared" si="0"/>
        <v>0</v>
      </c>
    </row>
    <row r="23" spans="1:5" ht="12.75">
      <c r="A23" s="98" t="s">
        <v>486</v>
      </c>
      <c r="B23" s="92" t="s">
        <v>487</v>
      </c>
      <c r="C23" s="99">
        <v>361.5</v>
      </c>
      <c r="D23" s="17"/>
      <c r="E23" s="15">
        <f t="shared" si="0"/>
        <v>0</v>
      </c>
    </row>
    <row r="24" spans="1:5" ht="12.75">
      <c r="A24" s="98" t="s">
        <v>488</v>
      </c>
      <c r="B24" s="92" t="s">
        <v>489</v>
      </c>
      <c r="C24" s="99">
        <v>361.5</v>
      </c>
      <c r="D24" s="17"/>
      <c r="E24" s="15">
        <f t="shared" si="0"/>
        <v>0</v>
      </c>
    </row>
    <row r="25" spans="1:5" ht="12.75">
      <c r="A25" s="98" t="s">
        <v>490</v>
      </c>
      <c r="B25" s="100"/>
      <c r="C25" s="99">
        <v>361.5</v>
      </c>
      <c r="D25" s="17"/>
      <c r="E25" s="15">
        <f t="shared" si="0"/>
        <v>0</v>
      </c>
    </row>
    <row r="26" spans="1:5" ht="12.75">
      <c r="A26" s="98" t="s">
        <v>491</v>
      </c>
      <c r="B26" s="92" t="s">
        <v>492</v>
      </c>
      <c r="C26" s="99">
        <v>405</v>
      </c>
      <c r="D26" s="17"/>
      <c r="E26" s="15">
        <f t="shared" si="0"/>
        <v>0</v>
      </c>
    </row>
    <row r="27" spans="1:5" ht="25.5">
      <c r="A27" s="101" t="s">
        <v>493</v>
      </c>
      <c r="B27" s="92" t="s">
        <v>494</v>
      </c>
      <c r="C27" s="99">
        <v>255</v>
      </c>
      <c r="D27" s="17"/>
      <c r="E27" s="15">
        <f t="shared" si="0"/>
        <v>0</v>
      </c>
    </row>
    <row r="28" spans="1:5" ht="25.5">
      <c r="A28" s="101" t="s">
        <v>495</v>
      </c>
      <c r="B28" s="92" t="s">
        <v>496</v>
      </c>
      <c r="C28" s="99">
        <v>418.5</v>
      </c>
      <c r="D28" s="17"/>
      <c r="E28" s="15">
        <f t="shared" si="0"/>
        <v>0</v>
      </c>
    </row>
    <row r="29" spans="1:5" ht="25.5">
      <c r="A29" s="101" t="s">
        <v>497</v>
      </c>
      <c r="B29" s="92" t="s">
        <v>498</v>
      </c>
      <c r="C29" s="99">
        <v>408</v>
      </c>
      <c r="D29" s="17"/>
      <c r="E29" s="15">
        <f t="shared" si="0"/>
        <v>0</v>
      </c>
    </row>
    <row r="30" spans="1:5" ht="25.5">
      <c r="A30" s="101" t="s">
        <v>499</v>
      </c>
      <c r="B30" s="92" t="s">
        <v>500</v>
      </c>
      <c r="C30" s="99">
        <v>351</v>
      </c>
      <c r="D30" s="17"/>
      <c r="E30" s="15">
        <f t="shared" si="0"/>
        <v>0</v>
      </c>
    </row>
    <row r="31" spans="1:5" ht="25.5">
      <c r="A31" s="101" t="s">
        <v>501</v>
      </c>
      <c r="B31" s="92" t="s">
        <v>502</v>
      </c>
      <c r="C31" s="99">
        <v>351</v>
      </c>
      <c r="D31" s="17"/>
      <c r="E31" s="15">
        <f t="shared" si="0"/>
        <v>0</v>
      </c>
    </row>
    <row r="32" spans="1:5" ht="12.75">
      <c r="A32" s="98" t="s">
        <v>503</v>
      </c>
      <c r="B32" s="92" t="s">
        <v>504</v>
      </c>
      <c r="C32" s="99">
        <v>625.5</v>
      </c>
      <c r="D32" s="17"/>
      <c r="E32" s="15">
        <f t="shared" si="0"/>
        <v>0</v>
      </c>
    </row>
    <row r="33" spans="1:5" ht="12.75">
      <c r="A33" s="98" t="s">
        <v>505</v>
      </c>
      <c r="B33" s="92" t="s">
        <v>506</v>
      </c>
      <c r="C33" s="99">
        <v>768</v>
      </c>
      <c r="D33" s="17"/>
      <c r="E33" s="15">
        <f t="shared" si="0"/>
        <v>0</v>
      </c>
    </row>
    <row r="34" spans="1:5" ht="12.75">
      <c r="A34" s="98" t="s">
        <v>507</v>
      </c>
      <c r="B34" s="92" t="s">
        <v>508</v>
      </c>
      <c r="C34" s="99">
        <v>534</v>
      </c>
      <c r="D34" s="17"/>
      <c r="E34" s="15">
        <f t="shared" si="0"/>
        <v>0</v>
      </c>
    </row>
    <row r="35" spans="1:5" ht="12.75">
      <c r="A35" s="98" t="s">
        <v>509</v>
      </c>
      <c r="B35" s="92" t="s">
        <v>510</v>
      </c>
      <c r="C35" s="99">
        <v>319.5</v>
      </c>
      <c r="D35" s="17"/>
      <c r="E35" s="15">
        <f t="shared" si="0"/>
        <v>0</v>
      </c>
    </row>
    <row r="36" spans="1:5" ht="12.75">
      <c r="A36" s="98" t="s">
        <v>511</v>
      </c>
      <c r="B36" s="92" t="s">
        <v>512</v>
      </c>
      <c r="C36" s="99">
        <v>294</v>
      </c>
      <c r="D36" s="17"/>
      <c r="E36" s="15">
        <f t="shared" si="0"/>
        <v>0</v>
      </c>
    </row>
    <row r="37" spans="1:5" ht="12.75">
      <c r="A37" s="98" t="s">
        <v>513</v>
      </c>
      <c r="B37" s="92" t="s">
        <v>514</v>
      </c>
      <c r="C37" s="99">
        <v>235.5</v>
      </c>
      <c r="D37" s="17"/>
      <c r="E37" s="15">
        <f t="shared" si="0"/>
        <v>0</v>
      </c>
    </row>
    <row r="38" spans="1:5" ht="25.5">
      <c r="A38" s="101" t="s">
        <v>515</v>
      </c>
      <c r="B38" s="92" t="s">
        <v>516</v>
      </c>
      <c r="C38" s="99">
        <v>309</v>
      </c>
      <c r="D38" s="17"/>
      <c r="E38" s="15">
        <f t="shared" si="0"/>
        <v>0</v>
      </c>
    </row>
    <row r="39" spans="1:5" ht="25.5">
      <c r="A39" s="101" t="s">
        <v>517</v>
      </c>
      <c r="B39" s="92" t="s">
        <v>518</v>
      </c>
      <c r="C39" s="99">
        <v>216</v>
      </c>
      <c r="D39" s="17"/>
      <c r="E39" s="15">
        <f t="shared" si="0"/>
        <v>0</v>
      </c>
    </row>
    <row r="40" spans="1:5" ht="12.75">
      <c r="A40" s="98" t="s">
        <v>519</v>
      </c>
      <c r="B40" s="92" t="s">
        <v>520</v>
      </c>
      <c r="C40" s="99">
        <v>216</v>
      </c>
      <c r="D40" s="17"/>
      <c r="E40" s="15">
        <f t="shared" si="0"/>
        <v>0</v>
      </c>
    </row>
    <row r="41" spans="1:5" ht="25.5">
      <c r="A41" s="98" t="s">
        <v>521</v>
      </c>
      <c r="B41" s="92" t="s">
        <v>522</v>
      </c>
      <c r="C41" s="99">
        <v>643.5</v>
      </c>
      <c r="D41" s="17"/>
      <c r="E41" s="15">
        <f t="shared" si="0"/>
        <v>0</v>
      </c>
    </row>
    <row r="42" spans="1:5" ht="25.5">
      <c r="A42" s="98" t="s">
        <v>523</v>
      </c>
      <c r="B42" s="92" t="s">
        <v>524</v>
      </c>
      <c r="C42" s="99">
        <v>643.5</v>
      </c>
      <c r="D42" s="17"/>
      <c r="E42" s="15">
        <f t="shared" si="0"/>
        <v>0</v>
      </c>
    </row>
    <row r="43" spans="1:5" ht="25.5">
      <c r="A43" s="98" t="s">
        <v>525</v>
      </c>
      <c r="B43" s="92" t="s">
        <v>526</v>
      </c>
      <c r="C43" s="99">
        <v>643.5</v>
      </c>
      <c r="D43" s="17"/>
      <c r="E43" s="15">
        <f t="shared" si="0"/>
        <v>0</v>
      </c>
    </row>
    <row r="44" spans="1:5" ht="25.5">
      <c r="A44" s="98" t="s">
        <v>527</v>
      </c>
      <c r="B44" s="92" t="s">
        <v>528</v>
      </c>
      <c r="C44" s="99">
        <v>1000.5</v>
      </c>
      <c r="D44" s="17"/>
      <c r="E44" s="15">
        <f t="shared" si="0"/>
        <v>0</v>
      </c>
    </row>
    <row r="45" spans="1:5" ht="15.75" customHeight="1">
      <c r="A45" s="180" t="s">
        <v>529</v>
      </c>
      <c r="B45" s="180"/>
      <c r="C45" s="180"/>
      <c r="D45" s="180"/>
      <c r="E45" s="180"/>
    </row>
    <row r="46" spans="1:5" ht="12.75">
      <c r="A46" s="98" t="s">
        <v>530</v>
      </c>
      <c r="B46" s="92" t="s">
        <v>531</v>
      </c>
      <c r="C46" s="99">
        <v>687</v>
      </c>
      <c r="D46" s="17"/>
      <c r="E46" s="15">
        <f aca="true" t="shared" si="1" ref="E46:E65">C46*D46</f>
        <v>0</v>
      </c>
    </row>
    <row r="47" spans="1:5" ht="12.75">
      <c r="A47" s="98" t="s">
        <v>532</v>
      </c>
      <c r="B47" s="92" t="s">
        <v>533</v>
      </c>
      <c r="C47" s="99">
        <v>687</v>
      </c>
      <c r="D47" s="17"/>
      <c r="E47" s="15">
        <f t="shared" si="1"/>
        <v>0</v>
      </c>
    </row>
    <row r="48" spans="1:5" ht="12.75">
      <c r="A48" s="98" t="s">
        <v>534</v>
      </c>
      <c r="B48" s="92" t="s">
        <v>535</v>
      </c>
      <c r="C48" s="99">
        <v>687</v>
      </c>
      <c r="D48" s="17"/>
      <c r="E48" s="15">
        <f t="shared" si="1"/>
        <v>0</v>
      </c>
    </row>
    <row r="49" spans="1:5" ht="12.75">
      <c r="A49" s="98" t="s">
        <v>536</v>
      </c>
      <c r="B49" s="92" t="s">
        <v>537</v>
      </c>
      <c r="C49" s="99">
        <v>361.5</v>
      </c>
      <c r="D49" s="17"/>
      <c r="E49" s="15">
        <f t="shared" si="1"/>
        <v>0</v>
      </c>
    </row>
    <row r="50" spans="1:5" ht="12.75">
      <c r="A50" s="98" t="s">
        <v>538</v>
      </c>
      <c r="B50" s="92" t="s">
        <v>539</v>
      </c>
      <c r="C50" s="99">
        <v>361.5</v>
      </c>
      <c r="D50" s="17"/>
      <c r="E50" s="15">
        <f t="shared" si="1"/>
        <v>0</v>
      </c>
    </row>
    <row r="51" spans="1:5" ht="12.75">
      <c r="A51" s="98" t="s">
        <v>540</v>
      </c>
      <c r="B51" s="92" t="s">
        <v>541</v>
      </c>
      <c r="C51" s="99">
        <v>361.5</v>
      </c>
      <c r="D51" s="17"/>
      <c r="E51" s="15">
        <f t="shared" si="1"/>
        <v>0</v>
      </c>
    </row>
    <row r="52" spans="1:5" ht="12.75">
      <c r="A52" s="98" t="s">
        <v>542</v>
      </c>
      <c r="B52" s="92" t="s">
        <v>543</v>
      </c>
      <c r="C52" s="99">
        <v>687</v>
      </c>
      <c r="D52" s="17"/>
      <c r="E52" s="15">
        <f t="shared" si="1"/>
        <v>0</v>
      </c>
    </row>
    <row r="53" spans="1:5" ht="12.75">
      <c r="A53" s="98" t="s">
        <v>544</v>
      </c>
      <c r="B53" s="92" t="s">
        <v>545</v>
      </c>
      <c r="C53" s="99">
        <v>687</v>
      </c>
      <c r="D53" s="17"/>
      <c r="E53" s="15">
        <f t="shared" si="1"/>
        <v>0</v>
      </c>
    </row>
    <row r="54" spans="1:5" ht="25.5">
      <c r="A54" s="98" t="s">
        <v>546</v>
      </c>
      <c r="B54" s="92" t="s">
        <v>547</v>
      </c>
      <c r="C54" s="99">
        <v>1030.5</v>
      </c>
      <c r="D54" s="17"/>
      <c r="E54" s="15">
        <f t="shared" si="1"/>
        <v>0</v>
      </c>
    </row>
    <row r="55" spans="1:5" ht="12.75">
      <c r="A55" s="98" t="s">
        <v>548</v>
      </c>
      <c r="B55" s="92" t="s">
        <v>549</v>
      </c>
      <c r="C55" s="99">
        <v>562.5</v>
      </c>
      <c r="D55" s="17"/>
      <c r="E55" s="15">
        <f t="shared" si="1"/>
        <v>0</v>
      </c>
    </row>
    <row r="56" spans="1:5" ht="12.75">
      <c r="A56" s="98" t="s">
        <v>550</v>
      </c>
      <c r="B56" s="92" t="s">
        <v>551</v>
      </c>
      <c r="C56" s="99">
        <v>562.5</v>
      </c>
      <c r="D56" s="17"/>
      <c r="E56" s="15">
        <f t="shared" si="1"/>
        <v>0</v>
      </c>
    </row>
    <row r="57" spans="1:5" ht="12.75">
      <c r="A57" s="98" t="s">
        <v>552</v>
      </c>
      <c r="B57" s="92" t="s">
        <v>553</v>
      </c>
      <c r="C57" s="99">
        <v>562.5</v>
      </c>
      <c r="D57" s="17"/>
      <c r="E57" s="15">
        <f t="shared" si="1"/>
        <v>0</v>
      </c>
    </row>
    <row r="58" spans="1:5" ht="25.5">
      <c r="A58" s="98" t="s">
        <v>554</v>
      </c>
      <c r="B58" s="92" t="s">
        <v>555</v>
      </c>
      <c r="C58" s="99">
        <v>562.5</v>
      </c>
      <c r="D58" s="17"/>
      <c r="E58" s="15">
        <f t="shared" si="1"/>
        <v>0</v>
      </c>
    </row>
    <row r="59" spans="1:5" ht="25.5">
      <c r="A59" s="98" t="s">
        <v>556</v>
      </c>
      <c r="B59" s="92" t="s">
        <v>557</v>
      </c>
      <c r="C59" s="99">
        <v>309</v>
      </c>
      <c r="D59" s="17"/>
      <c r="E59" s="15">
        <f t="shared" si="1"/>
        <v>0</v>
      </c>
    </row>
    <row r="60" spans="1:5" ht="25.5">
      <c r="A60" s="98" t="s">
        <v>558</v>
      </c>
      <c r="B60" s="92" t="s">
        <v>559</v>
      </c>
      <c r="C60" s="99">
        <v>309</v>
      </c>
      <c r="D60" s="17"/>
      <c r="E60" s="15">
        <f t="shared" si="1"/>
        <v>0</v>
      </c>
    </row>
    <row r="61" spans="1:5" ht="25.5">
      <c r="A61" s="98" t="s">
        <v>560</v>
      </c>
      <c r="B61" s="92" t="s">
        <v>561</v>
      </c>
      <c r="C61" s="99">
        <v>309</v>
      </c>
      <c r="D61" s="17"/>
      <c r="E61" s="15">
        <f t="shared" si="1"/>
        <v>0</v>
      </c>
    </row>
    <row r="62" spans="1:5" ht="12.75">
      <c r="A62" s="98" t="s">
        <v>562</v>
      </c>
      <c r="B62" s="92" t="s">
        <v>563</v>
      </c>
      <c r="C62" s="99">
        <v>625.5</v>
      </c>
      <c r="D62" s="17"/>
      <c r="E62" s="15">
        <f t="shared" si="1"/>
        <v>0</v>
      </c>
    </row>
    <row r="63" spans="1:5" ht="12.75">
      <c r="A63" s="98" t="s">
        <v>564</v>
      </c>
      <c r="B63" s="92" t="s">
        <v>565</v>
      </c>
      <c r="C63" s="99">
        <v>594</v>
      </c>
      <c r="D63" s="17"/>
      <c r="E63" s="15">
        <f t="shared" si="1"/>
        <v>0</v>
      </c>
    </row>
    <row r="64" spans="1:5" ht="12.75">
      <c r="A64" s="98" t="s">
        <v>566</v>
      </c>
      <c r="B64" s="92" t="s">
        <v>567</v>
      </c>
      <c r="C64" s="99">
        <v>561</v>
      </c>
      <c r="D64" s="17"/>
      <c r="E64" s="15">
        <f t="shared" si="1"/>
        <v>0</v>
      </c>
    </row>
    <row r="65" spans="1:5" ht="12.75">
      <c r="A65" s="98" t="s">
        <v>568</v>
      </c>
      <c r="B65" s="92" t="s">
        <v>569</v>
      </c>
      <c r="C65" s="99">
        <v>768</v>
      </c>
      <c r="D65" s="17"/>
      <c r="E65" s="15">
        <f t="shared" si="1"/>
        <v>0</v>
      </c>
    </row>
    <row r="66" spans="4:5" ht="12.75">
      <c r="D66" s="181" t="s">
        <v>570</v>
      </c>
      <c r="E66" s="181">
        <f>SUM(E11:E65)</f>
        <v>0</v>
      </c>
    </row>
    <row r="67" spans="4:5" ht="12.75">
      <c r="D67" s="181"/>
      <c r="E67" s="181"/>
    </row>
  </sheetData>
  <sheetProtection selectLockedCells="1" selectUnlockedCells="1"/>
  <mergeCells count="11">
    <mergeCell ref="A45:E45"/>
    <mergeCell ref="D66:D67"/>
    <mergeCell ref="E66:E67"/>
    <mergeCell ref="A6:E7"/>
    <mergeCell ref="A8:C8"/>
    <mergeCell ref="A9:A10"/>
    <mergeCell ref="B9:B10"/>
    <mergeCell ref="A1:E1"/>
    <mergeCell ref="A2:E2"/>
    <mergeCell ref="A3:C3"/>
    <mergeCell ref="A4:E5"/>
  </mergeCells>
  <hyperlinks>
    <hyperlink ref="A4" r:id="rId1" display="Наш сайт —  http://триумф-красоты.рф, www.triymfkrasoti.ru"/>
  </hyperlink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E170"/>
  <sheetViews>
    <sheetView workbookViewId="0" topLeftCell="A136">
      <selection activeCell="C15" sqref="C15"/>
    </sheetView>
  </sheetViews>
  <sheetFormatPr defaultColWidth="9.140625" defaultRowHeight="12.75"/>
  <cols>
    <col min="1" max="1" width="71.7109375" style="0" customWidth="1"/>
    <col min="2" max="2" width="11.57421875" style="0" customWidth="1"/>
    <col min="3" max="3" width="14.8515625" style="97" customWidth="1"/>
    <col min="4" max="16384" width="11.57421875" style="0" customWidth="1"/>
  </cols>
  <sheetData>
    <row r="1" spans="1:5" ht="24" customHeight="1">
      <c r="A1" s="177" t="s">
        <v>0</v>
      </c>
      <c r="B1" s="177"/>
      <c r="C1" s="177"/>
      <c r="D1" s="177"/>
      <c r="E1" s="177"/>
    </row>
    <row r="2" spans="1:5" ht="21.75" customHeight="1">
      <c r="A2" s="178" t="s">
        <v>459</v>
      </c>
      <c r="B2" s="178"/>
      <c r="C2" s="178"/>
      <c r="D2" s="178"/>
      <c r="E2" s="178"/>
    </row>
    <row r="3" spans="1:3" ht="12.75">
      <c r="A3" s="148"/>
      <c r="B3" s="148"/>
      <c r="C3" s="148"/>
    </row>
    <row r="4" spans="1:5" ht="12.75">
      <c r="A4" s="179" t="s">
        <v>460</v>
      </c>
      <c r="B4" s="179"/>
      <c r="C4" s="179"/>
      <c r="D4" s="179"/>
      <c r="E4" s="179"/>
    </row>
    <row r="5" spans="1:5" ht="12.75">
      <c r="A5" s="179"/>
      <c r="B5" s="179"/>
      <c r="C5" s="179"/>
      <c r="D5" s="179"/>
      <c r="E5" s="179"/>
    </row>
    <row r="6" spans="1:5" ht="14.25" customHeight="1">
      <c r="A6" s="150" t="s">
        <v>3</v>
      </c>
      <c r="B6" s="150"/>
      <c r="C6" s="150"/>
      <c r="D6" s="150"/>
      <c r="E6" s="150"/>
    </row>
    <row r="7" spans="1:5" ht="12.75">
      <c r="A7" s="150"/>
      <c r="B7" s="150"/>
      <c r="C7" s="150"/>
      <c r="D7" s="150"/>
      <c r="E7" s="150"/>
    </row>
    <row r="8" spans="1:3" ht="14.25" customHeight="1">
      <c r="A8" s="148"/>
      <c r="B8" s="148"/>
      <c r="C8" s="148"/>
    </row>
    <row r="9" spans="1:5" ht="19.5" customHeight="1">
      <c r="A9" s="171" t="s">
        <v>212</v>
      </c>
      <c r="B9" s="153" t="s">
        <v>6</v>
      </c>
      <c r="C9" s="28" t="s">
        <v>461</v>
      </c>
      <c r="D9" s="6" t="s">
        <v>13</v>
      </c>
      <c r="E9" s="7" t="s">
        <v>14</v>
      </c>
    </row>
    <row r="10" spans="1:5" ht="18">
      <c r="A10" s="171"/>
      <c r="B10" s="153"/>
      <c r="C10" s="29" t="s">
        <v>22</v>
      </c>
      <c r="D10" s="6" t="s">
        <v>21</v>
      </c>
      <c r="E10" s="7" t="s">
        <v>22</v>
      </c>
    </row>
    <row r="11" spans="1:5" ht="15.75" customHeight="1">
      <c r="A11" s="103" t="s">
        <v>571</v>
      </c>
      <c r="B11" s="103"/>
      <c r="C11" s="104"/>
      <c r="D11" s="105"/>
      <c r="E11" s="105"/>
    </row>
    <row r="12" spans="1:5" ht="25.5">
      <c r="A12" s="106" t="s">
        <v>572</v>
      </c>
      <c r="B12" s="107" t="s">
        <v>573</v>
      </c>
      <c r="C12" s="16">
        <v>337.5</v>
      </c>
      <c r="D12" s="17"/>
      <c r="E12" s="15">
        <f aca="true" t="shared" si="0" ref="E12:E27">C12*D12</f>
        <v>0</v>
      </c>
    </row>
    <row r="13" spans="1:5" ht="25.5">
      <c r="A13" s="106" t="s">
        <v>574</v>
      </c>
      <c r="B13" s="107" t="s">
        <v>575</v>
      </c>
      <c r="C13" s="16">
        <v>337.5</v>
      </c>
      <c r="D13" s="17"/>
      <c r="E13" s="15">
        <f t="shared" si="0"/>
        <v>0</v>
      </c>
    </row>
    <row r="14" spans="1:5" ht="25.5">
      <c r="A14" s="106" t="s">
        <v>576</v>
      </c>
      <c r="B14" s="107" t="s">
        <v>577</v>
      </c>
      <c r="C14" s="16">
        <v>337.5</v>
      </c>
      <c r="D14" s="17"/>
      <c r="E14" s="15">
        <f t="shared" si="0"/>
        <v>0</v>
      </c>
    </row>
    <row r="15" spans="1:5" ht="19.5" customHeight="1">
      <c r="A15" s="108" t="s">
        <v>578</v>
      </c>
      <c r="B15" s="107" t="s">
        <v>579</v>
      </c>
      <c r="C15" s="16">
        <v>349</v>
      </c>
      <c r="D15" s="17"/>
      <c r="E15" s="15">
        <f t="shared" si="0"/>
        <v>0</v>
      </c>
    </row>
    <row r="16" spans="1:5" ht="19.5" customHeight="1">
      <c r="A16" s="106" t="s">
        <v>580</v>
      </c>
      <c r="B16" s="107" t="s">
        <v>581</v>
      </c>
      <c r="C16" s="16">
        <v>349</v>
      </c>
      <c r="D16" s="17"/>
      <c r="E16" s="15">
        <f t="shared" si="0"/>
        <v>0</v>
      </c>
    </row>
    <row r="17" spans="1:5" ht="25.5">
      <c r="A17" s="108" t="s">
        <v>582</v>
      </c>
      <c r="B17" s="107" t="s">
        <v>583</v>
      </c>
      <c r="C17" s="16">
        <v>349</v>
      </c>
      <c r="D17" s="17"/>
      <c r="E17" s="15">
        <f t="shared" si="0"/>
        <v>0</v>
      </c>
    </row>
    <row r="18" spans="1:5" ht="25.5">
      <c r="A18" s="108" t="s">
        <v>584</v>
      </c>
      <c r="B18" s="107" t="s">
        <v>585</v>
      </c>
      <c r="C18" s="16">
        <v>264.5</v>
      </c>
      <c r="D18" s="17"/>
      <c r="E18" s="15">
        <f t="shared" si="0"/>
        <v>0</v>
      </c>
    </row>
    <row r="19" spans="1:5" ht="25.5">
      <c r="A19" s="108" t="s">
        <v>586</v>
      </c>
      <c r="B19" s="107" t="s">
        <v>587</v>
      </c>
      <c r="C19" s="16">
        <v>264.5</v>
      </c>
      <c r="D19" s="17"/>
      <c r="E19" s="15">
        <f t="shared" si="0"/>
        <v>0</v>
      </c>
    </row>
    <row r="20" spans="1:5" ht="25.5">
      <c r="A20" s="108" t="s">
        <v>588</v>
      </c>
      <c r="B20" s="107" t="s">
        <v>589</v>
      </c>
      <c r="C20" s="16">
        <v>264.5</v>
      </c>
      <c r="D20" s="17"/>
      <c r="E20" s="15">
        <f t="shared" si="0"/>
        <v>0</v>
      </c>
    </row>
    <row r="21" spans="1:5" ht="25.5">
      <c r="A21" s="108" t="s">
        <v>590</v>
      </c>
      <c r="B21" s="107" t="s">
        <v>591</v>
      </c>
      <c r="C21" s="16">
        <v>264.5</v>
      </c>
      <c r="D21" s="17"/>
      <c r="E21" s="15">
        <f t="shared" si="0"/>
        <v>0</v>
      </c>
    </row>
    <row r="22" spans="1:5" ht="25.5">
      <c r="A22" s="108" t="s">
        <v>592</v>
      </c>
      <c r="B22" s="107" t="s">
        <v>593</v>
      </c>
      <c r="C22" s="16">
        <v>264.5</v>
      </c>
      <c r="D22" s="17"/>
      <c r="E22" s="15">
        <f t="shared" si="0"/>
        <v>0</v>
      </c>
    </row>
    <row r="23" spans="1:5" ht="25.5">
      <c r="A23" s="108" t="s">
        <v>594</v>
      </c>
      <c r="B23" s="107" t="s">
        <v>595</v>
      </c>
      <c r="C23" s="16">
        <v>264.5</v>
      </c>
      <c r="D23" s="17"/>
      <c r="E23" s="15">
        <f t="shared" si="0"/>
        <v>0</v>
      </c>
    </row>
    <row r="24" spans="1:5" ht="25.5">
      <c r="A24" s="108" t="s">
        <v>596</v>
      </c>
      <c r="B24" s="107" t="s">
        <v>597</v>
      </c>
      <c r="C24" s="16">
        <v>264.5</v>
      </c>
      <c r="D24" s="17"/>
      <c r="E24" s="15">
        <f t="shared" si="0"/>
        <v>0</v>
      </c>
    </row>
    <row r="25" spans="1:5" ht="25.5">
      <c r="A25" s="108" t="s">
        <v>598</v>
      </c>
      <c r="B25" s="107" t="s">
        <v>599</v>
      </c>
      <c r="C25" s="16">
        <v>264.5</v>
      </c>
      <c r="D25" s="17"/>
      <c r="E25" s="15">
        <f t="shared" si="0"/>
        <v>0</v>
      </c>
    </row>
    <row r="26" spans="1:5" ht="25.5">
      <c r="A26" s="108" t="s">
        <v>600</v>
      </c>
      <c r="B26" s="107" t="s">
        <v>601</v>
      </c>
      <c r="C26" s="16">
        <v>264.5</v>
      </c>
      <c r="D26" s="17"/>
      <c r="E26" s="15">
        <f t="shared" si="0"/>
        <v>0</v>
      </c>
    </row>
    <row r="27" spans="1:5" ht="25.5">
      <c r="A27" s="108" t="s">
        <v>602</v>
      </c>
      <c r="B27" s="107" t="s">
        <v>603</v>
      </c>
      <c r="C27" s="16">
        <v>264.5</v>
      </c>
      <c r="D27" s="17"/>
      <c r="E27" s="15">
        <f t="shared" si="0"/>
        <v>0</v>
      </c>
    </row>
    <row r="28" spans="1:5" ht="15">
      <c r="A28" s="103" t="s">
        <v>604</v>
      </c>
      <c r="B28" s="109"/>
      <c r="C28" s="104"/>
      <c r="D28" s="110"/>
      <c r="E28" s="15"/>
    </row>
    <row r="29" spans="1:5" ht="14.25">
      <c r="A29" s="102" t="s">
        <v>605</v>
      </c>
      <c r="B29" s="111"/>
      <c r="C29" s="112"/>
      <c r="D29" s="102"/>
      <c r="E29" s="102"/>
    </row>
    <row r="30" spans="1:5" ht="12.75">
      <c r="A30" s="98" t="s">
        <v>606</v>
      </c>
      <c r="B30" s="107" t="s">
        <v>607</v>
      </c>
      <c r="C30" s="113">
        <v>141</v>
      </c>
      <c r="D30" s="17"/>
      <c r="E30" s="15">
        <f>C30*D30</f>
        <v>0</v>
      </c>
    </row>
    <row r="31" spans="1:5" ht="12.75">
      <c r="A31" s="98" t="s">
        <v>608</v>
      </c>
      <c r="B31" s="107" t="s">
        <v>609</v>
      </c>
      <c r="C31" s="113">
        <v>141</v>
      </c>
      <c r="D31" s="17"/>
      <c r="E31" s="15">
        <f>C31*D31</f>
        <v>0</v>
      </c>
    </row>
    <row r="32" spans="1:5" ht="14.25">
      <c r="A32" s="102" t="s">
        <v>610</v>
      </c>
      <c r="B32" s="111"/>
      <c r="C32" s="112"/>
      <c r="D32" s="102"/>
      <c r="E32" s="102"/>
    </row>
    <row r="33" spans="1:5" ht="12.75">
      <c r="A33" s="98" t="s">
        <v>611</v>
      </c>
      <c r="B33" s="107" t="s">
        <v>612</v>
      </c>
      <c r="C33" s="113">
        <v>141</v>
      </c>
      <c r="D33" s="17"/>
      <c r="E33" s="15">
        <f>C33*D33</f>
        <v>0</v>
      </c>
    </row>
    <row r="34" spans="1:5" ht="15">
      <c r="A34" s="103" t="s">
        <v>613</v>
      </c>
      <c r="B34" s="109"/>
      <c r="C34" s="104"/>
      <c r="D34" s="110"/>
      <c r="E34" s="15"/>
    </row>
    <row r="35" spans="1:5" ht="15.75" customHeight="1">
      <c r="A35" s="102" t="s">
        <v>614</v>
      </c>
      <c r="B35" s="111"/>
      <c r="C35" s="112"/>
      <c r="D35" s="112"/>
      <c r="E35" s="112"/>
    </row>
    <row r="36" spans="1:5" ht="12.75">
      <c r="A36" s="98" t="s">
        <v>615</v>
      </c>
      <c r="B36" s="107" t="s">
        <v>616</v>
      </c>
      <c r="C36" s="113">
        <v>90</v>
      </c>
      <c r="D36" s="17"/>
      <c r="E36" s="15">
        <f>C36*D36</f>
        <v>0</v>
      </c>
    </row>
    <row r="37" spans="1:5" ht="12.75">
      <c r="A37" s="98" t="s">
        <v>617</v>
      </c>
      <c r="B37" s="107" t="s">
        <v>618</v>
      </c>
      <c r="C37" s="113">
        <v>90</v>
      </c>
      <c r="D37" s="17"/>
      <c r="E37" s="15">
        <f>C37*D37</f>
        <v>0</v>
      </c>
    </row>
    <row r="38" spans="1:5" ht="12.75">
      <c r="A38" s="98" t="s">
        <v>619</v>
      </c>
      <c r="B38" s="107" t="s">
        <v>620</v>
      </c>
      <c r="C38" s="113">
        <v>90</v>
      </c>
      <c r="D38" s="17"/>
      <c r="E38" s="15">
        <f>C38*D38</f>
        <v>0</v>
      </c>
    </row>
    <row r="39" spans="1:5" ht="14.25">
      <c r="A39" s="102" t="s">
        <v>621</v>
      </c>
      <c r="B39" s="111"/>
      <c r="C39" s="112"/>
      <c r="D39" s="112"/>
      <c r="E39" s="112"/>
    </row>
    <row r="40" spans="1:5" ht="12.75">
      <c r="A40" s="98" t="s">
        <v>622</v>
      </c>
      <c r="B40" s="107" t="s">
        <v>623</v>
      </c>
      <c r="C40" s="113">
        <v>157.5</v>
      </c>
      <c r="D40" s="17"/>
      <c r="E40" s="15">
        <f aca="true" t="shared" si="1" ref="E40:E45">C40*D40</f>
        <v>0</v>
      </c>
    </row>
    <row r="41" spans="1:5" ht="12.75">
      <c r="A41" s="98" t="s">
        <v>624</v>
      </c>
      <c r="B41" s="107" t="s">
        <v>625</v>
      </c>
      <c r="C41" s="113">
        <v>157.5</v>
      </c>
      <c r="D41" s="17"/>
      <c r="E41" s="15">
        <f t="shared" si="1"/>
        <v>0</v>
      </c>
    </row>
    <row r="42" spans="1:5" ht="12.75">
      <c r="A42" s="98" t="s">
        <v>626</v>
      </c>
      <c r="B42" s="107" t="s">
        <v>627</v>
      </c>
      <c r="C42" s="113">
        <v>157.5</v>
      </c>
      <c r="D42" s="17"/>
      <c r="E42" s="15">
        <f t="shared" si="1"/>
        <v>0</v>
      </c>
    </row>
    <row r="43" spans="1:5" ht="15.75" customHeight="1">
      <c r="A43" s="98" t="s">
        <v>628</v>
      </c>
      <c r="B43" s="107" t="s">
        <v>629</v>
      </c>
      <c r="C43" s="113">
        <v>157.5</v>
      </c>
      <c r="D43" s="17"/>
      <c r="E43" s="15">
        <f t="shared" si="1"/>
        <v>0</v>
      </c>
    </row>
    <row r="44" spans="1:5" ht="12.75">
      <c r="A44" s="98" t="s">
        <v>630</v>
      </c>
      <c r="B44" s="107" t="s">
        <v>631</v>
      </c>
      <c r="C44" s="113">
        <v>157.5</v>
      </c>
      <c r="D44" s="17"/>
      <c r="E44" s="15">
        <f t="shared" si="1"/>
        <v>0</v>
      </c>
    </row>
    <row r="45" spans="1:5" ht="12.75">
      <c r="A45" s="98" t="s">
        <v>632</v>
      </c>
      <c r="B45" s="107" t="s">
        <v>633</v>
      </c>
      <c r="C45" s="113">
        <v>157.5</v>
      </c>
      <c r="D45" s="17"/>
      <c r="E45" s="15">
        <f t="shared" si="1"/>
        <v>0</v>
      </c>
    </row>
    <row r="46" spans="1:5" ht="15">
      <c r="A46" s="103" t="s">
        <v>634</v>
      </c>
      <c r="B46" s="109"/>
      <c r="C46" s="114"/>
      <c r="D46" s="110"/>
      <c r="E46" s="15"/>
    </row>
    <row r="47" spans="1:5" ht="14.25">
      <c r="A47" s="102" t="s">
        <v>635</v>
      </c>
      <c r="B47" s="111"/>
      <c r="C47" s="112"/>
      <c r="D47" s="112"/>
      <c r="E47" s="112"/>
    </row>
    <row r="48" spans="1:5" ht="12.75">
      <c r="A48" s="98" t="s">
        <v>636</v>
      </c>
      <c r="B48" s="107" t="s">
        <v>637</v>
      </c>
      <c r="C48" s="113">
        <v>96</v>
      </c>
      <c r="D48" s="17"/>
      <c r="E48" s="15">
        <f aca="true" t="shared" si="2" ref="E48:E53">C48*D48</f>
        <v>0</v>
      </c>
    </row>
    <row r="49" spans="1:5" ht="12.75">
      <c r="A49" s="98" t="s">
        <v>638</v>
      </c>
      <c r="B49" s="107" t="s">
        <v>639</v>
      </c>
      <c r="C49" s="113">
        <v>96</v>
      </c>
      <c r="D49" s="17"/>
      <c r="E49" s="15">
        <f t="shared" si="2"/>
        <v>0</v>
      </c>
    </row>
    <row r="50" spans="1:5" ht="12.75">
      <c r="A50" s="98" t="s">
        <v>640</v>
      </c>
      <c r="B50" s="107" t="s">
        <v>641</v>
      </c>
      <c r="C50" s="113">
        <v>96</v>
      </c>
      <c r="D50" s="17"/>
      <c r="E50" s="15">
        <f t="shared" si="2"/>
        <v>0</v>
      </c>
    </row>
    <row r="51" spans="1:5" ht="12.75">
      <c r="A51" s="98" t="s">
        <v>642</v>
      </c>
      <c r="B51" s="107" t="s">
        <v>643</v>
      </c>
      <c r="C51" s="113">
        <v>96</v>
      </c>
      <c r="D51" s="17"/>
      <c r="E51" s="15">
        <f t="shared" si="2"/>
        <v>0</v>
      </c>
    </row>
    <row r="52" spans="1:5" ht="15.75" customHeight="1">
      <c r="A52" s="98" t="s">
        <v>644</v>
      </c>
      <c r="B52" s="107" t="s">
        <v>645</v>
      </c>
      <c r="C52" s="113">
        <v>96</v>
      </c>
      <c r="D52" s="17"/>
      <c r="E52" s="15">
        <f t="shared" si="2"/>
        <v>0</v>
      </c>
    </row>
    <row r="53" spans="1:5" ht="12.75">
      <c r="A53" s="98" t="s">
        <v>646</v>
      </c>
      <c r="B53" s="107" t="s">
        <v>647</v>
      </c>
      <c r="C53" s="113">
        <v>96</v>
      </c>
      <c r="D53" s="17"/>
      <c r="E53" s="15">
        <f t="shared" si="2"/>
        <v>0</v>
      </c>
    </row>
    <row r="54" spans="1:5" ht="14.25">
      <c r="A54" s="102" t="s">
        <v>648</v>
      </c>
      <c r="B54" s="111"/>
      <c r="C54" s="112"/>
      <c r="D54" s="112"/>
      <c r="E54" s="112"/>
    </row>
    <row r="55" spans="1:5" ht="12.75">
      <c r="A55" s="98" t="s">
        <v>649</v>
      </c>
      <c r="B55" s="107" t="s">
        <v>650</v>
      </c>
      <c r="C55" s="113">
        <v>120.5</v>
      </c>
      <c r="D55" s="17"/>
      <c r="E55" s="15">
        <f aca="true" t="shared" si="3" ref="E55:E60">C55*D55</f>
        <v>0</v>
      </c>
    </row>
    <row r="56" spans="1:5" ht="12.75">
      <c r="A56" s="98" t="s">
        <v>651</v>
      </c>
      <c r="B56" s="107" t="s">
        <v>652</v>
      </c>
      <c r="C56" s="113">
        <v>120.5</v>
      </c>
      <c r="D56" s="17"/>
      <c r="E56" s="15">
        <f t="shared" si="3"/>
        <v>0</v>
      </c>
    </row>
    <row r="57" spans="1:5" ht="12.75">
      <c r="A57" s="98" t="s">
        <v>653</v>
      </c>
      <c r="B57" s="107" t="s">
        <v>654</v>
      </c>
      <c r="C57" s="113">
        <v>120.5</v>
      </c>
      <c r="D57" s="17"/>
      <c r="E57" s="15">
        <f t="shared" si="3"/>
        <v>0</v>
      </c>
    </row>
    <row r="58" spans="1:5" ht="15.75" customHeight="1">
      <c r="A58" s="98" t="s">
        <v>655</v>
      </c>
      <c r="B58" s="107" t="s">
        <v>656</v>
      </c>
      <c r="C58" s="113">
        <v>120.5</v>
      </c>
      <c r="D58" s="17"/>
      <c r="E58" s="15">
        <f t="shared" si="3"/>
        <v>0</v>
      </c>
    </row>
    <row r="59" spans="1:5" ht="12.75">
      <c r="A59" s="98" t="s">
        <v>657</v>
      </c>
      <c r="B59" s="107" t="s">
        <v>658</v>
      </c>
      <c r="C59" s="113">
        <v>120.5</v>
      </c>
      <c r="D59" s="17"/>
      <c r="E59" s="15">
        <f t="shared" si="3"/>
        <v>0</v>
      </c>
    </row>
    <row r="60" spans="1:5" ht="12.75">
      <c r="A60" s="98" t="s">
        <v>659</v>
      </c>
      <c r="B60" s="107" t="s">
        <v>660</v>
      </c>
      <c r="C60" s="113">
        <v>120.5</v>
      </c>
      <c r="D60" s="17"/>
      <c r="E60" s="15">
        <f t="shared" si="3"/>
        <v>0</v>
      </c>
    </row>
    <row r="61" spans="1:5" ht="14.25">
      <c r="A61" s="102" t="s">
        <v>661</v>
      </c>
      <c r="B61" s="111"/>
      <c r="C61" s="112"/>
      <c r="D61" s="112"/>
      <c r="E61" s="112"/>
    </row>
    <row r="62" spans="1:5" ht="12.75">
      <c r="A62" s="98" t="s">
        <v>662</v>
      </c>
      <c r="B62" s="107" t="s">
        <v>663</v>
      </c>
      <c r="C62" s="113">
        <v>107</v>
      </c>
      <c r="D62" s="17"/>
      <c r="E62" s="15">
        <f>C62*D62</f>
        <v>0</v>
      </c>
    </row>
    <row r="63" spans="1:5" ht="14.25">
      <c r="A63" s="102" t="s">
        <v>664</v>
      </c>
      <c r="B63" s="111"/>
      <c r="C63" s="112"/>
      <c r="D63" s="112"/>
      <c r="E63" s="112"/>
    </row>
    <row r="64" spans="1:5" ht="12.75">
      <c r="A64" s="98" t="s">
        <v>665</v>
      </c>
      <c r="B64" s="107" t="s">
        <v>666</v>
      </c>
      <c r="C64" s="113">
        <v>107</v>
      </c>
      <c r="D64" s="17"/>
      <c r="E64" s="15">
        <f>C64*D64</f>
        <v>0</v>
      </c>
    </row>
    <row r="65" spans="1:5" ht="15.75" customHeight="1">
      <c r="A65" s="98" t="s">
        <v>667</v>
      </c>
      <c r="B65" s="107" t="s">
        <v>668</v>
      </c>
      <c r="C65" s="113">
        <v>107</v>
      </c>
      <c r="D65" s="17"/>
      <c r="E65" s="15">
        <f>C65*D65</f>
        <v>0</v>
      </c>
    </row>
    <row r="66" spans="1:5" ht="12.75">
      <c r="A66" s="98" t="s">
        <v>669</v>
      </c>
      <c r="B66" s="107" t="s">
        <v>670</v>
      </c>
      <c r="C66" s="113">
        <v>107</v>
      </c>
      <c r="D66" s="17"/>
      <c r="E66" s="15">
        <f>C66*D66</f>
        <v>0</v>
      </c>
    </row>
    <row r="67" spans="1:5" ht="12.75">
      <c r="A67" s="98" t="s">
        <v>671</v>
      </c>
      <c r="B67" s="107" t="s">
        <v>672</v>
      </c>
      <c r="C67" s="113">
        <v>107</v>
      </c>
      <c r="D67" s="17"/>
      <c r="E67" s="15">
        <f>C67*D67</f>
        <v>0</v>
      </c>
    </row>
    <row r="68" spans="1:5" ht="14.25">
      <c r="A68" s="102" t="s">
        <v>673</v>
      </c>
      <c r="B68" s="111"/>
      <c r="C68" s="112"/>
      <c r="D68" s="112"/>
      <c r="E68" s="112"/>
    </row>
    <row r="69" spans="1:5" ht="15.75" customHeight="1">
      <c r="A69" s="98" t="s">
        <v>674</v>
      </c>
      <c r="B69" s="107" t="s">
        <v>675</v>
      </c>
      <c r="C69" s="113">
        <v>157.5</v>
      </c>
      <c r="D69" s="17"/>
      <c r="E69" s="15">
        <f aca="true" t="shared" si="4" ref="E69:E79">C69*D69</f>
        <v>0</v>
      </c>
    </row>
    <row r="70" spans="1:5" ht="12.75">
      <c r="A70" s="98" t="s">
        <v>676</v>
      </c>
      <c r="B70" s="107" t="s">
        <v>677</v>
      </c>
      <c r="C70" s="113">
        <v>157.5</v>
      </c>
      <c r="D70" s="17"/>
      <c r="E70" s="15">
        <f t="shared" si="4"/>
        <v>0</v>
      </c>
    </row>
    <row r="71" spans="1:5" ht="12.75">
      <c r="A71" s="98" t="s">
        <v>678</v>
      </c>
      <c r="B71" s="107" t="s">
        <v>679</v>
      </c>
      <c r="C71" s="115">
        <v>191.5</v>
      </c>
      <c r="D71" s="17"/>
      <c r="E71" s="15">
        <f t="shared" si="4"/>
        <v>0</v>
      </c>
    </row>
    <row r="72" spans="1:5" ht="12.75">
      <c r="A72" s="98" t="s">
        <v>680</v>
      </c>
      <c r="B72" s="107" t="s">
        <v>681</v>
      </c>
      <c r="C72" s="115">
        <v>157.5</v>
      </c>
      <c r="D72" s="17"/>
      <c r="E72" s="15">
        <f t="shared" si="4"/>
        <v>0</v>
      </c>
    </row>
    <row r="73" spans="1:5" ht="15.75" customHeight="1">
      <c r="A73" s="98" t="s">
        <v>682</v>
      </c>
      <c r="B73" s="107" t="s">
        <v>683</v>
      </c>
      <c r="C73" s="115">
        <v>157.5</v>
      </c>
      <c r="D73" s="17"/>
      <c r="E73" s="15">
        <f t="shared" si="4"/>
        <v>0</v>
      </c>
    </row>
    <row r="74" spans="1:5" ht="12.75">
      <c r="A74" s="98" t="s">
        <v>684</v>
      </c>
      <c r="B74" s="107" t="s">
        <v>685</v>
      </c>
      <c r="C74" s="115">
        <v>197</v>
      </c>
      <c r="D74" s="17"/>
      <c r="E74" s="15">
        <f t="shared" si="4"/>
        <v>0</v>
      </c>
    </row>
    <row r="75" spans="1:5" ht="12.75">
      <c r="A75" s="98" t="s">
        <v>686</v>
      </c>
      <c r="B75" s="107" t="s">
        <v>687</v>
      </c>
      <c r="C75" s="115">
        <v>157.5</v>
      </c>
      <c r="D75" s="17"/>
      <c r="E75" s="15">
        <f t="shared" si="4"/>
        <v>0</v>
      </c>
    </row>
    <row r="76" spans="1:5" ht="12.75">
      <c r="A76" s="98" t="s">
        <v>688</v>
      </c>
      <c r="B76" s="107" t="s">
        <v>689</v>
      </c>
      <c r="C76" s="113">
        <v>157.5</v>
      </c>
      <c r="D76" s="17"/>
      <c r="E76" s="15">
        <f t="shared" si="4"/>
        <v>0</v>
      </c>
    </row>
    <row r="77" spans="1:5" ht="12.75">
      <c r="A77" s="98" t="s">
        <v>690</v>
      </c>
      <c r="B77" s="107" t="s">
        <v>691</v>
      </c>
      <c r="C77" s="113">
        <v>157.5</v>
      </c>
      <c r="D77" s="17"/>
      <c r="E77" s="15">
        <f t="shared" si="4"/>
        <v>0</v>
      </c>
    </row>
    <row r="78" spans="1:5" ht="15.75" customHeight="1">
      <c r="A78" s="98" t="s">
        <v>692</v>
      </c>
      <c r="B78" s="107" t="s">
        <v>693</v>
      </c>
      <c r="C78" s="113">
        <v>157.5</v>
      </c>
      <c r="D78" s="17"/>
      <c r="E78" s="15">
        <f t="shared" si="4"/>
        <v>0</v>
      </c>
    </row>
    <row r="79" spans="1:5" ht="12.75">
      <c r="A79" s="98" t="s">
        <v>694</v>
      </c>
      <c r="B79" s="107" t="s">
        <v>695</v>
      </c>
      <c r="C79" s="113">
        <v>157.5</v>
      </c>
      <c r="D79" s="17"/>
      <c r="E79" s="15">
        <f t="shared" si="4"/>
        <v>0</v>
      </c>
    </row>
    <row r="80" spans="1:5" ht="15.75" customHeight="1">
      <c r="A80" s="102" t="s">
        <v>696</v>
      </c>
      <c r="B80" s="111"/>
      <c r="C80" s="112"/>
      <c r="D80" s="112"/>
      <c r="E80" s="112"/>
    </row>
    <row r="81" spans="1:5" ht="12.75">
      <c r="A81" s="98" t="s">
        <v>697</v>
      </c>
      <c r="B81" s="107" t="s">
        <v>698</v>
      </c>
      <c r="C81" s="113">
        <v>124</v>
      </c>
      <c r="D81" s="17"/>
      <c r="E81" s="15">
        <f>C81*D81</f>
        <v>0</v>
      </c>
    </row>
    <row r="82" spans="1:5" ht="12.75">
      <c r="A82" s="98" t="s">
        <v>699</v>
      </c>
      <c r="B82" s="107" t="s">
        <v>700</v>
      </c>
      <c r="C82" s="113">
        <v>124</v>
      </c>
      <c r="D82" s="17"/>
      <c r="E82" s="15">
        <f>C82*D82</f>
        <v>0</v>
      </c>
    </row>
    <row r="83" spans="1:5" ht="12.75">
      <c r="A83" s="98" t="s">
        <v>701</v>
      </c>
      <c r="B83" s="107" t="s">
        <v>702</v>
      </c>
      <c r="C83" s="113">
        <v>124</v>
      </c>
      <c r="D83" s="17"/>
      <c r="E83" s="15">
        <f>C83*D83</f>
        <v>0</v>
      </c>
    </row>
    <row r="84" spans="1:5" ht="12.75">
      <c r="A84" s="98" t="s">
        <v>703</v>
      </c>
      <c r="B84" s="107" t="s">
        <v>704</v>
      </c>
      <c r="C84" s="113">
        <v>124</v>
      </c>
      <c r="D84" s="17"/>
      <c r="E84" s="15">
        <f>C84*D84</f>
        <v>0</v>
      </c>
    </row>
    <row r="85" spans="1:5" ht="15.75" customHeight="1">
      <c r="A85" s="102" t="s">
        <v>705</v>
      </c>
      <c r="B85" s="111"/>
      <c r="C85" s="112"/>
      <c r="D85" s="112"/>
      <c r="E85" s="112"/>
    </row>
    <row r="86" spans="1:5" ht="12.75">
      <c r="A86" s="98" t="s">
        <v>706</v>
      </c>
      <c r="B86" s="107" t="s">
        <v>707</v>
      </c>
      <c r="C86" s="113">
        <v>107</v>
      </c>
      <c r="D86" s="17"/>
      <c r="E86" s="15">
        <f>C86*D86</f>
        <v>0</v>
      </c>
    </row>
    <row r="87" spans="1:5" ht="15.75" customHeight="1">
      <c r="A87" s="102" t="s">
        <v>708</v>
      </c>
      <c r="B87" s="111"/>
      <c r="C87" s="112"/>
      <c r="D87" s="112"/>
      <c r="E87" s="112"/>
    </row>
    <row r="88" spans="1:5" ht="12.75">
      <c r="A88" s="98" t="s">
        <v>709</v>
      </c>
      <c r="B88" s="107" t="s">
        <v>710</v>
      </c>
      <c r="C88" s="113">
        <v>107</v>
      </c>
      <c r="D88" s="17"/>
      <c r="E88" s="15">
        <f>C88*D88</f>
        <v>0</v>
      </c>
    </row>
    <row r="89" spans="1:5" ht="12.75">
      <c r="A89" s="98" t="s">
        <v>711</v>
      </c>
      <c r="B89" s="107" t="s">
        <v>712</v>
      </c>
      <c r="C89" s="113">
        <v>107</v>
      </c>
      <c r="D89" s="17"/>
      <c r="E89" s="15">
        <f>C89*D89</f>
        <v>0</v>
      </c>
    </row>
    <row r="90" spans="1:5" ht="12.75">
      <c r="A90" s="98" t="s">
        <v>713</v>
      </c>
      <c r="B90" s="107" t="s">
        <v>714</v>
      </c>
      <c r="C90" s="113">
        <v>107</v>
      </c>
      <c r="D90" s="17"/>
      <c r="E90" s="15">
        <f>C90*D90</f>
        <v>0</v>
      </c>
    </row>
    <row r="91" spans="1:5" ht="12.75">
      <c r="A91" s="98" t="s">
        <v>715</v>
      </c>
      <c r="B91" s="107" t="s">
        <v>716</v>
      </c>
      <c r="C91" s="113">
        <v>107</v>
      </c>
      <c r="D91" s="17"/>
      <c r="E91" s="15">
        <f>C91*D91</f>
        <v>0</v>
      </c>
    </row>
    <row r="92" spans="1:5" ht="15.75" customHeight="1">
      <c r="A92" s="102" t="s">
        <v>717</v>
      </c>
      <c r="B92" s="111"/>
      <c r="C92" s="112"/>
      <c r="D92" s="112"/>
      <c r="E92" s="112"/>
    </row>
    <row r="93" spans="1:5" ht="12.75">
      <c r="A93" s="98" t="s">
        <v>718</v>
      </c>
      <c r="B93" s="107" t="s">
        <v>719</v>
      </c>
      <c r="C93" s="113">
        <v>90</v>
      </c>
      <c r="D93" s="17"/>
      <c r="E93" s="15">
        <f>C93*D93</f>
        <v>0</v>
      </c>
    </row>
    <row r="94" spans="1:5" ht="12.75">
      <c r="A94" s="98" t="s">
        <v>720</v>
      </c>
      <c r="B94" s="107" t="s">
        <v>721</v>
      </c>
      <c r="C94" s="113">
        <v>112.5</v>
      </c>
      <c r="D94" s="17"/>
      <c r="E94" s="15">
        <f>C94*D94</f>
        <v>0</v>
      </c>
    </row>
    <row r="95" spans="1:5" ht="12.75">
      <c r="A95" s="98" t="s">
        <v>722</v>
      </c>
      <c r="B95" s="107" t="s">
        <v>723</v>
      </c>
      <c r="C95" s="113">
        <v>169</v>
      </c>
      <c r="D95" s="17"/>
      <c r="E95" s="15">
        <f>C95*D95</f>
        <v>0</v>
      </c>
    </row>
    <row r="96" spans="1:5" ht="15.75" customHeight="1">
      <c r="A96" s="98" t="s">
        <v>724</v>
      </c>
      <c r="B96" s="107" t="s">
        <v>725</v>
      </c>
      <c r="C96" s="113">
        <v>84.5</v>
      </c>
      <c r="D96" s="17"/>
      <c r="E96" s="15">
        <f>C96*D96</f>
        <v>0</v>
      </c>
    </row>
    <row r="97" spans="1:5" ht="14.25">
      <c r="A97" s="102" t="s">
        <v>726</v>
      </c>
      <c r="B97" s="111"/>
      <c r="C97" s="112"/>
      <c r="D97" s="112"/>
      <c r="E97" s="112"/>
    </row>
    <row r="98" spans="1:5" ht="12.75">
      <c r="A98" s="98" t="s">
        <v>727</v>
      </c>
      <c r="B98" s="107" t="s">
        <v>728</v>
      </c>
      <c r="C98" s="113">
        <v>56.5</v>
      </c>
      <c r="D98" s="17"/>
      <c r="E98" s="15">
        <f>C98*D98</f>
        <v>0</v>
      </c>
    </row>
    <row r="99" spans="1:5" ht="12.75">
      <c r="A99" s="98" t="s">
        <v>729</v>
      </c>
      <c r="B99" s="107" t="s">
        <v>730</v>
      </c>
      <c r="C99" s="113">
        <v>56.5</v>
      </c>
      <c r="D99" s="17"/>
      <c r="E99" s="15">
        <f>C99*D99</f>
        <v>0</v>
      </c>
    </row>
    <row r="100" spans="1:5" ht="15.75" customHeight="1">
      <c r="A100" s="98" t="s">
        <v>731</v>
      </c>
      <c r="B100" s="107" t="s">
        <v>732</v>
      </c>
      <c r="C100" s="113">
        <v>56.5</v>
      </c>
      <c r="D100" s="17"/>
      <c r="E100" s="15">
        <f>C100*D100</f>
        <v>0</v>
      </c>
    </row>
    <row r="101" spans="1:5" ht="12.75">
      <c r="A101" s="98" t="s">
        <v>733</v>
      </c>
      <c r="B101" s="107" t="s">
        <v>734</v>
      </c>
      <c r="C101" s="113">
        <v>56.5</v>
      </c>
      <c r="D101" s="17"/>
      <c r="E101" s="15">
        <f>C101*D101</f>
        <v>0</v>
      </c>
    </row>
    <row r="102" spans="1:5" ht="15.75" customHeight="1">
      <c r="A102" s="98" t="s">
        <v>735</v>
      </c>
      <c r="B102" s="107" t="s">
        <v>736</v>
      </c>
      <c r="C102" s="113">
        <v>56.5</v>
      </c>
      <c r="D102" s="17"/>
      <c r="E102" s="15">
        <f>C102*D102</f>
        <v>0</v>
      </c>
    </row>
    <row r="103" spans="1:5" ht="15">
      <c r="A103" s="103" t="s">
        <v>737</v>
      </c>
      <c r="B103" s="109"/>
      <c r="C103" s="104"/>
      <c r="D103" s="105"/>
      <c r="E103" s="105"/>
    </row>
    <row r="104" spans="1:5" ht="14.25">
      <c r="A104" s="102" t="s">
        <v>738</v>
      </c>
      <c r="B104" s="111"/>
      <c r="C104" s="112"/>
      <c r="D104" s="112"/>
      <c r="E104" s="112"/>
    </row>
    <row r="105" spans="1:5" ht="12.75">
      <c r="A105" s="98" t="s">
        <v>739</v>
      </c>
      <c r="B105" s="107" t="s">
        <v>740</v>
      </c>
      <c r="C105" s="113">
        <v>135</v>
      </c>
      <c r="D105" s="17"/>
      <c r="E105" s="15">
        <f aca="true" t="shared" si="5" ref="E105:E115">C105*D105</f>
        <v>0</v>
      </c>
    </row>
    <row r="106" spans="1:5" ht="12.75">
      <c r="A106" s="98" t="s">
        <v>741</v>
      </c>
      <c r="B106" s="107" t="s">
        <v>742</v>
      </c>
      <c r="C106" s="113">
        <v>135</v>
      </c>
      <c r="D106" s="17"/>
      <c r="E106" s="15">
        <f t="shared" si="5"/>
        <v>0</v>
      </c>
    </row>
    <row r="107" spans="1:5" ht="12.75">
      <c r="A107" s="98" t="s">
        <v>743</v>
      </c>
      <c r="B107" s="107" t="s">
        <v>744</v>
      </c>
      <c r="C107" s="113">
        <v>135</v>
      </c>
      <c r="D107" s="17"/>
      <c r="E107" s="15">
        <f t="shared" si="5"/>
        <v>0</v>
      </c>
    </row>
    <row r="108" spans="1:5" ht="12.75">
      <c r="A108" s="98" t="s">
        <v>745</v>
      </c>
      <c r="B108" s="107" t="s">
        <v>746</v>
      </c>
      <c r="C108" s="113">
        <v>135</v>
      </c>
      <c r="D108" s="17"/>
      <c r="E108" s="15">
        <f t="shared" si="5"/>
        <v>0</v>
      </c>
    </row>
    <row r="109" spans="1:5" ht="15.75" customHeight="1">
      <c r="A109" s="98" t="s">
        <v>747</v>
      </c>
      <c r="B109" s="107" t="s">
        <v>748</v>
      </c>
      <c r="C109" s="113">
        <v>135</v>
      </c>
      <c r="D109" s="17"/>
      <c r="E109" s="15">
        <f t="shared" si="5"/>
        <v>0</v>
      </c>
    </row>
    <row r="110" spans="1:5" ht="12.75">
      <c r="A110" s="98" t="s">
        <v>749</v>
      </c>
      <c r="B110" s="107" t="s">
        <v>750</v>
      </c>
      <c r="C110" s="113">
        <v>135</v>
      </c>
      <c r="D110" s="17"/>
      <c r="E110" s="15">
        <f t="shared" si="5"/>
        <v>0</v>
      </c>
    </row>
    <row r="111" spans="1:5" ht="12.75">
      <c r="A111" s="98" t="s">
        <v>751</v>
      </c>
      <c r="B111" s="107" t="s">
        <v>752</v>
      </c>
      <c r="C111" s="113">
        <v>135</v>
      </c>
      <c r="D111" s="17"/>
      <c r="E111" s="15">
        <f t="shared" si="5"/>
        <v>0</v>
      </c>
    </row>
    <row r="112" spans="1:5" ht="12.75">
      <c r="A112" s="98" t="s">
        <v>753</v>
      </c>
      <c r="B112" s="107" t="s">
        <v>754</v>
      </c>
      <c r="C112" s="113">
        <v>135</v>
      </c>
      <c r="D112" s="17"/>
      <c r="E112" s="15">
        <f t="shared" si="5"/>
        <v>0</v>
      </c>
    </row>
    <row r="113" spans="1:5" ht="12.75">
      <c r="A113" s="98" t="s">
        <v>755</v>
      </c>
      <c r="B113" s="107" t="s">
        <v>756</v>
      </c>
      <c r="C113" s="113">
        <v>135</v>
      </c>
      <c r="D113" s="17"/>
      <c r="E113" s="15">
        <f t="shared" si="5"/>
        <v>0</v>
      </c>
    </row>
    <row r="114" spans="1:5" ht="15.75" customHeight="1">
      <c r="A114" s="98" t="s">
        <v>757</v>
      </c>
      <c r="B114" s="107" t="s">
        <v>758</v>
      </c>
      <c r="C114" s="113">
        <v>135</v>
      </c>
      <c r="D114" s="17"/>
      <c r="E114" s="15">
        <f t="shared" si="5"/>
        <v>0</v>
      </c>
    </row>
    <row r="115" spans="1:5" ht="12.75">
      <c r="A115" s="98" t="s">
        <v>759</v>
      </c>
      <c r="B115" s="107" t="s">
        <v>760</v>
      </c>
      <c r="C115" s="113">
        <v>135</v>
      </c>
      <c r="D115" s="17"/>
      <c r="E115" s="15">
        <f t="shared" si="5"/>
        <v>0</v>
      </c>
    </row>
    <row r="116" spans="1:5" ht="15.75" customHeight="1">
      <c r="A116" s="102" t="s">
        <v>761</v>
      </c>
      <c r="B116" s="111"/>
      <c r="C116" s="112"/>
      <c r="D116" s="112"/>
      <c r="E116" s="112"/>
    </row>
    <row r="117" spans="1:5" ht="12.75">
      <c r="A117" s="98" t="s">
        <v>762</v>
      </c>
      <c r="B117" s="107" t="s">
        <v>763</v>
      </c>
      <c r="C117" s="113">
        <v>141</v>
      </c>
      <c r="D117" s="17"/>
      <c r="E117" s="15">
        <f aca="true" t="shared" si="6" ref="E117:E123">C117*D117</f>
        <v>0</v>
      </c>
    </row>
    <row r="118" spans="1:5" ht="12.75">
      <c r="A118" s="98" t="s">
        <v>764</v>
      </c>
      <c r="B118" s="107" t="s">
        <v>765</v>
      </c>
      <c r="C118" s="113">
        <v>141</v>
      </c>
      <c r="D118" s="17"/>
      <c r="E118" s="15">
        <f t="shared" si="6"/>
        <v>0</v>
      </c>
    </row>
    <row r="119" spans="1:5" ht="12.75">
      <c r="A119" s="98" t="s">
        <v>766</v>
      </c>
      <c r="B119" s="107" t="s">
        <v>767</v>
      </c>
      <c r="C119" s="113">
        <v>141</v>
      </c>
      <c r="D119" s="17"/>
      <c r="E119" s="15">
        <f t="shared" si="6"/>
        <v>0</v>
      </c>
    </row>
    <row r="120" spans="1:5" ht="12.75">
      <c r="A120" s="98" t="s">
        <v>768</v>
      </c>
      <c r="B120" s="107" t="s">
        <v>769</v>
      </c>
      <c r="C120" s="113">
        <v>141</v>
      </c>
      <c r="D120" s="17"/>
      <c r="E120" s="15">
        <f t="shared" si="6"/>
        <v>0</v>
      </c>
    </row>
    <row r="121" spans="1:5" ht="15.75" customHeight="1">
      <c r="A121" s="98" t="s">
        <v>770</v>
      </c>
      <c r="B121" s="107" t="s">
        <v>771</v>
      </c>
      <c r="C121" s="113">
        <v>141</v>
      </c>
      <c r="D121" s="17"/>
      <c r="E121" s="15">
        <f t="shared" si="6"/>
        <v>0</v>
      </c>
    </row>
    <row r="122" spans="1:5" ht="12.75">
      <c r="A122" s="98" t="s">
        <v>772</v>
      </c>
      <c r="B122" s="107" t="s">
        <v>773</v>
      </c>
      <c r="C122" s="113">
        <v>141</v>
      </c>
      <c r="D122" s="17"/>
      <c r="E122" s="15">
        <f t="shared" si="6"/>
        <v>0</v>
      </c>
    </row>
    <row r="123" spans="1:5" ht="12.75">
      <c r="A123" s="98" t="s">
        <v>774</v>
      </c>
      <c r="B123" s="107" t="s">
        <v>775</v>
      </c>
      <c r="C123" s="113">
        <v>141</v>
      </c>
      <c r="D123" s="17"/>
      <c r="E123" s="15">
        <f t="shared" si="6"/>
        <v>0</v>
      </c>
    </row>
    <row r="124" spans="1:5" ht="15.75" customHeight="1">
      <c r="A124" s="102" t="s">
        <v>776</v>
      </c>
      <c r="B124" s="111"/>
      <c r="C124" s="112"/>
      <c r="D124" s="112"/>
      <c r="E124" s="112"/>
    </row>
    <row r="125" spans="1:5" ht="12.75">
      <c r="A125" s="98" t="s">
        <v>777</v>
      </c>
      <c r="B125" s="107" t="s">
        <v>778</v>
      </c>
      <c r="C125" s="113">
        <v>124</v>
      </c>
      <c r="D125" s="17"/>
      <c r="E125" s="15">
        <f>C125*D125</f>
        <v>0</v>
      </c>
    </row>
    <row r="126" spans="1:5" ht="12.75">
      <c r="A126" s="98" t="s">
        <v>779</v>
      </c>
      <c r="B126" s="107" t="s">
        <v>780</v>
      </c>
      <c r="C126" s="113">
        <v>124</v>
      </c>
      <c r="D126" s="17"/>
      <c r="E126" s="15">
        <f>C126*D126</f>
        <v>0</v>
      </c>
    </row>
    <row r="127" spans="1:5" ht="12.75">
      <c r="A127" s="98" t="s">
        <v>781</v>
      </c>
      <c r="B127" s="107" t="s">
        <v>782</v>
      </c>
      <c r="C127" s="113">
        <v>124</v>
      </c>
      <c r="D127" s="17"/>
      <c r="E127" s="15">
        <f>C127*D127</f>
        <v>0</v>
      </c>
    </row>
    <row r="128" spans="1:5" ht="15.75" customHeight="1">
      <c r="A128" s="98" t="s">
        <v>783</v>
      </c>
      <c r="B128" s="107" t="s">
        <v>784</v>
      </c>
      <c r="C128" s="113">
        <v>124</v>
      </c>
      <c r="D128" s="17"/>
      <c r="E128" s="15">
        <f>C128*D128</f>
        <v>0</v>
      </c>
    </row>
    <row r="129" spans="1:5" ht="14.25">
      <c r="A129" s="102" t="s">
        <v>785</v>
      </c>
      <c r="B129" s="111"/>
      <c r="C129" s="112"/>
      <c r="D129" s="112"/>
      <c r="E129" s="112"/>
    </row>
    <row r="130" spans="1:5" ht="12.75">
      <c r="A130" s="98" t="s">
        <v>786</v>
      </c>
      <c r="B130" s="107" t="s">
        <v>787</v>
      </c>
      <c r="C130" s="113">
        <v>129.5</v>
      </c>
      <c r="D130" s="17"/>
      <c r="E130" s="15">
        <f aca="true" t="shared" si="7" ref="E130:E140">C130*D130</f>
        <v>0</v>
      </c>
    </row>
    <row r="131" spans="1:5" ht="12.75">
      <c r="A131" s="98" t="s">
        <v>788</v>
      </c>
      <c r="B131" s="107" t="s">
        <v>789</v>
      </c>
      <c r="C131" s="113">
        <v>129.5</v>
      </c>
      <c r="D131" s="17"/>
      <c r="E131" s="15">
        <f t="shared" si="7"/>
        <v>0</v>
      </c>
    </row>
    <row r="132" spans="1:5" ht="15.75" customHeight="1">
      <c r="A132" s="98" t="s">
        <v>790</v>
      </c>
      <c r="B132" s="107" t="s">
        <v>791</v>
      </c>
      <c r="C132" s="113">
        <v>129.5</v>
      </c>
      <c r="D132" s="17"/>
      <c r="E132" s="15">
        <f t="shared" si="7"/>
        <v>0</v>
      </c>
    </row>
    <row r="133" spans="1:5" ht="12.75">
      <c r="A133" s="98" t="s">
        <v>792</v>
      </c>
      <c r="B133" s="107" t="s">
        <v>793</v>
      </c>
      <c r="C133" s="113">
        <v>129.5</v>
      </c>
      <c r="D133" s="17"/>
      <c r="E133" s="15">
        <f t="shared" si="7"/>
        <v>0</v>
      </c>
    </row>
    <row r="134" spans="1:5" ht="12.75">
      <c r="A134" s="98" t="s">
        <v>794</v>
      </c>
      <c r="B134" s="107" t="s">
        <v>795</v>
      </c>
      <c r="C134" s="113">
        <v>129.5</v>
      </c>
      <c r="D134" s="17"/>
      <c r="E134" s="15">
        <f t="shared" si="7"/>
        <v>0</v>
      </c>
    </row>
    <row r="135" spans="1:5" ht="12.75">
      <c r="A135" s="98" t="s">
        <v>796</v>
      </c>
      <c r="B135" s="107" t="s">
        <v>797</v>
      </c>
      <c r="C135" s="113">
        <v>129.5</v>
      </c>
      <c r="D135" s="17"/>
      <c r="E135" s="15">
        <f t="shared" si="7"/>
        <v>0</v>
      </c>
    </row>
    <row r="136" spans="1:5" ht="15.75" customHeight="1">
      <c r="A136" s="98" t="s">
        <v>798</v>
      </c>
      <c r="B136" s="107" t="s">
        <v>799</v>
      </c>
      <c r="C136" s="113">
        <v>129.5</v>
      </c>
      <c r="D136" s="17"/>
      <c r="E136" s="15">
        <f t="shared" si="7"/>
        <v>0</v>
      </c>
    </row>
    <row r="137" spans="1:5" ht="12.75">
      <c r="A137" s="98" t="s">
        <v>800</v>
      </c>
      <c r="B137" s="107" t="s">
        <v>801</v>
      </c>
      <c r="C137" s="113">
        <v>129.5</v>
      </c>
      <c r="D137" s="17"/>
      <c r="E137" s="15">
        <f t="shared" si="7"/>
        <v>0</v>
      </c>
    </row>
    <row r="138" spans="1:5" ht="12.75">
      <c r="A138" s="98" t="s">
        <v>802</v>
      </c>
      <c r="B138" s="107" t="s">
        <v>803</v>
      </c>
      <c r="C138" s="113">
        <v>129.5</v>
      </c>
      <c r="D138" s="17"/>
      <c r="E138" s="15">
        <f t="shared" si="7"/>
        <v>0</v>
      </c>
    </row>
    <row r="139" spans="1:5" ht="12.75">
      <c r="A139" s="98" t="s">
        <v>804</v>
      </c>
      <c r="B139" s="107" t="s">
        <v>805</v>
      </c>
      <c r="C139" s="113">
        <v>129.5</v>
      </c>
      <c r="D139" s="17"/>
      <c r="E139" s="15">
        <f t="shared" si="7"/>
        <v>0</v>
      </c>
    </row>
    <row r="140" spans="1:5" ht="12.75">
      <c r="A140" s="98" t="s">
        <v>806</v>
      </c>
      <c r="B140" s="107" t="s">
        <v>807</v>
      </c>
      <c r="C140" s="113">
        <v>129.5</v>
      </c>
      <c r="D140" s="17"/>
      <c r="E140" s="15">
        <f t="shared" si="7"/>
        <v>0</v>
      </c>
    </row>
    <row r="141" spans="1:5" ht="14.25">
      <c r="A141" s="102" t="s">
        <v>808</v>
      </c>
      <c r="B141" s="111"/>
      <c r="C141" s="112"/>
      <c r="D141" s="112"/>
      <c r="E141" s="112"/>
    </row>
    <row r="142" spans="1:5" ht="12.75">
      <c r="A142" s="98" t="s">
        <v>809</v>
      </c>
      <c r="B142" s="107" t="s">
        <v>810</v>
      </c>
      <c r="C142" s="113">
        <v>107</v>
      </c>
      <c r="D142" s="17"/>
      <c r="E142" s="15">
        <f>C142*D142</f>
        <v>0</v>
      </c>
    </row>
    <row r="143" spans="1:5" ht="15">
      <c r="A143" s="103" t="s">
        <v>811</v>
      </c>
      <c r="B143" s="109"/>
      <c r="C143" s="104"/>
      <c r="D143" s="17"/>
      <c r="E143" s="15">
        <f>C143*D143</f>
        <v>0</v>
      </c>
    </row>
    <row r="144" spans="1:5" ht="14.25">
      <c r="A144" s="102" t="s">
        <v>812</v>
      </c>
      <c r="B144" s="111"/>
      <c r="C144" s="112"/>
      <c r="D144" s="112"/>
      <c r="E144" s="112"/>
    </row>
    <row r="145" spans="1:5" ht="12.75">
      <c r="A145" s="98" t="s">
        <v>813</v>
      </c>
      <c r="B145" s="107" t="s">
        <v>814</v>
      </c>
      <c r="C145" s="113">
        <v>62</v>
      </c>
      <c r="D145" s="17"/>
      <c r="E145" s="15">
        <f>C145*D145</f>
        <v>0</v>
      </c>
    </row>
    <row r="146" spans="1:5" ht="12.75">
      <c r="A146" s="98" t="s">
        <v>815</v>
      </c>
      <c r="B146" s="107" t="s">
        <v>816</v>
      </c>
      <c r="C146" s="113">
        <v>62</v>
      </c>
      <c r="D146" s="17"/>
      <c r="E146" s="15">
        <f>C146*D146</f>
        <v>0</v>
      </c>
    </row>
    <row r="147" spans="1:5" ht="12.75">
      <c r="A147" s="98" t="s">
        <v>817</v>
      </c>
      <c r="B147" s="107" t="s">
        <v>818</v>
      </c>
      <c r="C147" s="113">
        <v>62</v>
      </c>
      <c r="D147" s="17"/>
      <c r="E147" s="15">
        <f>C147*D147</f>
        <v>0</v>
      </c>
    </row>
    <row r="148" spans="1:5" ht="14.25">
      <c r="A148" s="102" t="s">
        <v>819</v>
      </c>
      <c r="B148" s="111"/>
      <c r="C148" s="112"/>
      <c r="D148" s="112"/>
      <c r="E148" s="112"/>
    </row>
    <row r="149" spans="1:5" ht="12.75">
      <c r="A149" s="98" t="s">
        <v>820</v>
      </c>
      <c r="B149" s="107" t="s">
        <v>821</v>
      </c>
      <c r="C149" s="113">
        <v>112.5</v>
      </c>
      <c r="D149" s="17"/>
      <c r="E149" s="15">
        <f>C149*D149</f>
        <v>0</v>
      </c>
    </row>
    <row r="150" spans="1:5" ht="12.75">
      <c r="A150" s="98" t="s">
        <v>822</v>
      </c>
      <c r="B150" s="107" t="s">
        <v>823</v>
      </c>
      <c r="C150" s="113">
        <v>112.5</v>
      </c>
      <c r="D150" s="17"/>
      <c r="E150" s="15">
        <f>C150*D150</f>
        <v>0</v>
      </c>
    </row>
    <row r="151" spans="1:5" ht="12.75">
      <c r="A151" s="98" t="s">
        <v>824</v>
      </c>
      <c r="B151" s="107" t="s">
        <v>825</v>
      </c>
      <c r="C151" s="113">
        <v>112.5</v>
      </c>
      <c r="D151" s="17"/>
      <c r="E151" s="15">
        <f>C151*D151</f>
        <v>0</v>
      </c>
    </row>
    <row r="152" spans="1:5" ht="14.25">
      <c r="A152" s="102" t="s">
        <v>826</v>
      </c>
      <c r="B152" s="111"/>
      <c r="C152" s="112"/>
      <c r="D152" s="112"/>
      <c r="E152" s="112"/>
    </row>
    <row r="153" spans="1:5" ht="12.75">
      <c r="A153" s="98" t="s">
        <v>827</v>
      </c>
      <c r="B153" s="107" t="s">
        <v>828</v>
      </c>
      <c r="C153" s="113">
        <v>118.5</v>
      </c>
      <c r="D153" s="17"/>
      <c r="E153" s="15">
        <f>C153*D153</f>
        <v>0</v>
      </c>
    </row>
    <row r="154" spans="1:5" ht="12.75">
      <c r="A154" s="98" t="s">
        <v>829</v>
      </c>
      <c r="B154" s="107" t="s">
        <v>830</v>
      </c>
      <c r="C154" s="113">
        <v>118.5</v>
      </c>
      <c r="D154" s="17"/>
      <c r="E154" s="15">
        <f>C154*D154</f>
        <v>0</v>
      </c>
    </row>
    <row r="155" spans="1:5" ht="12.75">
      <c r="A155" s="98" t="s">
        <v>831</v>
      </c>
      <c r="B155" s="107" t="s">
        <v>832</v>
      </c>
      <c r="C155" s="113">
        <v>118.5</v>
      </c>
      <c r="D155" s="17"/>
      <c r="E155" s="15">
        <f>C155*D155</f>
        <v>0</v>
      </c>
    </row>
    <row r="156" spans="1:3" ht="15">
      <c r="A156" s="103" t="s">
        <v>833</v>
      </c>
      <c r="B156" s="109"/>
      <c r="C156" s="104"/>
    </row>
    <row r="157" spans="1:5" ht="14.25">
      <c r="A157" s="102" t="s">
        <v>834</v>
      </c>
      <c r="B157" s="111"/>
      <c r="C157" s="112"/>
      <c r="D157" s="112"/>
      <c r="E157" s="112"/>
    </row>
    <row r="158" spans="1:5" ht="12.75">
      <c r="A158" s="98" t="s">
        <v>835</v>
      </c>
      <c r="B158" s="107" t="s">
        <v>836</v>
      </c>
      <c r="C158" s="113">
        <v>73.5</v>
      </c>
      <c r="D158" s="17"/>
      <c r="E158" s="15">
        <f>C158*D158</f>
        <v>0</v>
      </c>
    </row>
    <row r="159" spans="1:5" ht="12.75">
      <c r="A159" s="98" t="s">
        <v>837</v>
      </c>
      <c r="B159" s="107" t="s">
        <v>838</v>
      </c>
      <c r="C159" s="113">
        <v>73.5</v>
      </c>
      <c r="D159" s="17"/>
      <c r="E159" s="15">
        <f>C159*D159</f>
        <v>0</v>
      </c>
    </row>
    <row r="160" spans="1:5" ht="12.75">
      <c r="A160" s="98" t="s">
        <v>839</v>
      </c>
      <c r="B160" s="107" t="s">
        <v>840</v>
      </c>
      <c r="C160" s="113">
        <v>73.5</v>
      </c>
      <c r="D160" s="17"/>
      <c r="E160" s="15">
        <f>C160*D160</f>
        <v>0</v>
      </c>
    </row>
    <row r="161" spans="1:5" ht="14.25">
      <c r="A161" s="102" t="s">
        <v>841</v>
      </c>
      <c r="B161" s="111"/>
      <c r="C161" s="112"/>
      <c r="D161" s="112"/>
      <c r="E161" s="112"/>
    </row>
    <row r="162" spans="1:5" ht="12.75">
      <c r="A162" s="98" t="s">
        <v>842</v>
      </c>
      <c r="B162" s="22" t="s">
        <v>843</v>
      </c>
      <c r="C162" s="113">
        <v>112.5</v>
      </c>
      <c r="D162" s="17"/>
      <c r="E162" s="15">
        <f>C162*D162</f>
        <v>0</v>
      </c>
    </row>
    <row r="163" spans="1:5" ht="12.75">
      <c r="A163" s="98" t="s">
        <v>844</v>
      </c>
      <c r="B163" s="22" t="s">
        <v>845</v>
      </c>
      <c r="C163" s="113">
        <v>112.5</v>
      </c>
      <c r="D163" s="17"/>
      <c r="E163" s="15">
        <f>C163*D163</f>
        <v>0</v>
      </c>
    </row>
    <row r="164" spans="1:5" ht="12.75">
      <c r="A164" s="98" t="s">
        <v>846</v>
      </c>
      <c r="B164" s="22" t="s">
        <v>847</v>
      </c>
      <c r="C164" s="113">
        <v>112.5</v>
      </c>
      <c r="D164" s="17"/>
      <c r="E164" s="15">
        <f>C164*D164</f>
        <v>0</v>
      </c>
    </row>
    <row r="165" spans="1:5" ht="14.25">
      <c r="A165" s="102" t="s">
        <v>848</v>
      </c>
      <c r="B165" s="111"/>
      <c r="C165" s="112"/>
      <c r="D165" s="112"/>
      <c r="E165" s="112"/>
    </row>
    <row r="166" spans="1:5" ht="12.75">
      <c r="A166" s="98" t="s">
        <v>849</v>
      </c>
      <c r="B166" s="22" t="s">
        <v>850</v>
      </c>
      <c r="C166" s="113">
        <v>118.5</v>
      </c>
      <c r="D166" s="17"/>
      <c r="E166" s="15">
        <f>C166*D166</f>
        <v>0</v>
      </c>
    </row>
    <row r="167" spans="1:5" ht="12.75">
      <c r="A167" s="98" t="s">
        <v>851</v>
      </c>
      <c r="B167" s="22" t="s">
        <v>852</v>
      </c>
      <c r="C167" s="113">
        <v>118.5</v>
      </c>
      <c r="D167" s="17"/>
      <c r="E167" s="15">
        <f>C167*D167</f>
        <v>0</v>
      </c>
    </row>
    <row r="168" spans="1:5" ht="12.75">
      <c r="A168" s="98" t="s">
        <v>853</v>
      </c>
      <c r="B168" s="22" t="s">
        <v>854</v>
      </c>
      <c r="C168" s="113">
        <v>118.5</v>
      </c>
      <c r="D168" s="17"/>
      <c r="E168" s="15">
        <f>C168*D168</f>
        <v>0</v>
      </c>
    </row>
    <row r="169" spans="4:5" ht="12.75">
      <c r="D169" s="181" t="s">
        <v>570</v>
      </c>
      <c r="E169" s="181">
        <f>SUM(E11:E168)</f>
        <v>0</v>
      </c>
    </row>
    <row r="170" spans="4:5" ht="12.75">
      <c r="D170" s="181"/>
      <c r="E170" s="181"/>
    </row>
  </sheetData>
  <sheetProtection selectLockedCells="1" selectUnlockedCells="1"/>
  <mergeCells count="10">
    <mergeCell ref="D169:D170"/>
    <mergeCell ref="E169:E170"/>
    <mergeCell ref="A6:E7"/>
    <mergeCell ref="A8:C8"/>
    <mergeCell ref="A9:A10"/>
    <mergeCell ref="B9:B10"/>
    <mergeCell ref="A1:E1"/>
    <mergeCell ref="A2:E2"/>
    <mergeCell ref="A3:C3"/>
    <mergeCell ref="A4:E5"/>
  </mergeCells>
  <hyperlinks>
    <hyperlink ref="A4" r:id="rId1" display="Наш сайт —  http://триумф-красоты.рф, www.triymfkrasoti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I26"/>
  <sheetViews>
    <sheetView workbookViewId="0" topLeftCell="A1">
      <selection activeCell="A8" sqref="A8"/>
    </sheetView>
  </sheetViews>
  <sheetFormatPr defaultColWidth="9.140625" defaultRowHeight="12.75"/>
  <cols>
    <col min="1" max="1" width="36.57421875" style="0" customWidth="1"/>
    <col min="2" max="3" width="15.8515625" style="0" customWidth="1"/>
    <col min="4" max="6" width="15.28125" style="0" customWidth="1"/>
    <col min="7" max="7" width="16.7109375" style="0" customWidth="1"/>
    <col min="8" max="8" width="17.28125" style="0" customWidth="1"/>
    <col min="9" max="10" width="16.57421875" style="0" customWidth="1"/>
    <col min="11" max="11" width="19.28125" style="0" customWidth="1"/>
    <col min="12" max="12" width="19.8515625" style="0" customWidth="1"/>
    <col min="13" max="16384" width="11.421875" style="0" customWidth="1"/>
  </cols>
  <sheetData>
    <row r="1" spans="1:6" ht="25.5" customHeight="1">
      <c r="A1" s="146" t="s">
        <v>0</v>
      </c>
      <c r="B1" s="146"/>
      <c r="C1" s="146"/>
      <c r="D1" s="146"/>
      <c r="E1" s="146"/>
      <c r="F1" s="146"/>
    </row>
    <row r="2" spans="1:6" ht="21.75" customHeight="1">
      <c r="A2" s="147" t="s">
        <v>459</v>
      </c>
      <c r="B2" s="147"/>
      <c r="C2" s="147"/>
      <c r="D2" s="147"/>
      <c r="E2" s="147"/>
      <c r="F2" s="147"/>
    </row>
    <row r="3" spans="1:6" ht="12.75">
      <c r="A3" s="148"/>
      <c r="B3" s="148"/>
      <c r="C3" s="148"/>
      <c r="D3" s="148"/>
      <c r="E3" s="148"/>
      <c r="F3" s="148"/>
    </row>
    <row r="4" spans="1:6" ht="12.75">
      <c r="A4" s="179" t="s">
        <v>460</v>
      </c>
      <c r="B4" s="179"/>
      <c r="C4" s="179"/>
      <c r="D4" s="179"/>
      <c r="E4" s="179"/>
      <c r="F4" s="179"/>
    </row>
    <row r="5" spans="1:6" ht="12.75">
      <c r="A5" s="179"/>
      <c r="B5" s="179"/>
      <c r="C5" s="179"/>
      <c r="D5" s="179"/>
      <c r="E5" s="179"/>
      <c r="F5" s="179"/>
    </row>
    <row r="6" spans="1:6" ht="28.5" customHeight="1">
      <c r="A6" s="150" t="s">
        <v>3</v>
      </c>
      <c r="B6" s="150"/>
      <c r="C6" s="150"/>
      <c r="D6" s="150"/>
      <c r="E6" s="150"/>
      <c r="F6" s="150"/>
    </row>
    <row r="7" spans="1:6" ht="12" customHeight="1">
      <c r="A7" s="148"/>
      <c r="B7" s="148"/>
      <c r="C7" s="148"/>
      <c r="D7" s="148"/>
      <c r="E7" s="148"/>
      <c r="F7" s="148"/>
    </row>
    <row r="8" spans="1:9" ht="79.5" customHeight="1">
      <c r="A8" s="151" t="s">
        <v>177</v>
      </c>
      <c r="B8" s="151"/>
      <c r="C8" s="151"/>
      <c r="D8" s="151"/>
      <c r="E8" s="151"/>
      <c r="F8" s="151"/>
      <c r="G8" s="151"/>
      <c r="H8" s="151"/>
      <c r="I8" s="116"/>
    </row>
    <row r="9" spans="1:8" ht="28.5" customHeight="1">
      <c r="A9" s="171" t="s">
        <v>855</v>
      </c>
      <c r="B9" s="153" t="s">
        <v>6</v>
      </c>
      <c r="C9" s="60" t="s">
        <v>856</v>
      </c>
      <c r="D9" s="5" t="s">
        <v>9</v>
      </c>
      <c r="E9" s="5" t="s">
        <v>11</v>
      </c>
      <c r="F9" s="5" t="s">
        <v>12</v>
      </c>
      <c r="G9" s="6" t="s">
        <v>13</v>
      </c>
      <c r="H9" s="7" t="s">
        <v>14</v>
      </c>
    </row>
    <row r="10" spans="1:8" ht="38.25" customHeight="1">
      <c r="A10" s="171"/>
      <c r="B10" s="171"/>
      <c r="C10" s="117" t="s">
        <v>419</v>
      </c>
      <c r="D10" s="9" t="s">
        <v>16</v>
      </c>
      <c r="E10" s="9" t="s">
        <v>17</v>
      </c>
      <c r="F10" s="9" t="s">
        <v>18</v>
      </c>
      <c r="G10" s="6" t="s">
        <v>21</v>
      </c>
      <c r="H10" s="7" t="s">
        <v>22</v>
      </c>
    </row>
    <row r="11" spans="1:8" ht="46.5" customHeight="1">
      <c r="A11" s="118" t="s">
        <v>855</v>
      </c>
      <c r="B11" s="22" t="s">
        <v>857</v>
      </c>
      <c r="C11" s="119">
        <v>192</v>
      </c>
      <c r="D11" s="120">
        <f>C11-C11*0.03</f>
        <v>186.24</v>
      </c>
      <c r="E11" s="120">
        <f>C11-C11*0.05</f>
        <v>182.4</v>
      </c>
      <c r="F11" s="120">
        <f>C11-C11*0.07</f>
        <v>178.56</v>
      </c>
      <c r="G11" s="17"/>
      <c r="H11" s="15">
        <f>C11*G11</f>
        <v>0</v>
      </c>
    </row>
    <row r="12" spans="1:8" ht="46.5" customHeight="1">
      <c r="A12" s="118" t="s">
        <v>858</v>
      </c>
      <c r="B12" s="22" t="s">
        <v>859</v>
      </c>
      <c r="C12" s="121">
        <v>300</v>
      </c>
      <c r="D12" s="122"/>
      <c r="E12" s="122"/>
      <c r="F12" s="122"/>
      <c r="G12" s="17"/>
      <c r="H12" s="15">
        <f>C12*G12</f>
        <v>0</v>
      </c>
    </row>
    <row r="13" spans="5:8" ht="51" customHeight="1">
      <c r="E13" s="182" t="s">
        <v>40</v>
      </c>
      <c r="F13" s="182"/>
      <c r="G13" s="23">
        <f>SUM(G11)</f>
        <v>0</v>
      </c>
      <c r="H13" s="24">
        <f>SUM(H11:H12)</f>
        <v>0</v>
      </c>
    </row>
    <row r="14" spans="5:8" ht="36.75" customHeight="1">
      <c r="E14" s="183" t="s">
        <v>42</v>
      </c>
      <c r="F14" s="183"/>
      <c r="G14" s="23" t="s">
        <v>43</v>
      </c>
      <c r="H14" s="25"/>
    </row>
    <row r="15" spans="5:8" ht="36" customHeight="1">
      <c r="E15" s="183" t="s">
        <v>45</v>
      </c>
      <c r="F15" s="183"/>
      <c r="G15" s="23">
        <f>G13</f>
        <v>0</v>
      </c>
      <c r="H15" s="26">
        <f>H11-(H11*H14%)+H12</f>
        <v>0</v>
      </c>
    </row>
    <row r="16" spans="1:8" ht="36.75" customHeight="1">
      <c r="A16" s="184" t="s">
        <v>39</v>
      </c>
      <c r="B16" s="184"/>
      <c r="C16" s="184"/>
      <c r="D16" s="184"/>
      <c r="E16" s="184"/>
      <c r="F16" s="184"/>
      <c r="G16" s="184"/>
      <c r="H16" s="184"/>
    </row>
    <row r="17" spans="1:8" ht="36.75" customHeight="1">
      <c r="A17" s="158" t="s">
        <v>860</v>
      </c>
      <c r="B17" s="158"/>
      <c r="C17" s="158"/>
      <c r="D17" s="158"/>
      <c r="E17" s="158"/>
      <c r="F17" s="158"/>
      <c r="G17" s="158"/>
      <c r="H17" s="158"/>
    </row>
    <row r="18" spans="1:8" ht="36.75" customHeight="1">
      <c r="A18" s="158" t="s">
        <v>44</v>
      </c>
      <c r="B18" s="158"/>
      <c r="C18" s="158"/>
      <c r="D18" s="158"/>
      <c r="E18" s="158"/>
      <c r="F18" s="158"/>
      <c r="G18" s="158"/>
      <c r="H18" s="158"/>
    </row>
    <row r="19" spans="1:8" ht="36.75" customHeight="1">
      <c r="A19" s="164" t="s">
        <v>861</v>
      </c>
      <c r="B19" s="164"/>
      <c r="C19" s="164"/>
      <c r="D19" s="164"/>
      <c r="E19" s="164"/>
      <c r="F19" s="164"/>
      <c r="G19" s="164"/>
      <c r="H19" s="164"/>
    </row>
    <row r="20" spans="1:8" ht="13.5" customHeight="1">
      <c r="A20" s="185"/>
      <c r="B20" s="185"/>
      <c r="C20" s="185"/>
      <c r="D20" s="185"/>
      <c r="E20" s="185"/>
      <c r="F20" s="185"/>
      <c r="G20" s="185"/>
      <c r="H20" s="185"/>
    </row>
    <row r="21" spans="1:8" ht="20.25" customHeight="1">
      <c r="A21" s="158" t="s">
        <v>862</v>
      </c>
      <c r="B21" s="158"/>
      <c r="C21" s="158"/>
      <c r="D21" s="158"/>
      <c r="E21" s="158"/>
      <c r="F21" s="158"/>
      <c r="G21" s="158"/>
      <c r="H21" s="158"/>
    </row>
    <row r="22" spans="1:8" ht="12.75">
      <c r="A22" s="158"/>
      <c r="B22" s="158"/>
      <c r="C22" s="158"/>
      <c r="D22" s="158"/>
      <c r="E22" s="158"/>
      <c r="F22" s="158"/>
      <c r="G22" s="158"/>
      <c r="H22" s="158"/>
    </row>
    <row r="23" spans="1:8" ht="17.25" customHeight="1">
      <c r="A23" s="185"/>
      <c r="B23" s="185"/>
      <c r="C23" s="185"/>
      <c r="D23" s="185"/>
      <c r="E23" s="185"/>
      <c r="F23" s="185"/>
      <c r="G23" s="185"/>
      <c r="H23" s="185"/>
    </row>
    <row r="24" spans="1:8" ht="17.25" customHeight="1">
      <c r="A24" s="158" t="s">
        <v>48</v>
      </c>
      <c r="B24" s="158"/>
      <c r="C24" s="158"/>
      <c r="D24" s="158"/>
      <c r="E24" s="158"/>
      <c r="F24" s="158"/>
      <c r="G24" s="158"/>
      <c r="H24" s="158"/>
    </row>
    <row r="25" spans="1:8" ht="17.25" customHeight="1">
      <c r="A25" s="185"/>
      <c r="B25" s="185"/>
      <c r="C25" s="185"/>
      <c r="D25" s="185"/>
      <c r="E25" s="185"/>
      <c r="F25" s="185"/>
      <c r="G25" s="185"/>
      <c r="H25" s="185"/>
    </row>
    <row r="26" spans="1:8" ht="17.25" customHeight="1">
      <c r="A26" s="161" t="s">
        <v>49</v>
      </c>
      <c r="B26" s="161"/>
      <c r="C26" s="161"/>
      <c r="D26" s="161"/>
      <c r="E26" s="161"/>
      <c r="F26" s="161"/>
      <c r="G26" s="161"/>
      <c r="H26" s="161"/>
    </row>
  </sheetData>
  <sheetProtection selectLockedCells="1" selectUnlockedCells="1"/>
  <mergeCells count="22">
    <mergeCell ref="A26:H26"/>
    <mergeCell ref="A21:H22"/>
    <mergeCell ref="A23:H23"/>
    <mergeCell ref="A24:H24"/>
    <mergeCell ref="A25:H25"/>
    <mergeCell ref="A17:H17"/>
    <mergeCell ref="A18:H18"/>
    <mergeCell ref="A19:H19"/>
    <mergeCell ref="A20:H20"/>
    <mergeCell ref="E13:F13"/>
    <mergeCell ref="E14:F14"/>
    <mergeCell ref="E15:F15"/>
    <mergeCell ref="A16:H16"/>
    <mergeCell ref="A6:F6"/>
    <mergeCell ref="A7:F7"/>
    <mergeCell ref="A8:H8"/>
    <mergeCell ref="A9:A10"/>
    <mergeCell ref="B9:B10"/>
    <mergeCell ref="A1:F1"/>
    <mergeCell ref="A2:F2"/>
    <mergeCell ref="A3:F3"/>
    <mergeCell ref="A4:F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M26"/>
  <sheetViews>
    <sheetView workbookViewId="0" topLeftCell="A1">
      <selection activeCell="A9" sqref="A9"/>
    </sheetView>
  </sheetViews>
  <sheetFormatPr defaultColWidth="9.140625" defaultRowHeight="12.75"/>
  <cols>
    <col min="1" max="1" width="81.00390625" style="0" customWidth="1"/>
    <col min="2" max="2" width="11.140625" style="0" customWidth="1"/>
    <col min="3" max="9" width="15.421875" style="0" customWidth="1"/>
    <col min="10" max="10" width="16.57421875" style="0" customWidth="1"/>
    <col min="11" max="11" width="10.7109375" style="0" customWidth="1"/>
    <col min="12" max="12" width="16.57421875" style="0" customWidth="1"/>
    <col min="13" max="16384" width="11.421875" style="0" customWidth="1"/>
  </cols>
  <sheetData>
    <row r="1" spans="1:5" ht="28.5" customHeight="1">
      <c r="A1" s="146" t="s">
        <v>0</v>
      </c>
      <c r="B1" s="146"/>
      <c r="C1" s="146"/>
      <c r="D1" s="146"/>
      <c r="E1" s="146"/>
    </row>
    <row r="2" spans="1:5" ht="21.75" customHeight="1">
      <c r="A2" s="178" t="s">
        <v>863</v>
      </c>
      <c r="B2" s="178"/>
      <c r="C2" s="178"/>
      <c r="D2" s="178"/>
      <c r="E2" s="178"/>
    </row>
    <row r="3" spans="1:5" ht="12.75">
      <c r="A3" s="148"/>
      <c r="B3" s="148"/>
      <c r="C3" s="148"/>
      <c r="D3" s="148"/>
      <c r="E3" s="148"/>
    </row>
    <row r="4" spans="1:5" ht="12.75">
      <c r="A4" s="149" t="s">
        <v>2</v>
      </c>
      <c r="B4" s="149"/>
      <c r="C4" s="149"/>
      <c r="D4" s="149"/>
      <c r="E4" s="149"/>
    </row>
    <row r="5" spans="1:5" ht="18" customHeight="1">
      <c r="A5" s="149"/>
      <c r="B5" s="149"/>
      <c r="C5" s="149"/>
      <c r="D5" s="149"/>
      <c r="E5" s="149"/>
    </row>
    <row r="6" spans="1:5" ht="25.5" customHeight="1">
      <c r="A6" s="150" t="s">
        <v>3</v>
      </c>
      <c r="B6" s="150"/>
      <c r="C6" s="150"/>
      <c r="D6" s="150"/>
      <c r="E6" s="150"/>
    </row>
    <row r="7" spans="1:5" ht="12" customHeight="1">
      <c r="A7" s="148"/>
      <c r="B7" s="148"/>
      <c r="C7" s="148"/>
      <c r="D7" s="148"/>
      <c r="E7" s="148"/>
    </row>
    <row r="8" spans="1:9" ht="92.25" customHeight="1">
      <c r="A8" s="151" t="s">
        <v>864</v>
      </c>
      <c r="B8" s="151"/>
      <c r="C8" s="151"/>
      <c r="D8" s="151"/>
      <c r="E8" s="151"/>
      <c r="F8" s="151"/>
      <c r="G8" s="151"/>
      <c r="H8" s="151"/>
      <c r="I8" s="151"/>
    </row>
    <row r="9" spans="1:9" ht="28.5" customHeight="1">
      <c r="A9" s="171" t="s">
        <v>865</v>
      </c>
      <c r="B9" s="153" t="s">
        <v>6</v>
      </c>
      <c r="C9" s="123" t="s">
        <v>866</v>
      </c>
      <c r="D9" s="4" t="s">
        <v>8</v>
      </c>
      <c r="E9" s="4" t="s">
        <v>9</v>
      </c>
      <c r="F9" s="4" t="s">
        <v>10</v>
      </c>
      <c r="G9" s="4" t="s">
        <v>11</v>
      </c>
      <c r="H9" s="6" t="s">
        <v>13</v>
      </c>
      <c r="I9" s="7" t="s">
        <v>14</v>
      </c>
    </row>
    <row r="10" spans="1:9" ht="38.25" customHeight="1">
      <c r="A10" s="171"/>
      <c r="B10" s="171"/>
      <c r="C10" s="117" t="s">
        <v>419</v>
      </c>
      <c r="D10" s="9" t="s">
        <v>16</v>
      </c>
      <c r="E10" s="9" t="s">
        <v>17</v>
      </c>
      <c r="F10" s="9" t="s">
        <v>18</v>
      </c>
      <c r="G10" s="9" t="s">
        <v>19</v>
      </c>
      <c r="H10" s="6" t="s">
        <v>21</v>
      </c>
      <c r="I10" s="7" t="s">
        <v>22</v>
      </c>
    </row>
    <row r="11" spans="1:13" ht="36.75" customHeight="1">
      <c r="A11" s="124" t="s">
        <v>867</v>
      </c>
      <c r="B11" s="14" t="s">
        <v>868</v>
      </c>
      <c r="C11" s="15">
        <v>48.5</v>
      </c>
      <c r="D11" s="16">
        <f aca="true" t="shared" si="0" ref="D11:D16">C11-C11*0.03</f>
        <v>47.045</v>
      </c>
      <c r="E11" s="16">
        <f aca="true" t="shared" si="1" ref="E11:E16">C11-C11*0.05</f>
        <v>46.075</v>
      </c>
      <c r="F11" s="16">
        <f aca="true" t="shared" si="2" ref="F11:F16">C11-C11*0.07</f>
        <v>45.105</v>
      </c>
      <c r="G11" s="16">
        <f aca="true" t="shared" si="3" ref="G11:G16">C11-C11*0.1</f>
        <v>43.65</v>
      </c>
      <c r="H11" s="17"/>
      <c r="I11" s="15">
        <f aca="true" t="shared" si="4" ref="I11:I16">C11*H11</f>
        <v>0</v>
      </c>
      <c r="J11" s="186"/>
      <c r="K11" s="186"/>
      <c r="L11" s="125"/>
      <c r="M11" s="125"/>
    </row>
    <row r="12" spans="1:13" ht="36.75" customHeight="1">
      <c r="A12" s="124" t="s">
        <v>869</v>
      </c>
      <c r="B12" s="14" t="s">
        <v>870</v>
      </c>
      <c r="C12" s="15">
        <v>70.81</v>
      </c>
      <c r="D12" s="16">
        <f t="shared" si="0"/>
        <v>68.6857</v>
      </c>
      <c r="E12" s="16">
        <f t="shared" si="1"/>
        <v>67.26950000000001</v>
      </c>
      <c r="F12" s="16">
        <f t="shared" si="2"/>
        <v>65.8533</v>
      </c>
      <c r="G12" s="16">
        <f t="shared" si="3"/>
        <v>63.729</v>
      </c>
      <c r="H12" s="17"/>
      <c r="I12" s="15">
        <f t="shared" si="4"/>
        <v>0</v>
      </c>
      <c r="J12" s="186"/>
      <c r="K12" s="186"/>
      <c r="L12" s="125"/>
      <c r="M12" s="125"/>
    </row>
    <row r="13" spans="1:12" ht="36.75" customHeight="1">
      <c r="A13" s="124" t="s">
        <v>871</v>
      </c>
      <c r="B13" s="14" t="s">
        <v>872</v>
      </c>
      <c r="C13" s="15">
        <v>79.54</v>
      </c>
      <c r="D13" s="16">
        <f t="shared" si="0"/>
        <v>77.1538</v>
      </c>
      <c r="E13" s="16">
        <f t="shared" si="1"/>
        <v>75.563</v>
      </c>
      <c r="F13" s="16">
        <f t="shared" si="2"/>
        <v>73.9722</v>
      </c>
      <c r="G13" s="16">
        <f t="shared" si="3"/>
        <v>71.58600000000001</v>
      </c>
      <c r="H13" s="17"/>
      <c r="I13" s="15">
        <f t="shared" si="4"/>
        <v>0</v>
      </c>
      <c r="J13" s="186"/>
      <c r="K13" s="186"/>
      <c r="L13" s="125"/>
    </row>
    <row r="14" spans="1:11" ht="36.75" customHeight="1">
      <c r="A14" s="124" t="s">
        <v>873</v>
      </c>
      <c r="B14" s="14" t="s">
        <v>874</v>
      </c>
      <c r="C14" s="15">
        <v>91.18</v>
      </c>
      <c r="D14" s="16">
        <f t="shared" si="0"/>
        <v>88.44460000000001</v>
      </c>
      <c r="E14" s="16">
        <f t="shared" si="1"/>
        <v>86.62100000000001</v>
      </c>
      <c r="F14" s="16">
        <f t="shared" si="2"/>
        <v>84.79740000000001</v>
      </c>
      <c r="G14" s="16">
        <f t="shared" si="3"/>
        <v>82.06200000000001</v>
      </c>
      <c r="H14" s="17"/>
      <c r="I14" s="15">
        <f t="shared" si="4"/>
        <v>0</v>
      </c>
      <c r="J14" s="186"/>
      <c r="K14" s="186"/>
    </row>
    <row r="15" spans="1:13" ht="36.75" customHeight="1">
      <c r="A15" s="124" t="s">
        <v>875</v>
      </c>
      <c r="B15" s="14" t="s">
        <v>876</v>
      </c>
      <c r="C15" s="15">
        <v>137.74</v>
      </c>
      <c r="D15" s="16">
        <f t="shared" si="0"/>
        <v>133.6078</v>
      </c>
      <c r="E15" s="16">
        <f t="shared" si="1"/>
        <v>130.853</v>
      </c>
      <c r="F15" s="16">
        <f t="shared" si="2"/>
        <v>128.09820000000002</v>
      </c>
      <c r="G15" s="16">
        <f t="shared" si="3"/>
        <v>123.96600000000001</v>
      </c>
      <c r="H15" s="17"/>
      <c r="I15" s="15">
        <f t="shared" si="4"/>
        <v>0</v>
      </c>
      <c r="J15" s="186"/>
      <c r="K15" s="186"/>
      <c r="L15" s="125"/>
      <c r="M15" s="125"/>
    </row>
    <row r="16" spans="1:13" ht="36.75" customHeight="1">
      <c r="A16" s="124" t="s">
        <v>877</v>
      </c>
      <c r="B16" s="14" t="s">
        <v>878</v>
      </c>
      <c r="C16" s="15">
        <v>161.99</v>
      </c>
      <c r="D16" s="16">
        <f t="shared" si="0"/>
        <v>157.1303</v>
      </c>
      <c r="E16" s="16">
        <f t="shared" si="1"/>
        <v>153.8905</v>
      </c>
      <c r="F16" s="16">
        <f t="shared" si="2"/>
        <v>150.6507</v>
      </c>
      <c r="G16" s="16">
        <f t="shared" si="3"/>
        <v>145.791</v>
      </c>
      <c r="H16" s="17"/>
      <c r="I16" s="15">
        <f t="shared" si="4"/>
        <v>0</v>
      </c>
      <c r="J16" s="186"/>
      <c r="K16" s="186"/>
      <c r="L16" s="125"/>
      <c r="M16" s="125"/>
    </row>
    <row r="17" spans="1:9" ht="51" customHeight="1">
      <c r="A17" s="156" t="s">
        <v>39</v>
      </c>
      <c r="B17" s="156"/>
      <c r="C17" s="156"/>
      <c r="D17" s="156"/>
      <c r="E17" s="156"/>
      <c r="F17" s="157" t="s">
        <v>40</v>
      </c>
      <c r="G17" s="157"/>
      <c r="H17" s="23">
        <f>SUM(H11:H16)</f>
        <v>0</v>
      </c>
      <c r="I17" s="24">
        <f>SUM(I11:I16)</f>
        <v>0</v>
      </c>
    </row>
    <row r="18" spans="1:9" ht="28.5" customHeight="1">
      <c r="A18" s="158" t="s">
        <v>176</v>
      </c>
      <c r="B18" s="158"/>
      <c r="C18" s="158"/>
      <c r="D18" s="158"/>
      <c r="E18" s="158"/>
      <c r="F18" s="159" t="s">
        <v>42</v>
      </c>
      <c r="G18" s="159"/>
      <c r="H18" s="23" t="s">
        <v>43</v>
      </c>
      <c r="I18" s="25"/>
    </row>
    <row r="19" spans="1:9" ht="28.5" customHeight="1">
      <c r="A19" s="158" t="s">
        <v>44</v>
      </c>
      <c r="B19" s="158"/>
      <c r="C19" s="158"/>
      <c r="D19" s="158"/>
      <c r="E19" s="158"/>
      <c r="F19" s="159" t="s">
        <v>45</v>
      </c>
      <c r="G19" s="159"/>
      <c r="H19" s="23">
        <f>H17</f>
        <v>0</v>
      </c>
      <c r="I19" s="26">
        <f>I17-(I17*I18%)</f>
        <v>0</v>
      </c>
    </row>
    <row r="20" spans="1:5" ht="28.5" customHeight="1">
      <c r="A20" s="164" t="s">
        <v>46</v>
      </c>
      <c r="B20" s="164"/>
      <c r="C20" s="164"/>
      <c r="D20" s="164"/>
      <c r="E20" s="164"/>
    </row>
    <row r="21" spans="1:5" ht="17.25" customHeight="1">
      <c r="A21" s="164"/>
      <c r="B21" s="164"/>
      <c r="C21" s="164"/>
      <c r="D21" s="164"/>
      <c r="E21" s="164"/>
    </row>
    <row r="22" spans="1:5" ht="19.5" customHeight="1">
      <c r="A22" s="158" t="s">
        <v>47</v>
      </c>
      <c r="B22" s="158"/>
      <c r="C22" s="158"/>
      <c r="D22" s="158"/>
      <c r="E22" s="158"/>
    </row>
    <row r="23" spans="1:5" ht="28.5" customHeight="1">
      <c r="A23" s="158"/>
      <c r="B23" s="158"/>
      <c r="C23" s="158"/>
      <c r="D23" s="158"/>
      <c r="E23" s="158"/>
    </row>
    <row r="24" spans="1:5" ht="14.25" customHeight="1">
      <c r="A24" s="158" t="s">
        <v>48</v>
      </c>
      <c r="B24" s="158"/>
      <c r="C24" s="158"/>
      <c r="D24" s="158"/>
      <c r="E24" s="158"/>
    </row>
    <row r="25" spans="1:5" ht="12.75">
      <c r="A25" s="158"/>
      <c r="B25" s="158"/>
      <c r="C25" s="158"/>
      <c r="D25" s="158"/>
      <c r="E25" s="158"/>
    </row>
    <row r="26" spans="1:5" ht="17.25" customHeight="1">
      <c r="A26" s="161" t="s">
        <v>49</v>
      </c>
      <c r="B26" s="161"/>
      <c r="C26" s="161"/>
      <c r="D26" s="161"/>
      <c r="E26" s="161"/>
    </row>
  </sheetData>
  <sheetProtection selectLockedCells="1" selectUnlockedCells="1"/>
  <mergeCells count="25">
    <mergeCell ref="A20:E21"/>
    <mergeCell ref="A22:E23"/>
    <mergeCell ref="A24:E25"/>
    <mergeCell ref="A26:E26"/>
    <mergeCell ref="A18:E18"/>
    <mergeCell ref="F18:G18"/>
    <mergeCell ref="A19:E19"/>
    <mergeCell ref="F19:G19"/>
    <mergeCell ref="J15:K15"/>
    <mergeCell ref="J16:K16"/>
    <mergeCell ref="A17:E17"/>
    <mergeCell ref="F17:G17"/>
    <mergeCell ref="J11:K11"/>
    <mergeCell ref="J12:K12"/>
    <mergeCell ref="J13:K13"/>
    <mergeCell ref="J14:K14"/>
    <mergeCell ref="A6:E6"/>
    <mergeCell ref="A7:E7"/>
    <mergeCell ref="A8:I8"/>
    <mergeCell ref="A9:A10"/>
    <mergeCell ref="B9:B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created xsi:type="dcterms:W3CDTF">2014-11-01T14:19:08Z</dcterms:created>
  <dcterms:modified xsi:type="dcterms:W3CDTF">2014-11-01T14:19:09Z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