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<sst xmlns="http://schemas.openxmlformats.org/spreadsheetml/2006/main" count="360" uniqueCount="93">
  <si>
    <t>НИК</t>
  </si>
  <si>
    <t>ЗАКАЗ</t>
  </si>
  <si>
    <t>ед</t>
  </si>
  <si>
    <t>цена</t>
  </si>
  <si>
    <t>Рогалик мини декор. 280 гр*8шт </t>
  </si>
  <si>
    <t>Babochka@</t>
  </si>
  <si>
    <t>Airy_Barnaul</t>
  </si>
  <si>
    <t>ЮЛИАНА 12</t>
  </si>
  <si>
    <t>Шок. Муза с какао-ореховым вкусом телевизор (12*880гр) </t>
  </si>
  <si>
    <t>innarein</t>
  </si>
  <si>
    <t>Akwamarina</t>
  </si>
  <si>
    <t>миг 1</t>
  </si>
  <si>
    <t>Pooh</t>
  </si>
  <si>
    <t>ТатьЯнаС</t>
  </si>
  <si>
    <t>Кубанка кокосовая 300гр.*12 шт</t>
  </si>
  <si>
    <t>Адриана</t>
  </si>
  <si>
    <t>ДегтяреваЮ.Ю.</t>
  </si>
  <si>
    <t>Blum37</t>
  </si>
  <si>
    <t>Ирина P.</t>
  </si>
  <si>
    <t>Набор шок.конфет "Вишня в ликере" 187 гр*12шт.</t>
  </si>
  <si>
    <t>антонайтус</t>
  </si>
  <si>
    <t xml:space="preserve"> Набор шок. конфет "Фрутти де Марэ" голубая+золотая 175г/12шт(Вобро) </t>
  </si>
  <si>
    <t>Марина777</t>
  </si>
  <si>
    <t>GSofi</t>
  </si>
  <si>
    <t>Шоколад "Деликадор" карамельный вкус 200г/12шт </t>
  </si>
  <si>
    <t>-KISSka-</t>
  </si>
  <si>
    <t>Я кошка сама по себе</t>
  </si>
  <si>
    <t xml:space="preserve">Шоколад "Деликадор" кофейный вкус 200г/12шт </t>
  </si>
  <si>
    <t>Sun Tea</t>
  </si>
  <si>
    <t>Рейкьявик</t>
  </si>
  <si>
    <t>eastflyer</t>
  </si>
  <si>
    <t>Шоколад "Деликадор" ореховый вкус 200г/12шт</t>
  </si>
  <si>
    <t>Молочный шоколад "Хибби" драже 100г/20шт</t>
  </si>
  <si>
    <t>Ashlen</t>
  </si>
  <si>
    <t>pavlusha</t>
  </si>
  <si>
    <t>Babochka@восп.</t>
  </si>
  <si>
    <t>Флориана</t>
  </si>
  <si>
    <t>Лисичка Надя</t>
  </si>
  <si>
    <t>Бамбино 235 гр.*собираем 12 шт</t>
  </si>
  <si>
    <t>Мафин 900 гр*собираем 2 шт</t>
  </si>
  <si>
    <t xml:space="preserve">Набор шок. конфет "Деци Делла" 165г/собираем 12шт(Вобро) </t>
  </si>
  <si>
    <t>Ламбада (жевательная) собираем 3 кг </t>
  </si>
  <si>
    <t>DiJane</t>
  </si>
  <si>
    <t> Йо -го микс (жевательная) собираем 3 кг </t>
  </si>
  <si>
    <t>Фламинки с кокосом 0,8 кг, </t>
  </si>
  <si>
    <t>relaniuM</t>
  </si>
  <si>
    <t>oxano4ka </t>
  </si>
  <si>
    <t>Герцогиня</t>
  </si>
  <si>
    <t>Фламинки с кокосом+орех 0,8 кг</t>
  </si>
  <si>
    <t>Selesta</t>
  </si>
  <si>
    <t>Nadyast</t>
  </si>
  <si>
    <t>Жевательный мармелад "Неоновые медведи гризли" 1,5кг телевизор (Кенди)</t>
  </si>
  <si>
    <t>Конфеты "Птичье молочко" 450 гр*</t>
  </si>
  <si>
    <t>Enygma</t>
  </si>
  <si>
    <t>Млеколе собираем2,5 кг ОПТИМА</t>
  </si>
  <si>
    <t>Татулька</t>
  </si>
  <si>
    <t>Набор шок. конфет "Фрутти де Марэ" два вида 350г/6шт(Вобро)</t>
  </si>
  <si>
    <t>Слива Трюфельная ВОБРО собираем 2,2 кг</t>
  </si>
  <si>
    <t>Малтикекс темный  1кг</t>
  </si>
  <si>
    <t>Волчий аппетит 0,75 кг</t>
  </si>
  <si>
    <t>Балетки апельсин (1 кг * собираем 2 шт) </t>
  </si>
  <si>
    <t>Набор шок.конфет "Отличное пралине!"</t>
  </si>
  <si>
    <t>natacshka</t>
  </si>
  <si>
    <t>Молочный шоколад "Маргарита" 90г./22шт.</t>
  </si>
  <si>
    <t>Аульчанка</t>
  </si>
  <si>
    <t>Млеколадки 4 вида 100 гр </t>
  </si>
  <si>
    <t>Хилдебранд Шокол. Конфеты Вишня в ликере и в шоколаде</t>
  </si>
  <si>
    <t>Шок. конфеты "Фрутти де Марэ" 2,0кг(Вобро)</t>
  </si>
  <si>
    <t>Хилдебранд Шокол. Конфеты Вишня с марципанов и в шоколаде</t>
  </si>
  <si>
    <t>Talik_m</t>
  </si>
  <si>
    <r>
      <t>Набор шок.конфет "Фрутти де Марэ" 250 гр</t>
    </r>
    <r>
      <rPr>
        <sz val="9"/>
        <rFont val="Verdana"/>
        <family val="2"/>
      </rPr>
      <t> </t>
    </r>
  </si>
  <si>
    <r>
      <t>ХИББИ "черное и белое" молочный шоколад 100г собираем 20шт</t>
    </r>
    <r>
      <rPr>
        <sz val="9"/>
        <rFont val="Verdana"/>
        <family val="2"/>
      </rPr>
      <t> </t>
    </r>
  </si>
  <si>
    <r>
      <t>Набор шок.конфет "Мелла" АПЕЛЬСИН 190г./собираем 24шт.</t>
    </r>
    <r>
      <rPr>
        <sz val="9"/>
        <rFont val="Verdana"/>
        <family val="2"/>
      </rPr>
      <t> </t>
    </r>
  </si>
  <si>
    <t>всего</t>
  </si>
  <si>
    <t>Вишня в ликере 2кг(Вобро)</t>
  </si>
  <si>
    <t>Набор шок.конфет "Фрутти де Марэ" 250 гр </t>
  </si>
  <si>
    <t>с орг%</t>
  </si>
  <si>
    <t>общая</t>
  </si>
  <si>
    <t>депозит</t>
  </si>
  <si>
    <t>сдаем</t>
  </si>
  <si>
    <t>СДАНО</t>
  </si>
  <si>
    <t>Шок.конфеты Хрустящие сердечки в шоколаде1,3кг/Хилдебранд</t>
  </si>
  <si>
    <t>Жеват.мармелад банан в сахаре 2,0 кг телевизор (00100)(Милано)</t>
  </si>
  <si>
    <t>ЮЛИАНА12</t>
  </si>
  <si>
    <t>Марина778</t>
  </si>
  <si>
    <t>Марина779</t>
  </si>
  <si>
    <t>Марина780</t>
  </si>
  <si>
    <t>seahel</t>
  </si>
  <si>
    <t>Hunny_SH</t>
  </si>
  <si>
    <t>Набор шок.конфет "Делиссимо"</t>
  </si>
  <si>
    <t>Leluh</t>
  </si>
  <si>
    <t>тр-т</t>
  </si>
  <si>
    <t>долг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</si>
</sst>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u val="single"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7" fillId="0" borderId="1" xfId="15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bochka@" TargetMode="External" /><Relationship Id="rId2" Type="http://schemas.openxmlformats.org/officeDocument/2006/relationships/hyperlink" Target="mailto:Babochka@" TargetMode="External" /><Relationship Id="rId3" Type="http://schemas.openxmlformats.org/officeDocument/2006/relationships/hyperlink" Target="mailto:Babochka@" TargetMode="External" /><Relationship Id="rId4" Type="http://schemas.openxmlformats.org/officeDocument/2006/relationships/hyperlink" Target="mailto:Babochka@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2"/>
  <sheetViews>
    <sheetView workbookViewId="0" topLeftCell="A139">
      <selection activeCell="A172" sqref="A172"/>
    </sheetView>
  </sheetViews>
  <sheetFormatPr defaultColWidth="9.140625" defaultRowHeight="12.75"/>
  <sheetData>
    <row r="1" ht="12.75">
      <c r="A1">
        <v>112.6</v>
      </c>
    </row>
    <row r="2" ht="12.75">
      <c r="A2">
        <v>271.6</v>
      </c>
    </row>
    <row r="3" ht="12.75">
      <c r="A3">
        <v>86.7</v>
      </c>
    </row>
    <row r="4" ht="12.75">
      <c r="A4">
        <v>26.3</v>
      </c>
    </row>
    <row r="5" ht="12.75">
      <c r="A5">
        <v>169.75</v>
      </c>
    </row>
    <row r="6" ht="12.75">
      <c r="A6">
        <v>665.54</v>
      </c>
    </row>
    <row r="7" ht="12.75">
      <c r="A7">
        <v>115.8</v>
      </c>
    </row>
    <row r="8" ht="12.75">
      <c r="A8">
        <v>166.88</v>
      </c>
    </row>
    <row r="9" ht="12.75">
      <c r="A9">
        <v>66.61</v>
      </c>
    </row>
    <row r="10" ht="12.75">
      <c r="A10">
        <v>53.41</v>
      </c>
    </row>
    <row r="11" ht="12.75">
      <c r="A11">
        <v>149.2</v>
      </c>
    </row>
    <row r="12" ht="12.75">
      <c r="A12">
        <v>298.4</v>
      </c>
    </row>
    <row r="13" ht="12.75">
      <c r="A13">
        <v>151.2</v>
      </c>
    </row>
    <row r="14" ht="12.75">
      <c r="A14">
        <v>189</v>
      </c>
    </row>
    <row r="15" ht="12.75">
      <c r="A15">
        <v>450</v>
      </c>
    </row>
    <row r="16" ht="12.75">
      <c r="A16">
        <v>130</v>
      </c>
    </row>
    <row r="17" ht="12.75">
      <c r="A17">
        <v>57.9</v>
      </c>
    </row>
    <row r="18" ht="12.75">
      <c r="A18">
        <v>105.2</v>
      </c>
    </row>
    <row r="19" ht="12.75">
      <c r="A19">
        <v>53</v>
      </c>
    </row>
    <row r="20" ht="12.75">
      <c r="A20">
        <v>130</v>
      </c>
    </row>
    <row r="21" ht="12.75">
      <c r="A21">
        <v>151.2</v>
      </c>
    </row>
    <row r="22" ht="12.75">
      <c r="A22">
        <v>67.9</v>
      </c>
    </row>
    <row r="23" ht="12.75">
      <c r="A23">
        <v>57.9</v>
      </c>
    </row>
    <row r="24" ht="12.75">
      <c r="A24">
        <v>225.2</v>
      </c>
    </row>
    <row r="25" ht="12.75">
      <c r="A25">
        <v>266.44</v>
      </c>
    </row>
    <row r="26" ht="12.75">
      <c r="A26">
        <v>814.8</v>
      </c>
    </row>
    <row r="27" ht="12.75">
      <c r="A27">
        <v>610.5</v>
      </c>
    </row>
    <row r="28" ht="12.75">
      <c r="A28">
        <v>216</v>
      </c>
    </row>
    <row r="29" ht="12.75">
      <c r="A29">
        <v>53</v>
      </c>
    </row>
    <row r="30" ht="12.75">
      <c r="A30">
        <v>94.5</v>
      </c>
    </row>
    <row r="31" ht="12.75">
      <c r="A31">
        <v>69</v>
      </c>
    </row>
    <row r="32" ht="12.75">
      <c r="A32">
        <v>225</v>
      </c>
    </row>
    <row r="33" ht="12.75">
      <c r="A33">
        <v>265</v>
      </c>
    </row>
    <row r="34" ht="12.75">
      <c r="A34">
        <v>144.5</v>
      </c>
    </row>
    <row r="35" ht="12.75">
      <c r="A35">
        <v>394.5</v>
      </c>
    </row>
    <row r="36" ht="12.75">
      <c r="A36">
        <v>79.5</v>
      </c>
    </row>
    <row r="37" ht="12.75">
      <c r="A37">
        <v>135.8</v>
      </c>
    </row>
    <row r="38" ht="12.75">
      <c r="A38">
        <v>122.1</v>
      </c>
    </row>
    <row r="39" ht="12.75">
      <c r="A39">
        <v>54</v>
      </c>
    </row>
    <row r="40" ht="12.75">
      <c r="A40">
        <v>53</v>
      </c>
    </row>
    <row r="41" ht="12.75">
      <c r="A41">
        <v>151.2</v>
      </c>
    </row>
    <row r="42" ht="12.75">
      <c r="A42">
        <v>105.2</v>
      </c>
    </row>
    <row r="43" ht="12.75">
      <c r="A43">
        <v>74.6</v>
      </c>
    </row>
    <row r="44" ht="12.75">
      <c r="A44">
        <v>74.6</v>
      </c>
    </row>
    <row r="45" ht="12.75">
      <c r="A45">
        <v>162</v>
      </c>
    </row>
    <row r="46" ht="12.75">
      <c r="A46">
        <v>53.41</v>
      </c>
    </row>
    <row r="47" ht="12.75">
      <c r="A47">
        <v>130</v>
      </c>
    </row>
    <row r="48" ht="12.75">
      <c r="A48">
        <v>169.75</v>
      </c>
    </row>
    <row r="49" ht="12.75">
      <c r="A49">
        <v>150.5</v>
      </c>
    </row>
    <row r="50" ht="12.75">
      <c r="A50">
        <v>98.2</v>
      </c>
    </row>
    <row r="51" ht="12.75">
      <c r="A51">
        <v>410.84</v>
      </c>
    </row>
    <row r="52" ht="12.75">
      <c r="A52">
        <v>57.8</v>
      </c>
    </row>
    <row r="53" ht="12.75">
      <c r="A53">
        <v>1168.16</v>
      </c>
    </row>
    <row r="54" ht="12.75">
      <c r="A54">
        <v>294.6</v>
      </c>
    </row>
    <row r="55" ht="12.75">
      <c r="A55">
        <v>388.4</v>
      </c>
    </row>
    <row r="56" ht="12.75">
      <c r="A56">
        <v>780</v>
      </c>
    </row>
    <row r="57" ht="12.75">
      <c r="A57">
        <v>752.5</v>
      </c>
    </row>
    <row r="58" ht="12.75">
      <c r="A58">
        <v>567</v>
      </c>
    </row>
    <row r="59" ht="12.75">
      <c r="A59">
        <v>207</v>
      </c>
    </row>
    <row r="60" ht="12.75">
      <c r="A60">
        <v>205.42</v>
      </c>
    </row>
    <row r="61" ht="12.75">
      <c r="A61">
        <v>54</v>
      </c>
    </row>
    <row r="62" ht="12.75">
      <c r="A62">
        <v>54</v>
      </c>
    </row>
    <row r="63" ht="12.75">
      <c r="A63">
        <v>151.2</v>
      </c>
    </row>
    <row r="64" ht="12.75">
      <c r="A64">
        <v>166.88</v>
      </c>
    </row>
    <row r="65" ht="12.75">
      <c r="A65">
        <v>265</v>
      </c>
    </row>
    <row r="66" ht="12.75">
      <c r="A66">
        <v>151.2</v>
      </c>
    </row>
    <row r="67" ht="12.75">
      <c r="A67">
        <v>151.2</v>
      </c>
    </row>
    <row r="68" ht="12.75">
      <c r="A68">
        <v>276</v>
      </c>
    </row>
    <row r="69" ht="12.75">
      <c r="A69">
        <v>53</v>
      </c>
    </row>
    <row r="70" ht="12.75">
      <c r="A70">
        <v>151.2</v>
      </c>
    </row>
    <row r="71" ht="12.75">
      <c r="A71">
        <v>166.88</v>
      </c>
    </row>
    <row r="72" ht="12.75">
      <c r="A72">
        <v>244.2</v>
      </c>
    </row>
    <row r="73" ht="12.75">
      <c r="A73">
        <v>53.41</v>
      </c>
    </row>
    <row r="74" ht="12.75">
      <c r="A74">
        <v>237.78</v>
      </c>
    </row>
    <row r="75" ht="12.75">
      <c r="A75">
        <v>56.7</v>
      </c>
    </row>
    <row r="76" ht="12.75">
      <c r="A76">
        <v>213.29</v>
      </c>
    </row>
    <row r="77" ht="12.75">
      <c r="A77">
        <v>776.5</v>
      </c>
    </row>
    <row r="78" ht="12.75">
      <c r="A78">
        <v>151.2</v>
      </c>
    </row>
    <row r="79" ht="12.75">
      <c r="A79">
        <v>260</v>
      </c>
    </row>
    <row r="80" ht="12.75">
      <c r="A80">
        <v>237.78</v>
      </c>
    </row>
    <row r="81" ht="12.75">
      <c r="A81">
        <v>324</v>
      </c>
    </row>
    <row r="82" ht="12.75">
      <c r="A82">
        <v>162</v>
      </c>
    </row>
    <row r="83" ht="12.75">
      <c r="A83">
        <v>945</v>
      </c>
    </row>
    <row r="84" ht="12.75">
      <c r="A84">
        <v>169.75</v>
      </c>
    </row>
    <row r="85" ht="12.75">
      <c r="A85">
        <v>66.61</v>
      </c>
    </row>
    <row r="86" ht="12.75">
      <c r="A86">
        <v>135.8</v>
      </c>
    </row>
    <row r="87" ht="12.75">
      <c r="A87">
        <v>98.2</v>
      </c>
    </row>
    <row r="88" ht="12.75">
      <c r="A88">
        <v>53.41</v>
      </c>
    </row>
    <row r="89" ht="12.75">
      <c r="A89">
        <v>130</v>
      </c>
    </row>
    <row r="90" ht="12.75">
      <c r="A90">
        <v>122.1</v>
      </c>
    </row>
    <row r="91" ht="12.75">
      <c r="A91">
        <v>54</v>
      </c>
    </row>
    <row r="92" ht="12.75">
      <c r="A92">
        <v>56.7</v>
      </c>
    </row>
    <row r="93" ht="12.75">
      <c r="A93">
        <v>237.78</v>
      </c>
    </row>
    <row r="94" ht="12.75">
      <c r="A94">
        <v>86.7</v>
      </c>
    </row>
    <row r="95" ht="12.75">
      <c r="A95">
        <v>628.075</v>
      </c>
    </row>
    <row r="96" ht="12.75">
      <c r="A96">
        <v>94.5</v>
      </c>
    </row>
    <row r="97" ht="12.75">
      <c r="A97">
        <v>426.58</v>
      </c>
    </row>
    <row r="98" ht="12.75">
      <c r="A98">
        <v>169.75</v>
      </c>
    </row>
    <row r="99" ht="12.75">
      <c r="A99">
        <v>133.22</v>
      </c>
    </row>
    <row r="100" ht="12.75">
      <c r="A100">
        <v>74.6</v>
      </c>
    </row>
    <row r="101" ht="12.75">
      <c r="A101">
        <v>74.6</v>
      </c>
    </row>
    <row r="102" ht="12.75">
      <c r="A102">
        <v>106.82</v>
      </c>
    </row>
    <row r="103" ht="12.75">
      <c r="A103">
        <v>57.9</v>
      </c>
    </row>
    <row r="104" ht="12.75">
      <c r="A104">
        <v>133.22</v>
      </c>
    </row>
    <row r="105" ht="12.75">
      <c r="A105">
        <v>392.8</v>
      </c>
    </row>
    <row r="106" ht="12.75">
      <c r="A106">
        <v>108</v>
      </c>
    </row>
    <row r="107" ht="12.75">
      <c r="A107">
        <v>54</v>
      </c>
    </row>
    <row r="108" ht="12.75">
      <c r="A108">
        <v>106.82</v>
      </c>
    </row>
    <row r="109" ht="12.75">
      <c r="A109">
        <v>151.2</v>
      </c>
    </row>
    <row r="110" ht="12.75">
      <c r="A110">
        <v>150.5</v>
      </c>
    </row>
    <row r="111" ht="12.75">
      <c r="A111">
        <v>86.7</v>
      </c>
    </row>
    <row r="112" ht="12.75">
      <c r="A112">
        <v>231.6</v>
      </c>
    </row>
    <row r="113" ht="12.75">
      <c r="A113">
        <v>271.6</v>
      </c>
    </row>
    <row r="114" ht="12.75">
      <c r="A114">
        <v>122.1</v>
      </c>
    </row>
    <row r="115" ht="12.75">
      <c r="A115">
        <v>54</v>
      </c>
    </row>
    <row r="116" ht="12.75">
      <c r="A116">
        <v>54</v>
      </c>
    </row>
    <row r="117" ht="12.75">
      <c r="A117">
        <v>53</v>
      </c>
    </row>
    <row r="118" ht="12.75">
      <c r="A118">
        <v>225</v>
      </c>
    </row>
    <row r="119" ht="12.75">
      <c r="A119">
        <v>410.84</v>
      </c>
    </row>
    <row r="120" ht="12.75">
      <c r="A120">
        <v>26.3</v>
      </c>
    </row>
    <row r="121" ht="12.75">
      <c r="A121">
        <v>169.75</v>
      </c>
    </row>
    <row r="122" ht="12.75">
      <c r="A122">
        <v>79.5</v>
      </c>
    </row>
    <row r="123" ht="12.75">
      <c r="A123">
        <v>149.2</v>
      </c>
    </row>
    <row r="124" ht="12.75">
      <c r="A124">
        <v>294.6</v>
      </c>
    </row>
    <row r="125" ht="12.75">
      <c r="A125">
        <v>169.75</v>
      </c>
    </row>
    <row r="126" ht="12.75">
      <c r="A126">
        <v>57.9</v>
      </c>
    </row>
    <row r="127" ht="12.75">
      <c r="A127">
        <v>189</v>
      </c>
    </row>
    <row r="128" ht="12.75">
      <c r="A128">
        <v>166.88</v>
      </c>
    </row>
    <row r="129" ht="12.75">
      <c r="A129">
        <v>79.5</v>
      </c>
    </row>
    <row r="130" ht="12.75">
      <c r="A130">
        <v>53.41</v>
      </c>
    </row>
    <row r="131" ht="12.75">
      <c r="A131">
        <v>169.75</v>
      </c>
    </row>
    <row r="132" ht="12.75">
      <c r="A132">
        <v>216</v>
      </c>
    </row>
    <row r="133" ht="12.75">
      <c r="A133">
        <v>115.6</v>
      </c>
    </row>
    <row r="134" ht="12.75">
      <c r="A134">
        <v>492.275</v>
      </c>
    </row>
    <row r="135" ht="12.75">
      <c r="A135">
        <v>115.8</v>
      </c>
    </row>
    <row r="136" ht="12.75">
      <c r="A136">
        <v>108</v>
      </c>
    </row>
    <row r="137" ht="12.75">
      <c r="A137">
        <v>54</v>
      </c>
    </row>
    <row r="138" ht="12.75">
      <c r="A138">
        <v>53.41</v>
      </c>
    </row>
    <row r="139" ht="12.75">
      <c r="A139">
        <v>173.7</v>
      </c>
    </row>
    <row r="140" ht="12.75">
      <c r="A140">
        <v>443.25</v>
      </c>
    </row>
    <row r="141" ht="12.75">
      <c r="A141">
        <v>230</v>
      </c>
    </row>
    <row r="142" ht="12.75">
      <c r="A142">
        <v>475.56</v>
      </c>
    </row>
    <row r="143" ht="12.75">
      <c r="A143">
        <v>166.88</v>
      </c>
    </row>
    <row r="144" ht="12.75">
      <c r="A144">
        <v>244.2</v>
      </c>
    </row>
    <row r="145" ht="12.75">
      <c r="A145">
        <v>151.2</v>
      </c>
    </row>
    <row r="146" ht="12.75">
      <c r="A146">
        <v>169.75</v>
      </c>
    </row>
    <row r="147" ht="12.75">
      <c r="A147">
        <v>26.5</v>
      </c>
    </row>
    <row r="148" ht="12.75">
      <c r="A148">
        <v>56.7</v>
      </c>
    </row>
    <row r="149" ht="12.75">
      <c r="A149">
        <v>112.6</v>
      </c>
    </row>
    <row r="150" ht="12.75">
      <c r="A150">
        <v>133.22</v>
      </c>
    </row>
    <row r="151" ht="12.75">
      <c r="A151">
        <v>106.82</v>
      </c>
    </row>
    <row r="152" ht="12.75">
      <c r="A152">
        <v>150.5</v>
      </c>
    </row>
    <row r="153" ht="12.75">
      <c r="A153">
        <v>237.78</v>
      </c>
    </row>
    <row r="154" ht="12.75">
      <c r="A154">
        <v>213.29</v>
      </c>
    </row>
    <row r="155" ht="12.75">
      <c r="A155">
        <v>108</v>
      </c>
    </row>
    <row r="156" ht="12.75">
      <c r="A156">
        <v>108</v>
      </c>
    </row>
    <row r="157" ht="12.75">
      <c r="A157">
        <v>94.5</v>
      </c>
    </row>
    <row r="158" ht="12.75">
      <c r="A158">
        <v>205.42</v>
      </c>
    </row>
    <row r="159" ht="12.75">
      <c r="A159">
        <v>57.8</v>
      </c>
    </row>
    <row r="160" ht="12.75">
      <c r="A160">
        <v>184.1</v>
      </c>
    </row>
    <row r="161" ht="12.75">
      <c r="A161">
        <v>347.4</v>
      </c>
    </row>
    <row r="162" ht="12.75">
      <c r="A162">
        <v>92.307</v>
      </c>
    </row>
    <row r="163" ht="12.75">
      <c r="A163">
        <v>92.307</v>
      </c>
    </row>
    <row r="164" ht="12.75">
      <c r="A164">
        <v>215.38299999999998</v>
      </c>
    </row>
    <row r="165" ht="12.75">
      <c r="A165">
        <v>399.997</v>
      </c>
    </row>
    <row r="166" ht="12.75">
      <c r="A166">
        <v>70.5</v>
      </c>
    </row>
    <row r="167" ht="12.75">
      <c r="A167">
        <v>70.5</v>
      </c>
    </row>
    <row r="168" ht="12.75">
      <c r="A168">
        <v>141</v>
      </c>
    </row>
    <row r="169" ht="12.75">
      <c r="A169">
        <v>378</v>
      </c>
    </row>
    <row r="170" ht="12.75">
      <c r="A170">
        <v>173.7</v>
      </c>
    </row>
    <row r="172" ht="12.75">
      <c r="A172">
        <f>SUM(A1:A171)</f>
        <v>33026.494000000006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="85" zoomScaleNormal="85" workbookViewId="0" topLeftCell="A1">
      <selection activeCell="H172" sqref="H172"/>
    </sheetView>
  </sheetViews>
  <sheetFormatPr defaultColWidth="9.140625" defaultRowHeight="12.75"/>
  <cols>
    <col min="1" max="1" width="39.7109375" style="6" customWidth="1"/>
    <col min="2" max="2" width="67.421875" style="7" customWidth="1"/>
    <col min="3" max="7" width="9.140625" style="8" customWidth="1"/>
    <col min="8" max="8" width="12.140625" style="8" customWidth="1"/>
    <col min="9" max="9" width="9.140625" style="5" customWidth="1"/>
    <col min="10" max="10" width="9.140625" style="10" customWidth="1"/>
    <col min="11" max="16384" width="9.140625" style="8" customWidth="1"/>
  </cols>
  <sheetData>
    <row r="1" spans="1:12" s="14" customFormat="1" ht="15.75">
      <c r="A1" s="14" t="s">
        <v>0</v>
      </c>
      <c r="B1" s="14" t="s">
        <v>1</v>
      </c>
      <c r="C1" s="14" t="s">
        <v>2</v>
      </c>
      <c r="D1" s="14" t="s">
        <v>3</v>
      </c>
      <c r="E1" s="14" t="s">
        <v>73</v>
      </c>
      <c r="F1" s="14" t="s">
        <v>76</v>
      </c>
      <c r="G1" s="14" t="s">
        <v>77</v>
      </c>
      <c r="H1" s="14" t="s">
        <v>78</v>
      </c>
      <c r="I1" s="5" t="s">
        <v>79</v>
      </c>
      <c r="J1" s="10" t="s">
        <v>80</v>
      </c>
      <c r="K1" s="14" t="s">
        <v>91</v>
      </c>
      <c r="L1" s="14" t="s">
        <v>92</v>
      </c>
    </row>
    <row r="2" spans="1:10" s="1" customFormat="1" ht="15.75">
      <c r="A2" s="2" t="s">
        <v>6</v>
      </c>
      <c r="B2" s="3" t="s">
        <v>4</v>
      </c>
      <c r="C2" s="1">
        <v>2</v>
      </c>
      <c r="D2" s="1">
        <v>56.3</v>
      </c>
      <c r="E2" s="1">
        <f aca="true" t="shared" si="0" ref="E2:E67">C2*D2</f>
        <v>112.6</v>
      </c>
      <c r="F2" s="1">
        <f>(E2)*(1+15%)</f>
        <v>129.48999999999998</v>
      </c>
      <c r="I2" s="5"/>
      <c r="J2" s="10"/>
    </row>
    <row r="3" spans="1:10" s="1" customFormat="1" ht="15.75">
      <c r="A3" s="2" t="s">
        <v>6</v>
      </c>
      <c r="B3" s="4" t="s">
        <v>70</v>
      </c>
      <c r="C3" s="1">
        <v>2</v>
      </c>
      <c r="D3" s="1">
        <v>141.45</v>
      </c>
      <c r="E3" s="1">
        <f t="shared" si="0"/>
        <v>282.9</v>
      </c>
      <c r="F3" s="1">
        <f aca="true" t="shared" si="1" ref="F3:F73">(E3)*(1+15%)</f>
        <v>325.3349999999999</v>
      </c>
      <c r="I3" s="5"/>
      <c r="J3" s="10"/>
    </row>
    <row r="4" spans="1:10" s="1" customFormat="1" ht="15.75">
      <c r="A4" s="2" t="s">
        <v>6</v>
      </c>
      <c r="B4" s="4" t="s">
        <v>63</v>
      </c>
      <c r="C4" s="1">
        <v>3</v>
      </c>
      <c r="D4" s="1">
        <v>28.9</v>
      </c>
      <c r="E4" s="1">
        <f t="shared" si="0"/>
        <v>86.69999999999999</v>
      </c>
      <c r="F4" s="1">
        <f t="shared" si="1"/>
        <v>99.70499999999998</v>
      </c>
      <c r="I4" s="5"/>
      <c r="J4" s="10"/>
    </row>
    <row r="5" spans="1:10" s="1" customFormat="1" ht="15.75">
      <c r="A5" s="2" t="s">
        <v>6</v>
      </c>
      <c r="B5" s="3" t="s">
        <v>65</v>
      </c>
      <c r="C5" s="1">
        <v>1</v>
      </c>
      <c r="D5" s="1">
        <v>26.95</v>
      </c>
      <c r="E5" s="1">
        <f t="shared" si="0"/>
        <v>26.95</v>
      </c>
      <c r="F5" s="1">
        <f t="shared" si="1"/>
        <v>30.992499999999996</v>
      </c>
      <c r="I5" s="5"/>
      <c r="J5" s="10"/>
    </row>
    <row r="6" spans="1:10" s="1" customFormat="1" ht="15.75">
      <c r="A6" s="2" t="s">
        <v>6</v>
      </c>
      <c r="B6" s="4" t="s">
        <v>68</v>
      </c>
      <c r="C6" s="1">
        <v>0.5</v>
      </c>
      <c r="D6" s="1">
        <v>355</v>
      </c>
      <c r="E6" s="1">
        <f t="shared" si="0"/>
        <v>177.5</v>
      </c>
      <c r="F6" s="1">
        <f t="shared" si="1"/>
        <v>204.12499999999997</v>
      </c>
      <c r="I6" s="5"/>
      <c r="J6" s="10"/>
    </row>
    <row r="7" spans="1:10" s="1" customFormat="1" ht="15.75">
      <c r="A7" s="2" t="s">
        <v>6</v>
      </c>
      <c r="B7" s="3" t="s">
        <v>74</v>
      </c>
      <c r="C7" s="1">
        <v>2</v>
      </c>
      <c r="D7" s="1">
        <v>332.77</v>
      </c>
      <c r="E7" s="1">
        <f t="shared" si="0"/>
        <v>665.54</v>
      </c>
      <c r="F7" s="1">
        <f>(E7)*(1+15%)</f>
        <v>765.3709999999999</v>
      </c>
      <c r="I7" s="5">
        <f>G7-H7</f>
        <v>0</v>
      </c>
      <c r="J7" s="10"/>
    </row>
    <row r="8" spans="1:12" s="1" customFormat="1" ht="15.75">
      <c r="A8" s="2" t="s">
        <v>6</v>
      </c>
      <c r="B8" s="4" t="s">
        <v>72</v>
      </c>
      <c r="C8" s="1">
        <v>2</v>
      </c>
      <c r="D8" s="1">
        <v>0</v>
      </c>
      <c r="E8" s="1">
        <f t="shared" si="0"/>
        <v>0</v>
      </c>
      <c r="F8" s="1">
        <f t="shared" si="1"/>
        <v>0</v>
      </c>
      <c r="G8" s="1">
        <f>SUM(F2:F8)</f>
        <v>1555.0184999999997</v>
      </c>
      <c r="I8" s="5">
        <f>G8-H8</f>
        <v>1555.0184999999997</v>
      </c>
      <c r="J8" s="10">
        <v>1661.5</v>
      </c>
      <c r="K8" s="1">
        <f>0.1102*G8</f>
        <v>171.36303869999998</v>
      </c>
      <c r="L8" s="1">
        <f>I8+K8-J8</f>
        <v>64.88153869999974</v>
      </c>
    </row>
    <row r="9" spans="1:12" ht="15.75">
      <c r="A9" s="6" t="s">
        <v>10</v>
      </c>
      <c r="B9" s="7" t="s">
        <v>8</v>
      </c>
      <c r="C9" s="8">
        <v>1</v>
      </c>
      <c r="D9" s="8">
        <v>166.88</v>
      </c>
      <c r="E9" s="8">
        <f t="shared" si="0"/>
        <v>166.88</v>
      </c>
      <c r="F9" s="8">
        <f t="shared" si="1"/>
        <v>191.91199999999998</v>
      </c>
      <c r="I9" s="5">
        <f aca="true" t="shared" si="2" ref="I9:I71">G9-H9</f>
        <v>0</v>
      </c>
      <c r="K9" s="1">
        <f aca="true" t="shared" si="3" ref="K9:K72">0.1102*G9</f>
        <v>0</v>
      </c>
      <c r="L9" s="8">
        <f aca="true" t="shared" si="4" ref="L9:L72">I9+K9-J9</f>
        <v>0</v>
      </c>
    </row>
    <row r="10" spans="1:12" ht="15.75">
      <c r="A10" s="6" t="s">
        <v>10</v>
      </c>
      <c r="B10" s="7" t="s">
        <v>14</v>
      </c>
      <c r="C10" s="8">
        <v>1</v>
      </c>
      <c r="D10" s="8">
        <v>66.61</v>
      </c>
      <c r="E10" s="8">
        <f t="shared" si="0"/>
        <v>66.61</v>
      </c>
      <c r="F10" s="8">
        <f t="shared" si="1"/>
        <v>76.60149999999999</v>
      </c>
      <c r="I10" s="5">
        <f t="shared" si="2"/>
        <v>0</v>
      </c>
      <c r="K10" s="1">
        <f t="shared" si="3"/>
        <v>0</v>
      </c>
      <c r="L10" s="8">
        <f t="shared" si="4"/>
        <v>0</v>
      </c>
    </row>
    <row r="11" spans="1:12" ht="15.75">
      <c r="A11" s="6" t="s">
        <v>10</v>
      </c>
      <c r="B11" s="7" t="s">
        <v>38</v>
      </c>
      <c r="C11" s="8">
        <v>1</v>
      </c>
      <c r="D11" s="8">
        <v>0</v>
      </c>
      <c r="E11" s="8">
        <f t="shared" si="0"/>
        <v>0</v>
      </c>
      <c r="F11" s="8">
        <f t="shared" si="1"/>
        <v>0</v>
      </c>
      <c r="I11" s="5">
        <f t="shared" si="2"/>
        <v>0</v>
      </c>
      <c r="K11" s="1">
        <f t="shared" si="3"/>
        <v>0</v>
      </c>
      <c r="L11" s="8">
        <f t="shared" si="4"/>
        <v>0</v>
      </c>
    </row>
    <row r="12" spans="1:12" ht="15.75">
      <c r="A12" s="6" t="s">
        <v>10</v>
      </c>
      <c r="B12" s="7" t="s">
        <v>41</v>
      </c>
      <c r="C12" s="8">
        <v>1</v>
      </c>
      <c r="D12" s="8">
        <v>149.2</v>
      </c>
      <c r="E12" s="8">
        <f t="shared" si="0"/>
        <v>149.2</v>
      </c>
      <c r="F12" s="8">
        <f t="shared" si="1"/>
        <v>171.57999999999998</v>
      </c>
      <c r="I12" s="5">
        <f t="shared" si="2"/>
        <v>0</v>
      </c>
      <c r="K12" s="1">
        <f t="shared" si="3"/>
        <v>0</v>
      </c>
      <c r="L12" s="8">
        <f t="shared" si="4"/>
        <v>0</v>
      </c>
    </row>
    <row r="13" spans="1:12" ht="15.75">
      <c r="A13" s="6" t="s">
        <v>10</v>
      </c>
      <c r="B13" s="7" t="s">
        <v>43</v>
      </c>
      <c r="C13" s="8">
        <v>2</v>
      </c>
      <c r="D13" s="8">
        <v>149.2</v>
      </c>
      <c r="E13" s="8">
        <f t="shared" si="0"/>
        <v>298.4</v>
      </c>
      <c r="F13" s="8">
        <f t="shared" si="1"/>
        <v>343.15999999999997</v>
      </c>
      <c r="I13" s="5">
        <f t="shared" si="2"/>
        <v>0</v>
      </c>
      <c r="K13" s="1">
        <f t="shared" si="3"/>
        <v>0</v>
      </c>
      <c r="L13" s="8">
        <f t="shared" si="4"/>
        <v>0</v>
      </c>
    </row>
    <row r="14" spans="1:12" ht="15.75">
      <c r="A14" s="6" t="s">
        <v>10</v>
      </c>
      <c r="B14" s="9" t="s">
        <v>48</v>
      </c>
      <c r="C14" s="8">
        <v>0.8</v>
      </c>
      <c r="D14" s="8">
        <v>262.5</v>
      </c>
      <c r="E14" s="8">
        <f t="shared" si="0"/>
        <v>210</v>
      </c>
      <c r="F14" s="8">
        <f t="shared" si="1"/>
        <v>241.49999999999997</v>
      </c>
      <c r="I14" s="5">
        <f t="shared" si="2"/>
        <v>0</v>
      </c>
      <c r="K14" s="1">
        <f t="shared" si="3"/>
        <v>0</v>
      </c>
      <c r="L14" s="8">
        <f t="shared" si="4"/>
        <v>0</v>
      </c>
    </row>
    <row r="15" spans="1:12" ht="15.75">
      <c r="A15" s="6" t="s">
        <v>10</v>
      </c>
      <c r="B15" s="7" t="s">
        <v>56</v>
      </c>
      <c r="C15" s="8">
        <v>1</v>
      </c>
      <c r="D15" s="8">
        <v>197.5</v>
      </c>
      <c r="E15" s="8">
        <f t="shared" si="0"/>
        <v>197.5</v>
      </c>
      <c r="F15" s="8">
        <f>(E15)*(1+15%)</f>
        <v>227.12499999999997</v>
      </c>
      <c r="I15" s="5">
        <f t="shared" si="2"/>
        <v>0</v>
      </c>
      <c r="K15" s="1">
        <f t="shared" si="3"/>
        <v>0</v>
      </c>
      <c r="L15" s="8">
        <f t="shared" si="4"/>
        <v>0</v>
      </c>
    </row>
    <row r="16" spans="1:12" ht="15.75">
      <c r="A16" s="6" t="s">
        <v>10</v>
      </c>
      <c r="B16" s="7" t="s">
        <v>60</v>
      </c>
      <c r="C16" s="8">
        <v>2</v>
      </c>
      <c r="D16" s="8">
        <v>225</v>
      </c>
      <c r="E16" s="8">
        <f t="shared" si="0"/>
        <v>450</v>
      </c>
      <c r="F16" s="8">
        <f t="shared" si="1"/>
        <v>517.5</v>
      </c>
      <c r="I16" s="5">
        <f t="shared" si="2"/>
        <v>0</v>
      </c>
      <c r="K16" s="1">
        <f t="shared" si="3"/>
        <v>0</v>
      </c>
      <c r="L16" s="8">
        <f t="shared" si="4"/>
        <v>0</v>
      </c>
    </row>
    <row r="17" spans="1:12" ht="15.75">
      <c r="A17" s="6" t="s">
        <v>10</v>
      </c>
      <c r="B17" s="9" t="s">
        <v>40</v>
      </c>
      <c r="C17" s="8">
        <v>1</v>
      </c>
      <c r="D17" s="8">
        <v>136</v>
      </c>
      <c r="E17" s="8">
        <f t="shared" si="0"/>
        <v>136</v>
      </c>
      <c r="F17" s="8">
        <f>(E17)*(1+15%)</f>
        <v>156.39999999999998</v>
      </c>
      <c r="I17" s="5">
        <f t="shared" si="2"/>
        <v>0</v>
      </c>
      <c r="K17" s="1">
        <f t="shared" si="3"/>
        <v>0</v>
      </c>
      <c r="L17" s="8">
        <f t="shared" si="4"/>
        <v>0</v>
      </c>
    </row>
    <row r="18" spans="1:12" ht="15.75">
      <c r="A18" s="6" t="s">
        <v>10</v>
      </c>
      <c r="B18" s="9" t="s">
        <v>72</v>
      </c>
      <c r="C18" s="8">
        <v>1</v>
      </c>
      <c r="D18" s="8">
        <v>0</v>
      </c>
      <c r="E18" s="8">
        <f t="shared" si="0"/>
        <v>0</v>
      </c>
      <c r="F18" s="8">
        <f>(E18)*(1+15%)</f>
        <v>0</v>
      </c>
      <c r="I18" s="5">
        <f t="shared" si="2"/>
        <v>0</v>
      </c>
      <c r="K18" s="1">
        <f t="shared" si="3"/>
        <v>0</v>
      </c>
      <c r="L18" s="8">
        <f t="shared" si="4"/>
        <v>0</v>
      </c>
    </row>
    <row r="19" spans="1:12" ht="15.75">
      <c r="A19" s="6" t="s">
        <v>10</v>
      </c>
      <c r="B19" s="9" t="s">
        <v>89</v>
      </c>
      <c r="C19" s="8">
        <v>1</v>
      </c>
      <c r="D19" s="8">
        <v>156.1</v>
      </c>
      <c r="E19" s="8">
        <f t="shared" si="0"/>
        <v>156.1</v>
      </c>
      <c r="F19" s="8">
        <f>(E19)*(1+15%)</f>
        <v>179.515</v>
      </c>
      <c r="I19" s="5">
        <f>G19-H19</f>
        <v>0</v>
      </c>
      <c r="K19" s="1">
        <f t="shared" si="3"/>
        <v>0</v>
      </c>
      <c r="L19" s="8">
        <f t="shared" si="4"/>
        <v>0</v>
      </c>
    </row>
    <row r="20" spans="1:12" ht="15.75">
      <c r="A20" s="6" t="s">
        <v>10</v>
      </c>
      <c r="B20" s="7" t="s">
        <v>65</v>
      </c>
      <c r="C20" s="8">
        <v>4</v>
      </c>
      <c r="D20" s="8">
        <v>26.95</v>
      </c>
      <c r="E20" s="8">
        <f t="shared" si="0"/>
        <v>107.8</v>
      </c>
      <c r="F20" s="8">
        <f t="shared" si="1"/>
        <v>123.96999999999998</v>
      </c>
      <c r="G20" s="8">
        <f>SUM(F9:F20)</f>
        <v>2229.2634999999996</v>
      </c>
      <c r="I20" s="5">
        <f t="shared" si="2"/>
        <v>2229.2634999999996</v>
      </c>
      <c r="J20" s="10">
        <v>2309</v>
      </c>
      <c r="K20" s="1">
        <f t="shared" si="3"/>
        <v>245.66483769999996</v>
      </c>
      <c r="L20" s="8">
        <f t="shared" si="4"/>
        <v>165.9283376999997</v>
      </c>
    </row>
    <row r="21" spans="1:12" s="1" customFormat="1" ht="15.75">
      <c r="A21" s="2" t="s">
        <v>33</v>
      </c>
      <c r="B21" s="4" t="s">
        <v>32</v>
      </c>
      <c r="C21" s="1">
        <v>2</v>
      </c>
      <c r="D21" s="1">
        <v>27.9</v>
      </c>
      <c r="E21" s="1">
        <f t="shared" si="0"/>
        <v>55.8</v>
      </c>
      <c r="F21" s="1">
        <f t="shared" si="1"/>
        <v>64.16999999999999</v>
      </c>
      <c r="I21" s="5">
        <f t="shared" si="2"/>
        <v>0</v>
      </c>
      <c r="J21" s="10"/>
      <c r="K21" s="1">
        <f t="shared" si="3"/>
        <v>0</v>
      </c>
      <c r="L21" s="1">
        <f t="shared" si="4"/>
        <v>0</v>
      </c>
    </row>
    <row r="22" spans="1:12" s="1" customFormat="1" ht="15.75">
      <c r="A22" s="2" t="s">
        <v>33</v>
      </c>
      <c r="B22" s="4" t="s">
        <v>40</v>
      </c>
      <c r="C22" s="1">
        <v>1</v>
      </c>
      <c r="D22" s="1">
        <v>136</v>
      </c>
      <c r="E22" s="1">
        <f t="shared" si="0"/>
        <v>136</v>
      </c>
      <c r="F22" s="1">
        <f t="shared" si="1"/>
        <v>156.39999999999998</v>
      </c>
      <c r="I22" s="5">
        <f t="shared" si="2"/>
        <v>0</v>
      </c>
      <c r="J22" s="10"/>
      <c r="K22" s="1">
        <f t="shared" si="3"/>
        <v>0</v>
      </c>
      <c r="L22" s="1">
        <f t="shared" si="4"/>
        <v>0</v>
      </c>
    </row>
    <row r="23" spans="1:12" s="1" customFormat="1" ht="15.75">
      <c r="A23" s="2" t="s">
        <v>33</v>
      </c>
      <c r="B23" s="4" t="s">
        <v>44</v>
      </c>
      <c r="C23" s="1">
        <v>0.8</v>
      </c>
      <c r="D23" s="1">
        <v>262.5</v>
      </c>
      <c r="E23" s="1">
        <f t="shared" si="0"/>
        <v>210</v>
      </c>
      <c r="F23" s="1">
        <f t="shared" si="1"/>
        <v>241.49999999999997</v>
      </c>
      <c r="I23" s="5">
        <f t="shared" si="2"/>
        <v>0</v>
      </c>
      <c r="J23" s="10"/>
      <c r="K23" s="1">
        <f t="shared" si="3"/>
        <v>0</v>
      </c>
      <c r="L23" s="1">
        <f t="shared" si="4"/>
        <v>0</v>
      </c>
    </row>
    <row r="24" spans="1:12" s="1" customFormat="1" ht="15.75">
      <c r="A24" s="2" t="s">
        <v>33</v>
      </c>
      <c r="B24" s="4" t="s">
        <v>68</v>
      </c>
      <c r="C24" s="1">
        <v>0.2</v>
      </c>
      <c r="D24" s="1">
        <v>355</v>
      </c>
      <c r="E24" s="1">
        <f t="shared" si="0"/>
        <v>71</v>
      </c>
      <c r="F24" s="1">
        <f t="shared" si="1"/>
        <v>81.64999999999999</v>
      </c>
      <c r="I24" s="5">
        <f t="shared" si="2"/>
        <v>0</v>
      </c>
      <c r="J24" s="10"/>
      <c r="K24" s="1">
        <f t="shared" si="3"/>
        <v>0</v>
      </c>
      <c r="L24" s="1">
        <f t="shared" si="4"/>
        <v>0</v>
      </c>
    </row>
    <row r="25" spans="1:12" s="1" customFormat="1" ht="15.75">
      <c r="A25" s="2" t="s">
        <v>33</v>
      </c>
      <c r="B25" s="3" t="s">
        <v>81</v>
      </c>
      <c r="C25" s="1">
        <v>0.3</v>
      </c>
      <c r="D25" s="1">
        <v>365</v>
      </c>
      <c r="E25" s="1">
        <f t="shared" si="0"/>
        <v>109.5</v>
      </c>
      <c r="F25" s="1">
        <f>(E25)*(1+15%)</f>
        <v>125.925</v>
      </c>
      <c r="I25" s="5">
        <f t="shared" si="2"/>
        <v>0</v>
      </c>
      <c r="J25" s="10"/>
      <c r="K25" s="1">
        <f t="shared" si="3"/>
        <v>0</v>
      </c>
      <c r="L25" s="1">
        <f t="shared" si="4"/>
        <v>0</v>
      </c>
    </row>
    <row r="26" spans="1:12" s="1" customFormat="1" ht="15.75">
      <c r="A26" s="2" t="s">
        <v>33</v>
      </c>
      <c r="B26" s="4" t="s">
        <v>72</v>
      </c>
      <c r="C26" s="1">
        <v>1</v>
      </c>
      <c r="D26" s="1">
        <v>0</v>
      </c>
      <c r="E26" s="1">
        <f t="shared" si="0"/>
        <v>0</v>
      </c>
      <c r="F26" s="1">
        <f t="shared" si="1"/>
        <v>0</v>
      </c>
      <c r="G26" s="1">
        <f>SUM(F21:F26)</f>
        <v>669.6449999999999</v>
      </c>
      <c r="I26" s="5">
        <f t="shared" si="2"/>
        <v>669.6449999999999</v>
      </c>
      <c r="J26" s="10">
        <v>669.65</v>
      </c>
      <c r="K26" s="1">
        <f t="shared" si="3"/>
        <v>73.794879</v>
      </c>
      <c r="L26" s="1">
        <f t="shared" si="4"/>
        <v>73.78987899999993</v>
      </c>
    </row>
    <row r="27" spans="1:12" ht="15.75">
      <c r="A27" s="6" t="s">
        <v>5</v>
      </c>
      <c r="B27" s="6" t="s">
        <v>4</v>
      </c>
      <c r="C27" s="8">
        <v>4</v>
      </c>
      <c r="D27" s="8">
        <v>56.3</v>
      </c>
      <c r="E27" s="8">
        <f t="shared" si="0"/>
        <v>225.2</v>
      </c>
      <c r="F27" s="8">
        <f t="shared" si="1"/>
        <v>258.97999999999996</v>
      </c>
      <c r="I27" s="5">
        <f t="shared" si="2"/>
        <v>0</v>
      </c>
      <c r="K27" s="1">
        <f t="shared" si="3"/>
        <v>0</v>
      </c>
      <c r="L27" s="8">
        <f t="shared" si="4"/>
        <v>0</v>
      </c>
    </row>
    <row r="28" spans="1:12" ht="15.75">
      <c r="A28" s="11" t="s">
        <v>5</v>
      </c>
      <c r="B28" s="6" t="s">
        <v>14</v>
      </c>
      <c r="C28" s="8">
        <v>4</v>
      </c>
      <c r="D28" s="8">
        <v>66.61</v>
      </c>
      <c r="E28" s="8">
        <f t="shared" si="0"/>
        <v>266.44</v>
      </c>
      <c r="F28" s="8">
        <f t="shared" si="1"/>
        <v>306.40599999999995</v>
      </c>
      <c r="I28" s="5">
        <f t="shared" si="2"/>
        <v>0</v>
      </c>
      <c r="K28" s="1">
        <f t="shared" si="3"/>
        <v>0</v>
      </c>
      <c r="L28" s="8">
        <f t="shared" si="4"/>
        <v>0</v>
      </c>
    </row>
    <row r="29" spans="1:12" ht="15.75">
      <c r="A29" s="11" t="s">
        <v>5</v>
      </c>
      <c r="B29" s="12" t="s">
        <v>75</v>
      </c>
      <c r="C29" s="8">
        <v>6</v>
      </c>
      <c r="D29" s="8">
        <v>141.45</v>
      </c>
      <c r="E29" s="8">
        <f t="shared" si="0"/>
        <v>848.6999999999999</v>
      </c>
      <c r="F29" s="8">
        <f t="shared" si="1"/>
        <v>976.0049999999999</v>
      </c>
      <c r="I29" s="5">
        <f t="shared" si="2"/>
        <v>0</v>
      </c>
      <c r="K29" s="1">
        <f t="shared" si="3"/>
        <v>0</v>
      </c>
      <c r="L29" s="8">
        <f t="shared" si="4"/>
        <v>0</v>
      </c>
    </row>
    <row r="30" spans="1:12" ht="15.75">
      <c r="A30" s="11" t="s">
        <v>5</v>
      </c>
      <c r="B30" s="6" t="s">
        <v>19</v>
      </c>
      <c r="C30" s="8">
        <v>5</v>
      </c>
      <c r="D30" s="8">
        <v>127.6</v>
      </c>
      <c r="E30" s="8">
        <f t="shared" si="0"/>
        <v>638</v>
      </c>
      <c r="F30" s="8">
        <f t="shared" si="1"/>
        <v>733.6999999999999</v>
      </c>
      <c r="I30" s="5">
        <f t="shared" si="2"/>
        <v>0</v>
      </c>
      <c r="K30" s="1">
        <f t="shared" si="3"/>
        <v>0</v>
      </c>
      <c r="L30" s="8">
        <f t="shared" si="4"/>
        <v>0</v>
      </c>
    </row>
    <row r="31" spans="1:12" ht="15.75">
      <c r="A31" s="11" t="s">
        <v>5</v>
      </c>
      <c r="B31" s="6" t="s">
        <v>24</v>
      </c>
      <c r="C31" s="8">
        <v>4</v>
      </c>
      <c r="D31" s="8">
        <v>57.8</v>
      </c>
      <c r="E31" s="8">
        <f t="shared" si="0"/>
        <v>231.2</v>
      </c>
      <c r="F31" s="8">
        <f t="shared" si="1"/>
        <v>265.87999999999994</v>
      </c>
      <c r="I31" s="5">
        <f t="shared" si="2"/>
        <v>0</v>
      </c>
      <c r="K31" s="1">
        <f t="shared" si="3"/>
        <v>0</v>
      </c>
      <c r="L31" s="8">
        <f t="shared" si="4"/>
        <v>0</v>
      </c>
    </row>
    <row r="32" spans="1:12" ht="15.75">
      <c r="A32" s="6" t="s">
        <v>5</v>
      </c>
      <c r="B32" s="12" t="s">
        <v>32</v>
      </c>
      <c r="C32" s="8">
        <v>2</v>
      </c>
      <c r="D32" s="8">
        <v>27.9</v>
      </c>
      <c r="E32" s="8">
        <f t="shared" si="0"/>
        <v>55.8</v>
      </c>
      <c r="F32" s="8">
        <f t="shared" si="1"/>
        <v>64.16999999999999</v>
      </c>
      <c r="I32" s="5">
        <f t="shared" si="2"/>
        <v>0</v>
      </c>
      <c r="K32" s="1">
        <f t="shared" si="3"/>
        <v>0</v>
      </c>
      <c r="L32" s="8">
        <f t="shared" si="4"/>
        <v>0</v>
      </c>
    </row>
    <row r="33" spans="1:12" ht="15.75">
      <c r="A33" s="6" t="s">
        <v>5</v>
      </c>
      <c r="B33" s="12" t="s">
        <v>44</v>
      </c>
      <c r="C33" s="8">
        <v>0.5</v>
      </c>
      <c r="D33" s="8">
        <v>262.5</v>
      </c>
      <c r="E33" s="8">
        <f t="shared" si="0"/>
        <v>131.25</v>
      </c>
      <c r="F33" s="8">
        <f t="shared" si="1"/>
        <v>150.9375</v>
      </c>
      <c r="I33" s="5">
        <f t="shared" si="2"/>
        <v>0</v>
      </c>
      <c r="K33" s="1">
        <f t="shared" si="3"/>
        <v>0</v>
      </c>
      <c r="L33" s="8">
        <f t="shared" si="4"/>
        <v>0</v>
      </c>
    </row>
    <row r="34" spans="1:12" ht="15.75">
      <c r="A34" s="6" t="s">
        <v>5</v>
      </c>
      <c r="B34" s="9" t="s">
        <v>57</v>
      </c>
      <c r="C34" s="8">
        <v>0.3</v>
      </c>
      <c r="D34" s="8">
        <v>230</v>
      </c>
      <c r="E34" s="8">
        <f t="shared" si="0"/>
        <v>69</v>
      </c>
      <c r="F34" s="8">
        <f t="shared" si="1"/>
        <v>79.35</v>
      </c>
      <c r="I34" s="5">
        <f t="shared" si="2"/>
        <v>0</v>
      </c>
      <c r="K34" s="1">
        <f t="shared" si="3"/>
        <v>0</v>
      </c>
      <c r="L34" s="8">
        <f t="shared" si="4"/>
        <v>0</v>
      </c>
    </row>
    <row r="35" spans="1:12" ht="15.75">
      <c r="A35" s="6" t="s">
        <v>5</v>
      </c>
      <c r="B35" s="7" t="s">
        <v>60</v>
      </c>
      <c r="C35" s="8">
        <v>1</v>
      </c>
      <c r="D35" s="8">
        <v>225</v>
      </c>
      <c r="E35" s="8">
        <f t="shared" si="0"/>
        <v>225</v>
      </c>
      <c r="F35" s="8">
        <f t="shared" si="1"/>
        <v>258.75</v>
      </c>
      <c r="I35" s="5">
        <f t="shared" si="2"/>
        <v>0</v>
      </c>
      <c r="K35" s="1">
        <f t="shared" si="3"/>
        <v>0</v>
      </c>
      <c r="L35" s="8">
        <f t="shared" si="4"/>
        <v>0</v>
      </c>
    </row>
    <row r="36" spans="1:12" ht="15.75">
      <c r="A36" s="6" t="s">
        <v>5</v>
      </c>
      <c r="B36" s="9" t="s">
        <v>71</v>
      </c>
      <c r="C36" s="8">
        <v>10</v>
      </c>
      <c r="D36" s="8">
        <v>27.9</v>
      </c>
      <c r="E36" s="8">
        <f t="shared" si="0"/>
        <v>279</v>
      </c>
      <c r="F36" s="8">
        <f t="shared" si="1"/>
        <v>320.84999999999997</v>
      </c>
      <c r="I36" s="5">
        <f t="shared" si="2"/>
        <v>0</v>
      </c>
      <c r="K36" s="1">
        <f t="shared" si="3"/>
        <v>0</v>
      </c>
      <c r="L36" s="8">
        <f t="shared" si="4"/>
        <v>0</v>
      </c>
    </row>
    <row r="37" spans="1:12" ht="15.75">
      <c r="A37" s="6" t="s">
        <v>5</v>
      </c>
      <c r="B37" s="9" t="s">
        <v>63</v>
      </c>
      <c r="C37" s="8">
        <v>5</v>
      </c>
      <c r="D37" s="8">
        <v>28.9</v>
      </c>
      <c r="E37" s="8">
        <f t="shared" si="0"/>
        <v>144.5</v>
      </c>
      <c r="F37" s="8">
        <f t="shared" si="1"/>
        <v>166.17499999999998</v>
      </c>
      <c r="I37" s="5">
        <f t="shared" si="2"/>
        <v>0</v>
      </c>
      <c r="K37" s="1">
        <f t="shared" si="3"/>
        <v>0</v>
      </c>
      <c r="L37" s="8">
        <f t="shared" si="4"/>
        <v>0</v>
      </c>
    </row>
    <row r="38" spans="1:12" ht="15.75">
      <c r="A38" s="6" t="s">
        <v>5</v>
      </c>
      <c r="B38" s="7" t="s">
        <v>65</v>
      </c>
      <c r="C38" s="8">
        <v>15</v>
      </c>
      <c r="D38" s="8">
        <v>26.95</v>
      </c>
      <c r="E38" s="8">
        <f t="shared" si="0"/>
        <v>404.25</v>
      </c>
      <c r="F38" s="8">
        <f t="shared" si="1"/>
        <v>464.8875</v>
      </c>
      <c r="G38" s="8">
        <f>SUM(F27:F38)</f>
        <v>4046.091</v>
      </c>
      <c r="I38" s="5">
        <f t="shared" si="2"/>
        <v>4046.091</v>
      </c>
      <c r="J38" s="10">
        <v>4107.33</v>
      </c>
      <c r="K38" s="1">
        <f t="shared" si="3"/>
        <v>445.8792282</v>
      </c>
      <c r="L38" s="8">
        <f t="shared" si="4"/>
        <v>384.6402281999999</v>
      </c>
    </row>
    <row r="39" spans="1:12" s="1" customFormat="1" ht="15.75">
      <c r="A39" s="2" t="s">
        <v>35</v>
      </c>
      <c r="B39" s="4" t="s">
        <v>32</v>
      </c>
      <c r="C39" s="1">
        <v>3</v>
      </c>
      <c r="D39" s="1">
        <v>27.9</v>
      </c>
      <c r="E39" s="1">
        <f t="shared" si="0"/>
        <v>83.69999999999999</v>
      </c>
      <c r="F39" s="1">
        <f t="shared" si="1"/>
        <v>96.25499999999998</v>
      </c>
      <c r="G39" s="1">
        <v>91.43</v>
      </c>
      <c r="I39" s="5">
        <f t="shared" si="2"/>
        <v>91.43</v>
      </c>
      <c r="J39" s="10">
        <v>91.43</v>
      </c>
      <c r="K39" s="1">
        <f t="shared" si="3"/>
        <v>10.075586000000001</v>
      </c>
      <c r="L39" s="1">
        <f t="shared" si="4"/>
        <v>10.075586000000001</v>
      </c>
    </row>
    <row r="40" spans="1:12" ht="15.75">
      <c r="A40" s="6" t="s">
        <v>17</v>
      </c>
      <c r="B40" s="9" t="s">
        <v>70</v>
      </c>
      <c r="C40" s="8">
        <v>1</v>
      </c>
      <c r="D40" s="8">
        <v>141.45</v>
      </c>
      <c r="E40" s="8">
        <f t="shared" si="0"/>
        <v>141.45</v>
      </c>
      <c r="F40" s="8">
        <f t="shared" si="1"/>
        <v>162.66749999999996</v>
      </c>
      <c r="I40" s="5">
        <f t="shared" si="2"/>
        <v>0</v>
      </c>
      <c r="K40" s="1">
        <f t="shared" si="3"/>
        <v>0</v>
      </c>
      <c r="L40" s="8">
        <f t="shared" si="4"/>
        <v>0</v>
      </c>
    </row>
    <row r="41" spans="1:12" ht="15.75">
      <c r="A41" s="6" t="s">
        <v>17</v>
      </c>
      <c r="B41" s="7" t="s">
        <v>19</v>
      </c>
      <c r="C41" s="8">
        <v>1</v>
      </c>
      <c r="D41" s="8">
        <v>127.6</v>
      </c>
      <c r="E41" s="8">
        <f t="shared" si="0"/>
        <v>127.6</v>
      </c>
      <c r="F41" s="8">
        <f t="shared" si="1"/>
        <v>146.73999999999998</v>
      </c>
      <c r="I41" s="5">
        <f t="shared" si="2"/>
        <v>0</v>
      </c>
      <c r="K41" s="1">
        <f t="shared" si="3"/>
        <v>0</v>
      </c>
      <c r="L41" s="8">
        <f t="shared" si="4"/>
        <v>0</v>
      </c>
    </row>
    <row r="42" spans="1:12" ht="15.75">
      <c r="A42" s="6" t="s">
        <v>17</v>
      </c>
      <c r="B42" s="7" t="s">
        <v>24</v>
      </c>
      <c r="C42" s="8">
        <v>1</v>
      </c>
      <c r="D42" s="8">
        <v>57.8</v>
      </c>
      <c r="E42" s="8">
        <f t="shared" si="0"/>
        <v>57.8</v>
      </c>
      <c r="F42" s="8">
        <f t="shared" si="1"/>
        <v>66.46999999999998</v>
      </c>
      <c r="I42" s="5">
        <f t="shared" si="2"/>
        <v>0</v>
      </c>
      <c r="K42" s="1">
        <f t="shared" si="3"/>
        <v>0</v>
      </c>
      <c r="L42" s="8">
        <f t="shared" si="4"/>
        <v>0</v>
      </c>
    </row>
    <row r="43" spans="1:12" ht="15.75">
      <c r="A43" s="6" t="s">
        <v>17</v>
      </c>
      <c r="B43" s="9" t="s">
        <v>32</v>
      </c>
      <c r="C43" s="8">
        <v>2</v>
      </c>
      <c r="D43" s="8">
        <v>27.9</v>
      </c>
      <c r="E43" s="8">
        <f t="shared" si="0"/>
        <v>55.8</v>
      </c>
      <c r="F43" s="8">
        <f t="shared" si="1"/>
        <v>64.16999999999999</v>
      </c>
      <c r="I43" s="5">
        <f t="shared" si="2"/>
        <v>0</v>
      </c>
      <c r="K43" s="1">
        <f t="shared" si="3"/>
        <v>0</v>
      </c>
      <c r="L43" s="8">
        <f t="shared" si="4"/>
        <v>0</v>
      </c>
    </row>
    <row r="44" spans="1:12" ht="15.75">
      <c r="A44" s="6" t="s">
        <v>17</v>
      </c>
      <c r="B44" s="9" t="s">
        <v>44</v>
      </c>
      <c r="C44" s="8">
        <v>0.8</v>
      </c>
      <c r="D44" s="8">
        <v>262.5</v>
      </c>
      <c r="E44" s="8">
        <f t="shared" si="0"/>
        <v>210</v>
      </c>
      <c r="F44" s="8">
        <f t="shared" si="1"/>
        <v>241.49999999999997</v>
      </c>
      <c r="I44" s="5">
        <f t="shared" si="2"/>
        <v>0</v>
      </c>
      <c r="K44" s="1">
        <f t="shared" si="3"/>
        <v>0</v>
      </c>
      <c r="L44" s="8">
        <f t="shared" si="4"/>
        <v>0</v>
      </c>
    </row>
    <row r="45" spans="1:12" ht="15.75">
      <c r="A45" s="6" t="s">
        <v>17</v>
      </c>
      <c r="B45" s="7" t="s">
        <v>65</v>
      </c>
      <c r="C45" s="8">
        <v>4</v>
      </c>
      <c r="D45" s="8">
        <v>26.95</v>
      </c>
      <c r="E45" s="8">
        <f t="shared" si="0"/>
        <v>107.8</v>
      </c>
      <c r="F45" s="8">
        <f t="shared" si="1"/>
        <v>123.96999999999998</v>
      </c>
      <c r="G45" s="8">
        <f>SUM(F40:F45)</f>
        <v>805.5174999999999</v>
      </c>
      <c r="I45" s="5">
        <f t="shared" si="2"/>
        <v>805.5174999999999</v>
      </c>
      <c r="J45" s="10">
        <v>714</v>
      </c>
      <c r="K45" s="1">
        <f t="shared" si="3"/>
        <v>88.7680285</v>
      </c>
      <c r="L45" s="8">
        <f t="shared" si="4"/>
        <v>180.28552849999994</v>
      </c>
    </row>
    <row r="46" spans="1:12" s="1" customFormat="1" ht="15.75">
      <c r="A46" s="2" t="s">
        <v>42</v>
      </c>
      <c r="B46" s="3" t="s">
        <v>41</v>
      </c>
      <c r="C46" s="1">
        <v>0.5</v>
      </c>
      <c r="D46" s="1">
        <v>149.2</v>
      </c>
      <c r="E46" s="1">
        <f t="shared" si="0"/>
        <v>74.6</v>
      </c>
      <c r="F46" s="1">
        <f t="shared" si="1"/>
        <v>85.78999999999999</v>
      </c>
      <c r="I46" s="5">
        <f t="shared" si="2"/>
        <v>0</v>
      </c>
      <c r="J46" s="10"/>
      <c r="K46" s="1">
        <f t="shared" si="3"/>
        <v>0</v>
      </c>
      <c r="L46" s="1">
        <f t="shared" si="4"/>
        <v>0</v>
      </c>
    </row>
    <row r="47" spans="1:12" s="1" customFormat="1" ht="15.75">
      <c r="A47" s="2" t="s">
        <v>42</v>
      </c>
      <c r="B47" s="3" t="s">
        <v>43</v>
      </c>
      <c r="C47" s="1">
        <v>0.5</v>
      </c>
      <c r="D47" s="1">
        <v>149.2</v>
      </c>
      <c r="E47" s="1">
        <f t="shared" si="0"/>
        <v>74.6</v>
      </c>
      <c r="F47" s="1">
        <f t="shared" si="1"/>
        <v>85.78999999999999</v>
      </c>
      <c r="G47" s="1">
        <v>171.58</v>
      </c>
      <c r="I47" s="5">
        <f t="shared" si="2"/>
        <v>171.58</v>
      </c>
      <c r="J47" s="10">
        <v>175</v>
      </c>
      <c r="K47" s="1">
        <f t="shared" si="3"/>
        <v>18.908116000000003</v>
      </c>
      <c r="L47" s="1">
        <f t="shared" si="4"/>
        <v>15.48811600000002</v>
      </c>
    </row>
    <row r="48" spans="1:12" ht="15.75">
      <c r="A48" s="6" t="s">
        <v>30</v>
      </c>
      <c r="B48" s="9" t="s">
        <v>27</v>
      </c>
      <c r="C48" s="8">
        <v>3</v>
      </c>
      <c r="D48" s="8">
        <v>57.8</v>
      </c>
      <c r="E48" s="8">
        <f t="shared" si="0"/>
        <v>173.39999999999998</v>
      </c>
      <c r="F48" s="8">
        <f t="shared" si="1"/>
        <v>199.40999999999997</v>
      </c>
      <c r="I48" s="5">
        <f t="shared" si="2"/>
        <v>0</v>
      </c>
      <c r="K48" s="1">
        <f t="shared" si="3"/>
        <v>0</v>
      </c>
      <c r="L48" s="8">
        <f t="shared" si="4"/>
        <v>0</v>
      </c>
    </row>
    <row r="49" spans="1:12" ht="15.75">
      <c r="A49" s="6" t="s">
        <v>30</v>
      </c>
      <c r="B49" s="7" t="s">
        <v>38</v>
      </c>
      <c r="C49" s="8">
        <v>0</v>
      </c>
      <c r="D49" s="8">
        <v>0</v>
      </c>
      <c r="E49" s="8">
        <f t="shared" si="0"/>
        <v>0</v>
      </c>
      <c r="F49" s="8">
        <f t="shared" si="1"/>
        <v>0</v>
      </c>
      <c r="I49" s="5">
        <f t="shared" si="2"/>
        <v>0</v>
      </c>
      <c r="K49" s="1">
        <f t="shared" si="3"/>
        <v>0</v>
      </c>
      <c r="L49" s="8">
        <f t="shared" si="4"/>
        <v>0</v>
      </c>
    </row>
    <row r="50" spans="1:12" ht="15.75">
      <c r="A50" s="6" t="s">
        <v>30</v>
      </c>
      <c r="B50" s="9" t="s">
        <v>40</v>
      </c>
      <c r="C50" s="8">
        <v>1</v>
      </c>
      <c r="D50" s="8">
        <v>136</v>
      </c>
      <c r="E50" s="8">
        <f t="shared" si="0"/>
        <v>136</v>
      </c>
      <c r="F50" s="8">
        <f t="shared" si="1"/>
        <v>156.39999999999998</v>
      </c>
      <c r="I50" s="5">
        <f t="shared" si="2"/>
        <v>0</v>
      </c>
      <c r="K50" s="1">
        <f t="shared" si="3"/>
        <v>0</v>
      </c>
      <c r="L50" s="8">
        <f t="shared" si="4"/>
        <v>0</v>
      </c>
    </row>
    <row r="51" spans="1:12" ht="15.75">
      <c r="A51" s="6" t="s">
        <v>30</v>
      </c>
      <c r="B51" s="9" t="s">
        <v>68</v>
      </c>
      <c r="C51" s="8">
        <v>0.5</v>
      </c>
      <c r="D51" s="8">
        <v>355</v>
      </c>
      <c r="E51" s="8">
        <f t="shared" si="0"/>
        <v>177.5</v>
      </c>
      <c r="F51" s="8">
        <f t="shared" si="1"/>
        <v>204.12499999999997</v>
      </c>
      <c r="G51" s="8">
        <f>SUM(F48:F51)</f>
        <v>559.935</v>
      </c>
      <c r="I51" s="5">
        <f t="shared" si="2"/>
        <v>559.935</v>
      </c>
      <c r="J51" s="10">
        <v>593</v>
      </c>
      <c r="K51" s="1">
        <f t="shared" si="3"/>
        <v>61.704837</v>
      </c>
      <c r="L51" s="8">
        <f t="shared" si="4"/>
        <v>28.639836999999943</v>
      </c>
    </row>
    <row r="52" spans="1:12" s="1" customFormat="1" ht="15.75">
      <c r="A52" s="2" t="s">
        <v>23</v>
      </c>
      <c r="B52" s="3" t="s">
        <v>21</v>
      </c>
      <c r="C52" s="1">
        <v>1</v>
      </c>
      <c r="D52" s="1">
        <v>102.6</v>
      </c>
      <c r="E52" s="1">
        <f t="shared" si="0"/>
        <v>102.6</v>
      </c>
      <c r="F52" s="1">
        <f t="shared" si="1"/>
        <v>117.98999999999998</v>
      </c>
      <c r="I52" s="5">
        <f t="shared" si="2"/>
        <v>0</v>
      </c>
      <c r="J52" s="10"/>
      <c r="K52" s="1">
        <f t="shared" si="3"/>
        <v>0</v>
      </c>
      <c r="L52" s="1">
        <f t="shared" si="4"/>
        <v>0</v>
      </c>
    </row>
    <row r="53" spans="1:12" s="1" customFormat="1" ht="15.75">
      <c r="A53" s="2" t="s">
        <v>23</v>
      </c>
      <c r="B53" s="4" t="s">
        <v>61</v>
      </c>
      <c r="C53" s="1">
        <v>2</v>
      </c>
      <c r="D53" s="1">
        <v>214.7</v>
      </c>
      <c r="E53" s="1">
        <f t="shared" si="0"/>
        <v>429.4</v>
      </c>
      <c r="F53" s="1">
        <f t="shared" si="1"/>
        <v>493.80999999999995</v>
      </c>
      <c r="I53" s="5">
        <f t="shared" si="2"/>
        <v>0</v>
      </c>
      <c r="J53" s="10"/>
      <c r="K53" s="1">
        <f t="shared" si="3"/>
        <v>0</v>
      </c>
      <c r="L53" s="1">
        <f t="shared" si="4"/>
        <v>0</v>
      </c>
    </row>
    <row r="54" spans="1:12" s="1" customFormat="1" ht="15.75">
      <c r="A54" s="2" t="s">
        <v>23</v>
      </c>
      <c r="B54" s="4" t="s">
        <v>63</v>
      </c>
      <c r="C54" s="1">
        <v>2</v>
      </c>
      <c r="D54" s="1">
        <v>28.9</v>
      </c>
      <c r="E54" s="1">
        <f t="shared" si="0"/>
        <v>57.8</v>
      </c>
      <c r="F54" s="1">
        <f t="shared" si="1"/>
        <v>66.46999999999998</v>
      </c>
      <c r="G54" s="1">
        <f>SUM(F52:F54)</f>
        <v>678.27</v>
      </c>
      <c r="I54" s="5">
        <f t="shared" si="2"/>
        <v>678.27</v>
      </c>
      <c r="J54" s="10">
        <v>651.87</v>
      </c>
      <c r="K54" s="1">
        <f t="shared" si="3"/>
        <v>74.745354</v>
      </c>
      <c r="L54" s="1">
        <f t="shared" si="4"/>
        <v>101.145354</v>
      </c>
    </row>
    <row r="55" spans="1:12" ht="15.75">
      <c r="A55" s="6" t="s">
        <v>9</v>
      </c>
      <c r="B55" s="7" t="s">
        <v>8</v>
      </c>
      <c r="C55" s="8">
        <v>7</v>
      </c>
      <c r="D55" s="8">
        <v>166.88</v>
      </c>
      <c r="E55" s="8">
        <f t="shared" si="0"/>
        <v>1168.1599999999999</v>
      </c>
      <c r="F55" s="8">
        <f t="shared" si="1"/>
        <v>1343.3839999999998</v>
      </c>
      <c r="I55" s="5">
        <f t="shared" si="2"/>
        <v>0</v>
      </c>
      <c r="K55" s="1">
        <f t="shared" si="3"/>
        <v>0</v>
      </c>
      <c r="L55" s="8">
        <f t="shared" si="4"/>
        <v>0</v>
      </c>
    </row>
    <row r="56" spans="1:12" ht="15.75">
      <c r="A56" s="6" t="s">
        <v>9</v>
      </c>
      <c r="B56" s="7" t="s">
        <v>21</v>
      </c>
      <c r="C56" s="8">
        <v>3</v>
      </c>
      <c r="D56" s="8">
        <v>102.6</v>
      </c>
      <c r="E56" s="8">
        <f t="shared" si="0"/>
        <v>307.79999999999995</v>
      </c>
      <c r="F56" s="8">
        <f t="shared" si="1"/>
        <v>353.9699999999999</v>
      </c>
      <c r="I56" s="5">
        <f t="shared" si="2"/>
        <v>0</v>
      </c>
      <c r="K56" s="1">
        <f t="shared" si="3"/>
        <v>0</v>
      </c>
      <c r="L56" s="8">
        <f t="shared" si="4"/>
        <v>0</v>
      </c>
    </row>
    <row r="57" spans="1:12" ht="15.75">
      <c r="A57" s="6" t="s">
        <v>9</v>
      </c>
      <c r="B57" s="9" t="s">
        <v>39</v>
      </c>
      <c r="C57" s="8">
        <v>2</v>
      </c>
      <c r="D57" s="8">
        <v>194.2</v>
      </c>
      <c r="E57" s="8">
        <f t="shared" si="0"/>
        <v>388.4</v>
      </c>
      <c r="F57" s="8">
        <f t="shared" si="1"/>
        <v>446.6599999999999</v>
      </c>
      <c r="I57" s="5">
        <f t="shared" si="2"/>
        <v>0</v>
      </c>
      <c r="K57" s="1">
        <f t="shared" si="3"/>
        <v>0</v>
      </c>
      <c r="L57" s="8">
        <f t="shared" si="4"/>
        <v>0</v>
      </c>
    </row>
    <row r="58" spans="1:12" ht="15.75">
      <c r="A58" s="6" t="s">
        <v>9</v>
      </c>
      <c r="B58" s="9" t="s">
        <v>40</v>
      </c>
      <c r="C58" s="8">
        <v>6</v>
      </c>
      <c r="D58" s="8">
        <v>136</v>
      </c>
      <c r="E58" s="8">
        <f t="shared" si="0"/>
        <v>816</v>
      </c>
      <c r="F58" s="8">
        <f t="shared" si="1"/>
        <v>938.4</v>
      </c>
      <c r="I58" s="5">
        <f t="shared" si="2"/>
        <v>0</v>
      </c>
      <c r="K58" s="1">
        <f t="shared" si="3"/>
        <v>0</v>
      </c>
      <c r="L58" s="8">
        <f t="shared" si="4"/>
        <v>0</v>
      </c>
    </row>
    <row r="59" spans="1:12" ht="15.75">
      <c r="A59" s="6" t="s">
        <v>9</v>
      </c>
      <c r="B59" s="9" t="s">
        <v>52</v>
      </c>
      <c r="C59" s="8">
        <v>5</v>
      </c>
      <c r="D59" s="8">
        <v>153.83</v>
      </c>
      <c r="E59" s="8">
        <f t="shared" si="0"/>
        <v>769.1500000000001</v>
      </c>
      <c r="F59" s="8">
        <f t="shared" si="1"/>
        <v>884.5225</v>
      </c>
      <c r="I59" s="5">
        <f t="shared" si="2"/>
        <v>0</v>
      </c>
      <c r="K59" s="1">
        <f t="shared" si="3"/>
        <v>0</v>
      </c>
      <c r="L59" s="8">
        <f t="shared" si="4"/>
        <v>0</v>
      </c>
    </row>
    <row r="60" spans="1:12" ht="15.75">
      <c r="A60" s="6" t="s">
        <v>9</v>
      </c>
      <c r="B60" s="7" t="s">
        <v>56</v>
      </c>
      <c r="C60" s="8">
        <v>3</v>
      </c>
      <c r="D60" s="8">
        <v>197.5</v>
      </c>
      <c r="E60" s="8">
        <f t="shared" si="0"/>
        <v>592.5</v>
      </c>
      <c r="F60" s="8">
        <f t="shared" si="1"/>
        <v>681.375</v>
      </c>
      <c r="I60" s="5">
        <f t="shared" si="2"/>
        <v>0</v>
      </c>
      <c r="K60" s="1">
        <f t="shared" si="3"/>
        <v>0</v>
      </c>
      <c r="L60" s="8">
        <f t="shared" si="4"/>
        <v>0</v>
      </c>
    </row>
    <row r="61" spans="1:12" ht="15.75">
      <c r="A61" s="6" t="s">
        <v>9</v>
      </c>
      <c r="B61" s="9" t="s">
        <v>57</v>
      </c>
      <c r="C61" s="8">
        <v>0.9</v>
      </c>
      <c r="D61" s="8">
        <v>230</v>
      </c>
      <c r="E61" s="8">
        <f t="shared" si="0"/>
        <v>207</v>
      </c>
      <c r="F61" s="8">
        <f t="shared" si="1"/>
        <v>238.04999999999998</v>
      </c>
      <c r="I61" s="5">
        <f t="shared" si="2"/>
        <v>0</v>
      </c>
      <c r="K61" s="1">
        <f t="shared" si="3"/>
        <v>0</v>
      </c>
      <c r="L61" s="8">
        <f t="shared" si="4"/>
        <v>0</v>
      </c>
    </row>
    <row r="62" spans="1:12" ht="15.75">
      <c r="A62" s="6" t="s">
        <v>9</v>
      </c>
      <c r="B62" s="9" t="s">
        <v>89</v>
      </c>
      <c r="C62" s="8">
        <v>5</v>
      </c>
      <c r="D62" s="8">
        <v>156.1</v>
      </c>
      <c r="E62" s="8">
        <f t="shared" si="0"/>
        <v>780.5</v>
      </c>
      <c r="F62" s="8">
        <f t="shared" si="1"/>
        <v>897.5749999999999</v>
      </c>
      <c r="I62" s="5">
        <f t="shared" si="2"/>
        <v>0</v>
      </c>
      <c r="K62" s="1">
        <f t="shared" si="3"/>
        <v>0</v>
      </c>
      <c r="L62" s="8">
        <f t="shared" si="4"/>
        <v>0</v>
      </c>
    </row>
    <row r="63" spans="1:12" ht="15.75">
      <c r="A63" s="6" t="s">
        <v>9</v>
      </c>
      <c r="B63" s="9" t="s">
        <v>61</v>
      </c>
      <c r="C63" s="8">
        <v>1</v>
      </c>
      <c r="D63" s="8">
        <v>214.7</v>
      </c>
      <c r="E63" s="8">
        <f t="shared" si="0"/>
        <v>214.7</v>
      </c>
      <c r="F63" s="8">
        <f t="shared" si="1"/>
        <v>246.90499999999997</v>
      </c>
      <c r="G63" s="8">
        <f>SUM(F55:F63)</f>
        <v>6030.8414999999995</v>
      </c>
      <c r="I63" s="5">
        <f t="shared" si="2"/>
        <v>6030.8414999999995</v>
      </c>
      <c r="J63" s="10">
        <v>5915.1</v>
      </c>
      <c r="K63" s="1">
        <f t="shared" si="3"/>
        <v>664.5987332999999</v>
      </c>
      <c r="L63" s="8">
        <f t="shared" si="4"/>
        <v>780.3402332999995</v>
      </c>
    </row>
    <row r="64" spans="1:12" s="1" customFormat="1" ht="15.75">
      <c r="A64" s="2" t="s">
        <v>25</v>
      </c>
      <c r="B64" s="3" t="s">
        <v>24</v>
      </c>
      <c r="C64" s="1">
        <v>1</v>
      </c>
      <c r="D64" s="1">
        <v>57.8</v>
      </c>
      <c r="E64" s="1">
        <f t="shared" si="0"/>
        <v>57.8</v>
      </c>
      <c r="F64" s="1">
        <f t="shared" si="1"/>
        <v>66.46999999999998</v>
      </c>
      <c r="I64" s="5">
        <f t="shared" si="2"/>
        <v>0</v>
      </c>
      <c r="J64" s="10"/>
      <c r="K64" s="1">
        <f t="shared" si="3"/>
        <v>0</v>
      </c>
      <c r="L64" s="1">
        <f t="shared" si="4"/>
        <v>0</v>
      </c>
    </row>
    <row r="65" spans="1:12" s="1" customFormat="1" ht="15.75">
      <c r="A65" s="2" t="s">
        <v>25</v>
      </c>
      <c r="B65" s="4" t="s">
        <v>31</v>
      </c>
      <c r="C65" s="1">
        <v>1</v>
      </c>
      <c r="D65" s="1">
        <v>57.8</v>
      </c>
      <c r="E65" s="1">
        <f t="shared" si="0"/>
        <v>57.8</v>
      </c>
      <c r="F65" s="1">
        <f t="shared" si="1"/>
        <v>66.46999999999998</v>
      </c>
      <c r="G65" s="1">
        <v>132.94</v>
      </c>
      <c r="I65" s="5">
        <f t="shared" si="2"/>
        <v>132.94</v>
      </c>
      <c r="J65" s="10">
        <v>130</v>
      </c>
      <c r="K65" s="1">
        <f t="shared" si="3"/>
        <v>14.649988</v>
      </c>
      <c r="L65" s="1">
        <f t="shared" si="4"/>
        <v>17.589988000000005</v>
      </c>
    </row>
    <row r="66" spans="1:12" ht="15.75">
      <c r="A66" s="6" t="s">
        <v>50</v>
      </c>
      <c r="B66" s="9" t="s">
        <v>48</v>
      </c>
      <c r="C66" s="8">
        <v>0.8</v>
      </c>
      <c r="D66" s="8">
        <v>262.5</v>
      </c>
      <c r="E66" s="8">
        <f t="shared" si="0"/>
        <v>210</v>
      </c>
      <c r="F66" s="8">
        <f t="shared" si="1"/>
        <v>241.49999999999997</v>
      </c>
      <c r="I66" s="5">
        <f t="shared" si="2"/>
        <v>0</v>
      </c>
      <c r="K66" s="1">
        <f t="shared" si="3"/>
        <v>0</v>
      </c>
      <c r="L66" s="8">
        <f t="shared" si="4"/>
        <v>0</v>
      </c>
    </row>
    <row r="67" spans="1:12" ht="15.75">
      <c r="A67" s="6" t="s">
        <v>50</v>
      </c>
      <c r="B67" s="7" t="s">
        <v>8</v>
      </c>
      <c r="C67" s="8">
        <v>1</v>
      </c>
      <c r="D67" s="8">
        <v>166.88</v>
      </c>
      <c r="E67" s="8">
        <f t="shared" si="0"/>
        <v>166.88</v>
      </c>
      <c r="F67" s="8">
        <f t="shared" si="1"/>
        <v>191.91199999999998</v>
      </c>
      <c r="G67" s="8">
        <v>365.79</v>
      </c>
      <c r="H67" s="8">
        <v>151.4</v>
      </c>
      <c r="I67" s="5">
        <f t="shared" si="2"/>
        <v>214.39000000000001</v>
      </c>
      <c r="J67" s="10">
        <v>215</v>
      </c>
      <c r="K67" s="1">
        <f t="shared" si="3"/>
        <v>40.310058000000005</v>
      </c>
      <c r="L67" s="8">
        <f t="shared" si="4"/>
        <v>39.70005800000001</v>
      </c>
    </row>
    <row r="68" spans="1:12" s="1" customFormat="1" ht="15.75">
      <c r="A68" s="2" t="s">
        <v>62</v>
      </c>
      <c r="B68" s="4" t="s">
        <v>71</v>
      </c>
      <c r="C68" s="1">
        <v>10</v>
      </c>
      <c r="D68" s="1">
        <v>27.9</v>
      </c>
      <c r="E68" s="1">
        <f aca="true" t="shared" si="5" ref="E68:E131">C68*D68</f>
        <v>279</v>
      </c>
      <c r="F68" s="1">
        <f t="shared" si="1"/>
        <v>320.84999999999997</v>
      </c>
      <c r="G68" s="1">
        <v>304.75</v>
      </c>
      <c r="I68" s="5">
        <f t="shared" si="2"/>
        <v>304.75</v>
      </c>
      <c r="J68" s="10">
        <v>0</v>
      </c>
      <c r="K68" s="1">
        <f t="shared" si="3"/>
        <v>33.58345</v>
      </c>
      <c r="L68" s="1">
        <f t="shared" si="4"/>
        <v>338.33344999999997</v>
      </c>
    </row>
    <row r="69" spans="1:12" ht="15.75">
      <c r="A69" s="6" t="s">
        <v>46</v>
      </c>
      <c r="B69" s="9" t="s">
        <v>44</v>
      </c>
      <c r="C69" s="8">
        <v>0.8</v>
      </c>
      <c r="D69" s="8">
        <v>262.5</v>
      </c>
      <c r="E69" s="8">
        <f t="shared" si="5"/>
        <v>210</v>
      </c>
      <c r="F69" s="8">
        <f t="shared" si="1"/>
        <v>241.49999999999997</v>
      </c>
      <c r="I69" s="5">
        <f t="shared" si="2"/>
        <v>0</v>
      </c>
      <c r="K69" s="1">
        <f t="shared" si="3"/>
        <v>0</v>
      </c>
      <c r="L69" s="8">
        <f t="shared" si="4"/>
        <v>0</v>
      </c>
    </row>
    <row r="70" spans="1:12" ht="15.75">
      <c r="A70" s="6" t="s">
        <v>46</v>
      </c>
      <c r="B70" s="9" t="s">
        <v>48</v>
      </c>
      <c r="C70" s="8">
        <v>0.8</v>
      </c>
      <c r="D70" s="8">
        <v>262.5</v>
      </c>
      <c r="E70" s="8">
        <f t="shared" si="5"/>
        <v>210</v>
      </c>
      <c r="F70" s="8">
        <f t="shared" si="1"/>
        <v>241.49999999999997</v>
      </c>
      <c r="I70" s="5">
        <f t="shared" si="2"/>
        <v>0</v>
      </c>
      <c r="K70" s="1">
        <f t="shared" si="3"/>
        <v>0</v>
      </c>
      <c r="L70" s="8">
        <f t="shared" si="4"/>
        <v>0</v>
      </c>
    </row>
    <row r="71" spans="1:12" ht="15.75">
      <c r="A71" s="6" t="s">
        <v>46</v>
      </c>
      <c r="B71" s="7" t="s">
        <v>51</v>
      </c>
      <c r="C71" s="8">
        <v>1.5</v>
      </c>
      <c r="D71" s="8">
        <v>184</v>
      </c>
      <c r="E71" s="8">
        <f t="shared" si="5"/>
        <v>276</v>
      </c>
      <c r="F71" s="8">
        <f t="shared" si="1"/>
        <v>317.4</v>
      </c>
      <c r="G71" s="8">
        <v>665.16</v>
      </c>
      <c r="I71" s="5">
        <f t="shared" si="2"/>
        <v>665.16</v>
      </c>
      <c r="J71" s="10">
        <v>665.16</v>
      </c>
      <c r="K71" s="1">
        <f t="shared" si="3"/>
        <v>73.30063200000001</v>
      </c>
      <c r="L71" s="8">
        <f t="shared" si="4"/>
        <v>73.30063200000006</v>
      </c>
    </row>
    <row r="72" spans="1:12" s="1" customFormat="1" ht="15.75">
      <c r="A72" s="2" t="s">
        <v>34</v>
      </c>
      <c r="B72" s="4" t="s">
        <v>32</v>
      </c>
      <c r="C72" s="1">
        <v>2</v>
      </c>
      <c r="D72" s="1">
        <v>27.9</v>
      </c>
      <c r="E72" s="1">
        <f t="shared" si="5"/>
        <v>55.8</v>
      </c>
      <c r="F72" s="1">
        <f t="shared" si="1"/>
        <v>64.16999999999999</v>
      </c>
      <c r="I72" s="5">
        <f aca="true" t="shared" si="6" ref="I72:I135">G72-H72</f>
        <v>0</v>
      </c>
      <c r="J72" s="10"/>
      <c r="K72" s="1">
        <f t="shared" si="3"/>
        <v>0</v>
      </c>
      <c r="L72" s="1">
        <f t="shared" si="4"/>
        <v>0</v>
      </c>
    </row>
    <row r="73" spans="1:12" s="1" customFormat="1" ht="15.75">
      <c r="A73" s="2" t="s">
        <v>34</v>
      </c>
      <c r="B73" s="4" t="s">
        <v>48</v>
      </c>
      <c r="C73" s="1">
        <v>0.8</v>
      </c>
      <c r="D73" s="1">
        <v>262.5</v>
      </c>
      <c r="E73" s="1">
        <f t="shared" si="5"/>
        <v>210</v>
      </c>
      <c r="F73" s="1">
        <f t="shared" si="1"/>
        <v>241.49999999999997</v>
      </c>
      <c r="G73" s="1">
        <v>234.83</v>
      </c>
      <c r="I73" s="5">
        <f t="shared" si="6"/>
        <v>234.83</v>
      </c>
      <c r="J73" s="10">
        <v>235</v>
      </c>
      <c r="K73" s="1">
        <f aca="true" t="shared" si="7" ref="K73:K136">0.1102*G73</f>
        <v>25.878266000000004</v>
      </c>
      <c r="L73" s="1">
        <f aca="true" t="shared" si="8" ref="L73:L136">I73+K73-J73</f>
        <v>25.708266000000037</v>
      </c>
    </row>
    <row r="74" spans="1:12" ht="15.75">
      <c r="A74" s="6" t="s">
        <v>12</v>
      </c>
      <c r="B74" s="7" t="s">
        <v>8</v>
      </c>
      <c r="C74" s="8">
        <v>1</v>
      </c>
      <c r="D74" s="8">
        <v>166.88</v>
      </c>
      <c r="E74" s="8">
        <f t="shared" si="5"/>
        <v>166.88</v>
      </c>
      <c r="F74" s="8">
        <f aca="true" t="shared" si="9" ref="F74:F140">(E74)*(1+15%)</f>
        <v>191.91199999999998</v>
      </c>
      <c r="I74" s="5">
        <f t="shared" si="6"/>
        <v>0</v>
      </c>
      <c r="K74" s="1">
        <f t="shared" si="7"/>
        <v>0</v>
      </c>
      <c r="L74" s="8">
        <f t="shared" si="8"/>
        <v>0</v>
      </c>
    </row>
    <row r="75" spans="1:12" ht="15.75">
      <c r="A75" s="6" t="s">
        <v>12</v>
      </c>
      <c r="B75" s="7" t="s">
        <v>19</v>
      </c>
      <c r="C75" s="8">
        <v>2</v>
      </c>
      <c r="D75" s="8">
        <v>127.6</v>
      </c>
      <c r="E75" s="8">
        <f t="shared" si="5"/>
        <v>255.2</v>
      </c>
      <c r="F75" s="8">
        <f t="shared" si="9"/>
        <v>293.47999999999996</v>
      </c>
      <c r="I75" s="5">
        <f t="shared" si="6"/>
        <v>0</v>
      </c>
      <c r="K75" s="1">
        <f t="shared" si="7"/>
        <v>0</v>
      </c>
      <c r="L75" s="8">
        <f t="shared" si="8"/>
        <v>0</v>
      </c>
    </row>
    <row r="76" spans="1:12" ht="15.75">
      <c r="A76" s="6" t="s">
        <v>12</v>
      </c>
      <c r="B76" s="7" t="s">
        <v>38</v>
      </c>
      <c r="C76" s="8">
        <v>1</v>
      </c>
      <c r="D76" s="8">
        <v>0</v>
      </c>
      <c r="E76" s="8">
        <f t="shared" si="5"/>
        <v>0</v>
      </c>
      <c r="F76" s="8">
        <f t="shared" si="9"/>
        <v>0</v>
      </c>
      <c r="I76" s="5">
        <f t="shared" si="6"/>
        <v>0</v>
      </c>
      <c r="K76" s="1">
        <f t="shared" si="7"/>
        <v>0</v>
      </c>
      <c r="L76" s="8">
        <f t="shared" si="8"/>
        <v>0</v>
      </c>
    </row>
    <row r="77" spans="1:12" ht="15.75">
      <c r="A77" s="6" t="s">
        <v>12</v>
      </c>
      <c r="B77" s="7" t="s">
        <v>82</v>
      </c>
      <c r="C77" s="8">
        <v>1</v>
      </c>
      <c r="D77" s="8">
        <v>141</v>
      </c>
      <c r="E77" s="8">
        <f t="shared" si="5"/>
        <v>141</v>
      </c>
      <c r="F77" s="8">
        <f>(E77)*(1+15%)</f>
        <v>162.14999999999998</v>
      </c>
      <c r="I77" s="5">
        <f t="shared" si="6"/>
        <v>0</v>
      </c>
      <c r="K77" s="1">
        <f t="shared" si="7"/>
        <v>0</v>
      </c>
      <c r="L77" s="8">
        <f t="shared" si="8"/>
        <v>0</v>
      </c>
    </row>
    <row r="78" spans="1:12" ht="15.75">
      <c r="A78" s="6" t="s">
        <v>12</v>
      </c>
      <c r="B78" s="9" t="s">
        <v>58</v>
      </c>
      <c r="C78" s="8">
        <v>1</v>
      </c>
      <c r="D78" s="8">
        <v>237.78</v>
      </c>
      <c r="E78" s="8">
        <f t="shared" si="5"/>
        <v>237.78</v>
      </c>
      <c r="F78" s="8">
        <f t="shared" si="9"/>
        <v>273.447</v>
      </c>
      <c r="G78" s="8">
        <f>SUM(F74:F78)</f>
        <v>920.9889999999999</v>
      </c>
      <c r="I78" s="5">
        <f t="shared" si="6"/>
        <v>920.9889999999999</v>
      </c>
      <c r="J78" s="10">
        <v>990</v>
      </c>
      <c r="K78" s="1">
        <f t="shared" si="7"/>
        <v>101.4929878</v>
      </c>
      <c r="L78" s="8">
        <f t="shared" si="8"/>
        <v>32.481987799999956</v>
      </c>
    </row>
    <row r="79" spans="1:12" s="1" customFormat="1" ht="15.75">
      <c r="A79" s="2" t="s">
        <v>45</v>
      </c>
      <c r="B79" s="4" t="s">
        <v>44</v>
      </c>
      <c r="C79" s="1">
        <v>0.3</v>
      </c>
      <c r="D79" s="1">
        <v>262.5</v>
      </c>
      <c r="E79" s="1">
        <f t="shared" si="5"/>
        <v>78.75</v>
      </c>
      <c r="F79" s="1">
        <f t="shared" si="9"/>
        <v>90.5625</v>
      </c>
      <c r="I79" s="5">
        <f t="shared" si="6"/>
        <v>0</v>
      </c>
      <c r="J79" s="10"/>
      <c r="K79" s="1">
        <f t="shared" si="7"/>
        <v>0</v>
      </c>
      <c r="L79" s="1">
        <f t="shared" si="8"/>
        <v>0</v>
      </c>
    </row>
    <row r="80" spans="1:12" s="1" customFormat="1" ht="15.75">
      <c r="A80" s="2" t="s">
        <v>45</v>
      </c>
      <c r="B80" s="4" t="s">
        <v>59</v>
      </c>
      <c r="C80" s="1">
        <v>1</v>
      </c>
      <c r="D80" s="1">
        <v>213.29</v>
      </c>
      <c r="E80" s="1">
        <f t="shared" si="5"/>
        <v>213.29</v>
      </c>
      <c r="F80" s="1">
        <f>(E80)*(1+15%)</f>
        <v>245.28349999999998</v>
      </c>
      <c r="I80" s="5">
        <f t="shared" si="6"/>
        <v>0</v>
      </c>
      <c r="J80" s="10"/>
      <c r="K80" s="1">
        <f t="shared" si="7"/>
        <v>0</v>
      </c>
      <c r="L80" s="1">
        <f t="shared" si="8"/>
        <v>0</v>
      </c>
    </row>
    <row r="81" spans="1:12" s="1" customFormat="1" ht="15.75">
      <c r="A81" s="2" t="s">
        <v>45</v>
      </c>
      <c r="B81" s="3" t="s">
        <v>67</v>
      </c>
      <c r="C81" s="1">
        <v>2</v>
      </c>
      <c r="D81" s="1">
        <v>388.25</v>
      </c>
      <c r="E81" s="1">
        <f t="shared" si="5"/>
        <v>776.5</v>
      </c>
      <c r="F81" s="1">
        <f t="shared" si="9"/>
        <v>892.9749999999999</v>
      </c>
      <c r="G81" s="1">
        <f>SUM(F79:F81)</f>
        <v>1228.821</v>
      </c>
      <c r="I81" s="5">
        <f t="shared" si="6"/>
        <v>1228.821</v>
      </c>
      <c r="J81" s="10">
        <v>1204</v>
      </c>
      <c r="K81" s="1">
        <f t="shared" si="7"/>
        <v>135.4160742</v>
      </c>
      <c r="L81" s="1">
        <f t="shared" si="8"/>
        <v>160.23707419999982</v>
      </c>
    </row>
    <row r="82" spans="1:12" ht="15.75">
      <c r="A82" s="6" t="s">
        <v>49</v>
      </c>
      <c r="B82" s="9" t="s">
        <v>48</v>
      </c>
      <c r="C82" s="8">
        <v>0.8</v>
      </c>
      <c r="D82" s="8">
        <v>262.5</v>
      </c>
      <c r="E82" s="8">
        <f t="shared" si="5"/>
        <v>210</v>
      </c>
      <c r="F82" s="8">
        <f t="shared" si="9"/>
        <v>241.49999999999997</v>
      </c>
      <c r="I82" s="5">
        <f t="shared" si="6"/>
        <v>0</v>
      </c>
      <c r="K82" s="1">
        <f t="shared" si="7"/>
        <v>0</v>
      </c>
      <c r="L82" s="8">
        <f t="shared" si="8"/>
        <v>0</v>
      </c>
    </row>
    <row r="83" spans="1:12" ht="15.75">
      <c r="A83" s="6" t="s">
        <v>49</v>
      </c>
      <c r="B83" s="7" t="s">
        <v>81</v>
      </c>
      <c r="C83" s="8">
        <v>0.7</v>
      </c>
      <c r="D83" s="8">
        <v>365</v>
      </c>
      <c r="E83" s="8">
        <f t="shared" si="5"/>
        <v>255.49999999999997</v>
      </c>
      <c r="F83" s="8">
        <f>(E83)*(1+15%)</f>
        <v>293.82499999999993</v>
      </c>
      <c r="K83" s="1">
        <f t="shared" si="7"/>
        <v>0</v>
      </c>
      <c r="L83" s="8">
        <f t="shared" si="8"/>
        <v>0</v>
      </c>
    </row>
    <row r="84" spans="1:12" ht="15.75">
      <c r="A84" s="6" t="s">
        <v>49</v>
      </c>
      <c r="B84" s="9" t="s">
        <v>58</v>
      </c>
      <c r="C84" s="8">
        <v>1</v>
      </c>
      <c r="D84" s="8">
        <v>237.78</v>
      </c>
      <c r="E84" s="8">
        <f t="shared" si="5"/>
        <v>237.78</v>
      </c>
      <c r="F84" s="8">
        <f t="shared" si="9"/>
        <v>273.447</v>
      </c>
      <c r="G84" s="8">
        <f>SUM(F82:F84)</f>
        <v>808.7719999999999</v>
      </c>
      <c r="I84" s="5">
        <f t="shared" si="6"/>
        <v>808.7719999999999</v>
      </c>
      <c r="J84" s="10">
        <v>746.3</v>
      </c>
      <c r="K84" s="1">
        <f t="shared" si="7"/>
        <v>89.1266744</v>
      </c>
      <c r="L84" s="8">
        <f t="shared" si="8"/>
        <v>151.59867439999994</v>
      </c>
    </row>
    <row r="85" spans="1:12" s="1" customFormat="1" ht="15.75">
      <c r="A85" s="2" t="s">
        <v>28</v>
      </c>
      <c r="B85" s="4" t="s">
        <v>27</v>
      </c>
      <c r="C85" s="1">
        <v>6</v>
      </c>
      <c r="D85" s="1">
        <v>57.8</v>
      </c>
      <c r="E85" s="1">
        <f t="shared" si="5"/>
        <v>346.79999999999995</v>
      </c>
      <c r="F85" s="1">
        <f t="shared" si="9"/>
        <v>398.81999999999994</v>
      </c>
      <c r="I85" s="5">
        <f t="shared" si="6"/>
        <v>0</v>
      </c>
      <c r="J85" s="10"/>
      <c r="K85" s="1">
        <f t="shared" si="7"/>
        <v>0</v>
      </c>
      <c r="L85" s="1">
        <f t="shared" si="8"/>
        <v>0</v>
      </c>
    </row>
    <row r="86" spans="1:12" s="1" customFormat="1" ht="15.75">
      <c r="A86" s="2" t="s">
        <v>28</v>
      </c>
      <c r="B86" s="4" t="s">
        <v>31</v>
      </c>
      <c r="C86" s="1">
        <v>3</v>
      </c>
      <c r="D86" s="1">
        <v>57.8</v>
      </c>
      <c r="E86" s="1">
        <f t="shared" si="5"/>
        <v>173.39999999999998</v>
      </c>
      <c r="F86" s="1">
        <f t="shared" si="9"/>
        <v>199.40999999999997</v>
      </c>
      <c r="I86" s="5">
        <f t="shared" si="6"/>
        <v>0</v>
      </c>
      <c r="J86" s="10"/>
      <c r="K86" s="1">
        <f t="shared" si="7"/>
        <v>0</v>
      </c>
      <c r="L86" s="1">
        <f t="shared" si="8"/>
        <v>0</v>
      </c>
    </row>
    <row r="87" spans="1:12" s="1" customFormat="1" ht="15.75">
      <c r="A87" s="2" t="s">
        <v>28</v>
      </c>
      <c r="B87" s="3" t="s">
        <v>56</v>
      </c>
      <c r="C87" s="1">
        <v>5</v>
      </c>
      <c r="D87" s="1">
        <v>197.5</v>
      </c>
      <c r="E87" s="1">
        <f t="shared" si="5"/>
        <v>987.5</v>
      </c>
      <c r="F87" s="1">
        <f t="shared" si="9"/>
        <v>1135.625</v>
      </c>
      <c r="G87" s="1">
        <f>SUM(F85:F87)</f>
        <v>1733.855</v>
      </c>
      <c r="I87" s="5">
        <f t="shared" si="6"/>
        <v>1733.855</v>
      </c>
      <c r="J87" s="10">
        <v>1645.7</v>
      </c>
      <c r="K87" s="1">
        <f t="shared" si="7"/>
        <v>191.07082100000002</v>
      </c>
      <c r="L87" s="1">
        <f t="shared" si="8"/>
        <v>279.225821</v>
      </c>
    </row>
    <row r="88" spans="1:12" ht="15.75">
      <c r="A88" s="6" t="s">
        <v>69</v>
      </c>
      <c r="B88" s="9" t="s">
        <v>68</v>
      </c>
      <c r="C88" s="8">
        <v>0.5</v>
      </c>
      <c r="D88" s="8">
        <v>355</v>
      </c>
      <c r="E88" s="8">
        <f t="shared" si="5"/>
        <v>177.5</v>
      </c>
      <c r="F88" s="8">
        <f t="shared" si="9"/>
        <v>204.12499999999997</v>
      </c>
      <c r="G88" s="8">
        <v>195.21</v>
      </c>
      <c r="H88" s="8">
        <v>41</v>
      </c>
      <c r="I88" s="5">
        <f t="shared" si="6"/>
        <v>154.21</v>
      </c>
      <c r="J88" s="10">
        <v>154.21</v>
      </c>
      <c r="K88" s="1">
        <f t="shared" si="7"/>
        <v>21.512142</v>
      </c>
      <c r="L88" s="8">
        <f t="shared" si="8"/>
        <v>21.51214200000001</v>
      </c>
    </row>
    <row r="89" spans="1:12" s="1" customFormat="1" ht="15.75">
      <c r="A89" s="2" t="s">
        <v>15</v>
      </c>
      <c r="B89" s="3" t="s">
        <v>14</v>
      </c>
      <c r="C89" s="1">
        <v>1</v>
      </c>
      <c r="D89" s="1">
        <v>66.61</v>
      </c>
      <c r="E89" s="1">
        <f t="shared" si="5"/>
        <v>66.61</v>
      </c>
      <c r="F89" s="1">
        <f t="shared" si="9"/>
        <v>76.60149999999999</v>
      </c>
      <c r="I89" s="5">
        <f t="shared" si="6"/>
        <v>0</v>
      </c>
      <c r="J89" s="10"/>
      <c r="K89" s="1">
        <f t="shared" si="7"/>
        <v>0</v>
      </c>
      <c r="L89" s="1">
        <f t="shared" si="8"/>
        <v>0</v>
      </c>
    </row>
    <row r="90" spans="1:12" s="1" customFormat="1" ht="15.75">
      <c r="A90" s="2" t="s">
        <v>15</v>
      </c>
      <c r="B90" s="4" t="s">
        <v>70</v>
      </c>
      <c r="C90" s="1">
        <v>1</v>
      </c>
      <c r="D90" s="1">
        <v>141.45</v>
      </c>
      <c r="E90" s="1">
        <f t="shared" si="5"/>
        <v>141.45</v>
      </c>
      <c r="F90" s="1">
        <f t="shared" si="9"/>
        <v>162.66749999999996</v>
      </c>
      <c r="I90" s="5">
        <f t="shared" si="6"/>
        <v>0</v>
      </c>
      <c r="J90" s="10"/>
      <c r="K90" s="1">
        <f t="shared" si="7"/>
        <v>0</v>
      </c>
      <c r="L90" s="1">
        <f t="shared" si="8"/>
        <v>0</v>
      </c>
    </row>
    <row r="91" spans="1:12" s="1" customFormat="1" ht="15.75">
      <c r="A91" s="2" t="s">
        <v>15</v>
      </c>
      <c r="B91" s="3" t="s">
        <v>21</v>
      </c>
      <c r="C91" s="1">
        <v>1</v>
      </c>
      <c r="D91" s="1">
        <v>102.6</v>
      </c>
      <c r="E91" s="1">
        <f t="shared" si="5"/>
        <v>102.6</v>
      </c>
      <c r="F91" s="1">
        <f t="shared" si="9"/>
        <v>117.98999999999998</v>
      </c>
      <c r="I91" s="5">
        <f t="shared" si="6"/>
        <v>0</v>
      </c>
      <c r="J91" s="10"/>
      <c r="K91" s="1">
        <f t="shared" si="7"/>
        <v>0</v>
      </c>
      <c r="L91" s="1">
        <f t="shared" si="8"/>
        <v>0</v>
      </c>
    </row>
    <row r="92" spans="1:12" s="1" customFormat="1" ht="15.75">
      <c r="A92" s="2" t="s">
        <v>15</v>
      </c>
      <c r="B92" s="3" t="s">
        <v>38</v>
      </c>
      <c r="C92" s="1">
        <v>1</v>
      </c>
      <c r="D92" s="1">
        <v>0</v>
      </c>
      <c r="E92" s="1">
        <f t="shared" si="5"/>
        <v>0</v>
      </c>
      <c r="F92" s="1">
        <f t="shared" si="9"/>
        <v>0</v>
      </c>
      <c r="I92" s="5">
        <f t="shared" si="6"/>
        <v>0</v>
      </c>
      <c r="J92" s="10"/>
      <c r="K92" s="1">
        <f t="shared" si="7"/>
        <v>0</v>
      </c>
      <c r="L92" s="1">
        <f t="shared" si="8"/>
        <v>0</v>
      </c>
    </row>
    <row r="93" spans="1:12" s="1" customFormat="1" ht="15.75">
      <c r="A93" s="2" t="s">
        <v>15</v>
      </c>
      <c r="B93" s="4" t="s">
        <v>40</v>
      </c>
      <c r="C93" s="1">
        <v>1</v>
      </c>
      <c r="D93" s="1">
        <v>136</v>
      </c>
      <c r="E93" s="1">
        <f t="shared" si="5"/>
        <v>136</v>
      </c>
      <c r="F93" s="1">
        <f t="shared" si="9"/>
        <v>156.39999999999998</v>
      </c>
      <c r="G93" s="1">
        <f>SUM(F89:F93)</f>
        <v>513.6589999999999</v>
      </c>
      <c r="I93" s="5">
        <f t="shared" si="6"/>
        <v>513.6589999999999</v>
      </c>
      <c r="J93" s="10">
        <v>575.08</v>
      </c>
      <c r="K93" s="1">
        <f t="shared" si="7"/>
        <v>56.60522179999999</v>
      </c>
      <c r="L93" s="1">
        <f t="shared" si="8"/>
        <v>-4.815778200000182</v>
      </c>
    </row>
    <row r="94" spans="1:12" ht="15.75">
      <c r="A94" s="6" t="s">
        <v>20</v>
      </c>
      <c r="B94" s="7" t="s">
        <v>19</v>
      </c>
      <c r="C94" s="8">
        <v>1</v>
      </c>
      <c r="D94" s="8">
        <v>127.6</v>
      </c>
      <c r="E94" s="8">
        <f t="shared" si="5"/>
        <v>127.6</v>
      </c>
      <c r="F94" s="8">
        <f t="shared" si="9"/>
        <v>146.73999999999998</v>
      </c>
      <c r="I94" s="5">
        <f t="shared" si="6"/>
        <v>0</v>
      </c>
      <c r="K94" s="1">
        <f t="shared" si="7"/>
        <v>0</v>
      </c>
      <c r="L94" s="8">
        <f t="shared" si="8"/>
        <v>0</v>
      </c>
    </row>
    <row r="95" spans="1:12" ht="15.75">
      <c r="A95" s="6" t="s">
        <v>20</v>
      </c>
      <c r="B95" s="7" t="s">
        <v>24</v>
      </c>
      <c r="C95" s="8">
        <v>1</v>
      </c>
      <c r="D95" s="8">
        <v>57.8</v>
      </c>
      <c r="E95" s="8">
        <f t="shared" si="5"/>
        <v>57.8</v>
      </c>
      <c r="F95" s="8">
        <f t="shared" si="9"/>
        <v>66.46999999999998</v>
      </c>
      <c r="I95" s="5">
        <f t="shared" si="6"/>
        <v>0</v>
      </c>
      <c r="K95" s="1">
        <f t="shared" si="7"/>
        <v>0</v>
      </c>
      <c r="L95" s="8">
        <f t="shared" si="8"/>
        <v>0</v>
      </c>
    </row>
    <row r="96" spans="1:12" ht="15.75">
      <c r="A96" s="6" t="s">
        <v>20</v>
      </c>
      <c r="B96" s="9" t="s">
        <v>48</v>
      </c>
      <c r="C96" s="8">
        <v>0.3</v>
      </c>
      <c r="D96" s="8">
        <v>262.5</v>
      </c>
      <c r="E96" s="8">
        <f t="shared" si="5"/>
        <v>78.75</v>
      </c>
      <c r="F96" s="8">
        <f t="shared" si="9"/>
        <v>90.5625</v>
      </c>
      <c r="I96" s="5">
        <f t="shared" si="6"/>
        <v>0</v>
      </c>
      <c r="K96" s="1">
        <f t="shared" si="7"/>
        <v>0</v>
      </c>
      <c r="L96" s="8">
        <f t="shared" si="8"/>
        <v>0</v>
      </c>
    </row>
    <row r="97" spans="1:12" ht="15.75">
      <c r="A97" s="6" t="s">
        <v>20</v>
      </c>
      <c r="B97" s="9" t="s">
        <v>58</v>
      </c>
      <c r="C97" s="8">
        <v>1</v>
      </c>
      <c r="D97" s="8">
        <v>237.78</v>
      </c>
      <c r="E97" s="8">
        <f t="shared" si="5"/>
        <v>237.78</v>
      </c>
      <c r="F97" s="8">
        <f t="shared" si="9"/>
        <v>273.447</v>
      </c>
      <c r="G97" s="8">
        <f>SUM(F94:F97)</f>
        <v>577.2194999999999</v>
      </c>
      <c r="I97" s="5">
        <f t="shared" si="6"/>
        <v>577.2194999999999</v>
      </c>
      <c r="J97" s="10">
        <v>542</v>
      </c>
      <c r="K97" s="1">
        <f t="shared" si="7"/>
        <v>63.6095889</v>
      </c>
      <c r="L97" s="8">
        <f t="shared" si="8"/>
        <v>98.82908889999987</v>
      </c>
    </row>
    <row r="98" spans="1:12" s="1" customFormat="1" ht="15.75">
      <c r="A98" s="2" t="s">
        <v>64</v>
      </c>
      <c r="B98" s="4" t="s">
        <v>63</v>
      </c>
      <c r="C98" s="1">
        <v>3</v>
      </c>
      <c r="D98" s="1">
        <v>28.9</v>
      </c>
      <c r="E98" s="1">
        <f t="shared" si="5"/>
        <v>86.69999999999999</v>
      </c>
      <c r="F98" s="1">
        <f t="shared" si="9"/>
        <v>99.70499999999998</v>
      </c>
      <c r="I98" s="5">
        <f t="shared" si="6"/>
        <v>0</v>
      </c>
      <c r="J98" s="10"/>
      <c r="K98" s="1">
        <f t="shared" si="7"/>
        <v>0</v>
      </c>
      <c r="L98" s="1">
        <f t="shared" si="8"/>
        <v>0</v>
      </c>
    </row>
    <row r="99" spans="1:12" s="1" customFormat="1" ht="15.75">
      <c r="A99" s="2" t="s">
        <v>64</v>
      </c>
      <c r="B99" s="3" t="s">
        <v>81</v>
      </c>
      <c r="C99" s="1">
        <v>0.3</v>
      </c>
      <c r="D99" s="1">
        <v>365</v>
      </c>
      <c r="E99" s="1">
        <f t="shared" si="5"/>
        <v>109.5</v>
      </c>
      <c r="F99" s="1">
        <f>(E99)*(1+15%)</f>
        <v>125.925</v>
      </c>
      <c r="I99" s="5">
        <f t="shared" si="6"/>
        <v>0</v>
      </c>
      <c r="J99" s="10"/>
      <c r="K99" s="1">
        <f t="shared" si="7"/>
        <v>0</v>
      </c>
      <c r="L99" s="1">
        <f t="shared" si="8"/>
        <v>0</v>
      </c>
    </row>
    <row r="100" spans="1:12" s="1" customFormat="1" ht="15.75">
      <c r="A100" s="2" t="s">
        <v>64</v>
      </c>
      <c r="B100" s="4" t="s">
        <v>68</v>
      </c>
      <c r="C100" s="1">
        <v>1.85</v>
      </c>
      <c r="D100" s="1">
        <v>355</v>
      </c>
      <c r="E100" s="1">
        <f t="shared" si="5"/>
        <v>656.75</v>
      </c>
      <c r="F100" s="1">
        <f t="shared" si="9"/>
        <v>755.2624999999999</v>
      </c>
      <c r="G100" s="1">
        <v>861.5</v>
      </c>
      <c r="I100" s="5">
        <f t="shared" si="6"/>
        <v>861.5</v>
      </c>
      <c r="J100" s="10">
        <v>722</v>
      </c>
      <c r="K100" s="1">
        <f t="shared" si="7"/>
        <v>94.93730000000001</v>
      </c>
      <c r="L100" s="1">
        <f t="shared" si="8"/>
        <v>234.43730000000005</v>
      </c>
    </row>
    <row r="101" spans="1:12" ht="15.75">
      <c r="A101" s="6" t="s">
        <v>47</v>
      </c>
      <c r="B101" s="9" t="s">
        <v>44</v>
      </c>
      <c r="C101" s="8">
        <v>0.5</v>
      </c>
      <c r="D101" s="8">
        <v>262.5</v>
      </c>
      <c r="E101" s="8">
        <f t="shared" si="5"/>
        <v>131.25</v>
      </c>
      <c r="F101" s="8">
        <f t="shared" si="9"/>
        <v>150.9375</v>
      </c>
      <c r="I101" s="5">
        <f t="shared" si="6"/>
        <v>0</v>
      </c>
      <c r="K101" s="1">
        <f t="shared" si="7"/>
        <v>0</v>
      </c>
      <c r="L101" s="8">
        <f t="shared" si="8"/>
        <v>0</v>
      </c>
    </row>
    <row r="102" spans="1:12" ht="15.75">
      <c r="A102" s="6" t="s">
        <v>47</v>
      </c>
      <c r="B102" s="9" t="s">
        <v>59</v>
      </c>
      <c r="C102" s="8">
        <v>2</v>
      </c>
      <c r="D102" s="8">
        <v>213.29</v>
      </c>
      <c r="E102" s="8">
        <f t="shared" si="5"/>
        <v>426.58</v>
      </c>
      <c r="F102" s="8">
        <f t="shared" si="9"/>
        <v>490.56699999999995</v>
      </c>
      <c r="I102" s="5">
        <f t="shared" si="6"/>
        <v>0</v>
      </c>
      <c r="K102" s="1">
        <f t="shared" si="7"/>
        <v>0</v>
      </c>
      <c r="L102" s="8">
        <f t="shared" si="8"/>
        <v>0</v>
      </c>
    </row>
    <row r="103" spans="1:12" ht="15.75">
      <c r="A103" s="6" t="s">
        <v>47</v>
      </c>
      <c r="B103" s="9" t="s">
        <v>68</v>
      </c>
      <c r="C103" s="8">
        <v>0.5</v>
      </c>
      <c r="D103" s="8">
        <v>355</v>
      </c>
      <c r="E103" s="8">
        <f t="shared" si="5"/>
        <v>177.5</v>
      </c>
      <c r="F103" s="8">
        <f t="shared" si="9"/>
        <v>204.12499999999997</v>
      </c>
      <c r="I103" s="5">
        <f t="shared" si="6"/>
        <v>0</v>
      </c>
      <c r="K103" s="1">
        <f t="shared" si="7"/>
        <v>0</v>
      </c>
      <c r="L103" s="8">
        <f t="shared" si="8"/>
        <v>0</v>
      </c>
    </row>
    <row r="104" spans="1:12" ht="15.75">
      <c r="A104" s="6" t="s">
        <v>47</v>
      </c>
      <c r="B104" s="7" t="s">
        <v>14</v>
      </c>
      <c r="C104" s="8">
        <v>2</v>
      </c>
      <c r="D104" s="8">
        <v>66.61</v>
      </c>
      <c r="E104" s="8">
        <f t="shared" si="5"/>
        <v>133.22</v>
      </c>
      <c r="F104" s="8">
        <f>(E104)*(1+15%)</f>
        <v>153.20299999999997</v>
      </c>
      <c r="I104" s="5">
        <f t="shared" si="6"/>
        <v>0</v>
      </c>
      <c r="K104" s="1">
        <f t="shared" si="7"/>
        <v>0</v>
      </c>
      <c r="L104" s="8">
        <f t="shared" si="8"/>
        <v>0</v>
      </c>
    </row>
    <row r="105" spans="1:12" ht="15.75">
      <c r="A105" s="6" t="s">
        <v>47</v>
      </c>
      <c r="B105" s="7" t="s">
        <v>41</v>
      </c>
      <c r="C105" s="8">
        <v>0.5</v>
      </c>
      <c r="D105" s="8">
        <v>149.2</v>
      </c>
      <c r="E105" s="8">
        <f t="shared" si="5"/>
        <v>74.6</v>
      </c>
      <c r="F105" s="8">
        <f>(E105)*(1+15%)</f>
        <v>85.78999999999999</v>
      </c>
      <c r="I105" s="5">
        <f t="shared" si="6"/>
        <v>0</v>
      </c>
      <c r="K105" s="1">
        <f t="shared" si="7"/>
        <v>0</v>
      </c>
      <c r="L105" s="8">
        <f t="shared" si="8"/>
        <v>0</v>
      </c>
    </row>
    <row r="106" spans="1:12" ht="15.75">
      <c r="A106" s="6" t="s">
        <v>47</v>
      </c>
      <c r="B106" s="7" t="s">
        <v>43</v>
      </c>
      <c r="C106" s="8">
        <v>0.5</v>
      </c>
      <c r="D106" s="8">
        <v>149.2</v>
      </c>
      <c r="E106" s="8">
        <f t="shared" si="5"/>
        <v>74.6</v>
      </c>
      <c r="F106" s="8">
        <f>(E106)*(1+15%)</f>
        <v>85.78999999999999</v>
      </c>
      <c r="I106" s="5">
        <f t="shared" si="6"/>
        <v>0</v>
      </c>
      <c r="K106" s="1">
        <f t="shared" si="7"/>
        <v>0</v>
      </c>
      <c r="L106" s="8">
        <f t="shared" si="8"/>
        <v>0</v>
      </c>
    </row>
    <row r="107" spans="1:12" ht="15.75">
      <c r="A107" s="6" t="s">
        <v>47</v>
      </c>
      <c r="B107" s="7" t="s">
        <v>38</v>
      </c>
      <c r="C107" s="8">
        <v>2</v>
      </c>
      <c r="D107" s="8">
        <v>0</v>
      </c>
      <c r="E107" s="8">
        <f t="shared" si="5"/>
        <v>0</v>
      </c>
      <c r="F107" s="8">
        <f>(E107)*(1+15%)</f>
        <v>0</v>
      </c>
      <c r="I107" s="5">
        <f t="shared" si="6"/>
        <v>0</v>
      </c>
      <c r="K107" s="1">
        <f t="shared" si="7"/>
        <v>0</v>
      </c>
      <c r="L107" s="8">
        <f t="shared" si="8"/>
        <v>0</v>
      </c>
    </row>
    <row r="108" spans="1:12" ht="15.75">
      <c r="A108" s="6" t="s">
        <v>47</v>
      </c>
      <c r="B108" s="9" t="s">
        <v>72</v>
      </c>
      <c r="C108" s="8">
        <v>1</v>
      </c>
      <c r="D108" s="8">
        <v>0</v>
      </c>
      <c r="E108" s="8">
        <f t="shared" si="5"/>
        <v>0</v>
      </c>
      <c r="F108" s="8">
        <f t="shared" si="9"/>
        <v>0</v>
      </c>
      <c r="G108" s="8">
        <f>SUM(F101:F108)</f>
        <v>1170.4125</v>
      </c>
      <c r="I108" s="5">
        <f t="shared" si="6"/>
        <v>1170.4125</v>
      </c>
      <c r="J108" s="10">
        <v>1309</v>
      </c>
      <c r="K108" s="1">
        <f t="shared" si="7"/>
        <v>128.9794575</v>
      </c>
      <c r="L108" s="8">
        <f t="shared" si="8"/>
        <v>-9.60804250000001</v>
      </c>
    </row>
    <row r="109" spans="1:12" s="1" customFormat="1" ht="15.75">
      <c r="A109" s="2" t="s">
        <v>16</v>
      </c>
      <c r="B109" s="3" t="s">
        <v>14</v>
      </c>
      <c r="C109" s="1">
        <v>2</v>
      </c>
      <c r="D109" s="1">
        <v>66.61</v>
      </c>
      <c r="E109" s="1">
        <f t="shared" si="5"/>
        <v>133.22</v>
      </c>
      <c r="F109" s="1">
        <f t="shared" si="9"/>
        <v>153.20299999999997</v>
      </c>
      <c r="I109" s="5">
        <f t="shared" si="6"/>
        <v>0</v>
      </c>
      <c r="J109" s="10"/>
      <c r="K109" s="1">
        <f t="shared" si="7"/>
        <v>0</v>
      </c>
      <c r="L109" s="1">
        <f t="shared" si="8"/>
        <v>0</v>
      </c>
    </row>
    <row r="110" spans="1:12" s="1" customFormat="1" ht="15.75">
      <c r="A110" s="2" t="s">
        <v>16</v>
      </c>
      <c r="B110" s="3" t="s">
        <v>21</v>
      </c>
      <c r="C110" s="1">
        <v>4</v>
      </c>
      <c r="D110" s="1">
        <v>102.6</v>
      </c>
      <c r="E110" s="1">
        <f t="shared" si="5"/>
        <v>410.4</v>
      </c>
      <c r="F110" s="1">
        <f t="shared" si="9"/>
        <v>471.9599999999999</v>
      </c>
      <c r="I110" s="5">
        <f t="shared" si="6"/>
        <v>0</v>
      </c>
      <c r="J110" s="10"/>
      <c r="K110" s="1">
        <f t="shared" si="7"/>
        <v>0</v>
      </c>
      <c r="L110" s="1">
        <f t="shared" si="8"/>
        <v>0</v>
      </c>
    </row>
    <row r="111" spans="1:12" s="1" customFormat="1" ht="15.75">
      <c r="A111" s="2" t="s">
        <v>16</v>
      </c>
      <c r="B111" s="3" t="s">
        <v>24</v>
      </c>
      <c r="C111" s="1">
        <v>2</v>
      </c>
      <c r="D111" s="1">
        <v>57.8</v>
      </c>
      <c r="E111" s="1">
        <f t="shared" si="5"/>
        <v>115.6</v>
      </c>
      <c r="F111" s="1">
        <f t="shared" si="9"/>
        <v>132.93999999999997</v>
      </c>
      <c r="I111" s="5">
        <f t="shared" si="6"/>
        <v>0</v>
      </c>
      <c r="J111" s="10"/>
      <c r="K111" s="1">
        <f t="shared" si="7"/>
        <v>0</v>
      </c>
      <c r="L111" s="1">
        <f t="shared" si="8"/>
        <v>0</v>
      </c>
    </row>
    <row r="112" spans="1:12" s="1" customFormat="1" ht="15.75">
      <c r="A112" s="2" t="s">
        <v>16</v>
      </c>
      <c r="B112" s="4" t="s">
        <v>27</v>
      </c>
      <c r="C112" s="1">
        <v>1</v>
      </c>
      <c r="D112" s="1">
        <v>57.8</v>
      </c>
      <c r="E112" s="1">
        <f t="shared" si="5"/>
        <v>57.8</v>
      </c>
      <c r="F112" s="1">
        <f t="shared" si="9"/>
        <v>66.46999999999998</v>
      </c>
      <c r="I112" s="5">
        <f t="shared" si="6"/>
        <v>0</v>
      </c>
      <c r="J112" s="10"/>
      <c r="K112" s="1">
        <f t="shared" si="7"/>
        <v>0</v>
      </c>
      <c r="L112" s="1">
        <f t="shared" si="8"/>
        <v>0</v>
      </c>
    </row>
    <row r="113" spans="1:12" s="1" customFormat="1" ht="15.75">
      <c r="A113" s="2" t="s">
        <v>16</v>
      </c>
      <c r="B113" s="3" t="s">
        <v>38</v>
      </c>
      <c r="C113" s="1">
        <v>2</v>
      </c>
      <c r="D113" s="1">
        <v>0</v>
      </c>
      <c r="E113" s="1">
        <f t="shared" si="5"/>
        <v>0</v>
      </c>
      <c r="F113" s="1">
        <f t="shared" si="9"/>
        <v>0</v>
      </c>
      <c r="I113" s="5">
        <f t="shared" si="6"/>
        <v>0</v>
      </c>
      <c r="J113" s="10"/>
      <c r="K113" s="1">
        <f t="shared" si="7"/>
        <v>0</v>
      </c>
      <c r="L113" s="1">
        <f t="shared" si="8"/>
        <v>0</v>
      </c>
    </row>
    <row r="114" spans="1:12" s="1" customFormat="1" ht="15.75">
      <c r="A114" s="2" t="s">
        <v>16</v>
      </c>
      <c r="B114" s="4" t="s">
        <v>44</v>
      </c>
      <c r="C114" s="1">
        <v>0.8</v>
      </c>
      <c r="D114" s="1">
        <v>262.5</v>
      </c>
      <c r="E114" s="1">
        <f t="shared" si="5"/>
        <v>210</v>
      </c>
      <c r="F114" s="1">
        <f t="shared" si="9"/>
        <v>241.49999999999997</v>
      </c>
      <c r="I114" s="5">
        <f t="shared" si="6"/>
        <v>0</v>
      </c>
      <c r="J114" s="10"/>
      <c r="K114" s="1">
        <f t="shared" si="7"/>
        <v>0</v>
      </c>
      <c r="L114" s="1">
        <f t="shared" si="8"/>
        <v>0</v>
      </c>
    </row>
    <row r="115" spans="1:12" s="1" customFormat="1" ht="15.75">
      <c r="A115" s="2" t="s">
        <v>16</v>
      </c>
      <c r="B115" s="4" t="s">
        <v>52</v>
      </c>
      <c r="C115" s="1">
        <v>1</v>
      </c>
      <c r="D115" s="1">
        <v>153.83</v>
      </c>
      <c r="E115" s="1">
        <f t="shared" si="5"/>
        <v>153.83</v>
      </c>
      <c r="F115" s="1">
        <f t="shared" si="9"/>
        <v>176.9045</v>
      </c>
      <c r="I115" s="5">
        <f t="shared" si="6"/>
        <v>0</v>
      </c>
      <c r="J115" s="10"/>
      <c r="K115" s="1">
        <f t="shared" si="7"/>
        <v>0</v>
      </c>
      <c r="L115" s="1">
        <f t="shared" si="8"/>
        <v>0</v>
      </c>
    </row>
    <row r="116" spans="1:12" s="1" customFormat="1" ht="15.75">
      <c r="A116" s="2" t="s">
        <v>16</v>
      </c>
      <c r="B116" s="3" t="s">
        <v>82</v>
      </c>
      <c r="C116" s="1">
        <v>0.5</v>
      </c>
      <c r="D116" s="1">
        <v>141</v>
      </c>
      <c r="E116" s="1">
        <f t="shared" si="5"/>
        <v>70.5</v>
      </c>
      <c r="F116" s="1">
        <f>(E116)*(1+15%)</f>
        <v>81.07499999999999</v>
      </c>
      <c r="I116" s="5">
        <f t="shared" si="6"/>
        <v>0</v>
      </c>
      <c r="J116" s="10"/>
      <c r="K116" s="1">
        <f t="shared" si="7"/>
        <v>0</v>
      </c>
      <c r="L116" s="1">
        <f t="shared" si="8"/>
        <v>0</v>
      </c>
    </row>
    <row r="117" spans="1:12" s="1" customFormat="1" ht="15.75">
      <c r="A117" s="2" t="s">
        <v>16</v>
      </c>
      <c r="B117" s="4" t="s">
        <v>63</v>
      </c>
      <c r="C117" s="1">
        <v>3</v>
      </c>
      <c r="D117" s="1">
        <v>28.9</v>
      </c>
      <c r="E117" s="1">
        <f t="shared" si="5"/>
        <v>86.69999999999999</v>
      </c>
      <c r="F117" s="1">
        <f t="shared" si="9"/>
        <v>99.70499999999998</v>
      </c>
      <c r="I117" s="5">
        <f t="shared" si="6"/>
        <v>0</v>
      </c>
      <c r="J117" s="10"/>
      <c r="K117" s="1">
        <f t="shared" si="7"/>
        <v>0</v>
      </c>
      <c r="L117" s="1">
        <f t="shared" si="8"/>
        <v>0</v>
      </c>
    </row>
    <row r="118" spans="1:12" s="1" customFormat="1" ht="15.75">
      <c r="A118" s="2" t="s">
        <v>16</v>
      </c>
      <c r="B118" s="4" t="s">
        <v>72</v>
      </c>
      <c r="C118" s="1">
        <v>4</v>
      </c>
      <c r="D118" s="1">
        <v>0</v>
      </c>
      <c r="E118" s="1">
        <f t="shared" si="5"/>
        <v>0</v>
      </c>
      <c r="F118" s="1">
        <f t="shared" si="9"/>
        <v>0</v>
      </c>
      <c r="G118" s="1">
        <f>SUM(F109:F118)</f>
        <v>1423.7575</v>
      </c>
      <c r="I118" s="5">
        <f t="shared" si="6"/>
        <v>1423.7575</v>
      </c>
      <c r="J118" s="10">
        <v>1708.2</v>
      </c>
      <c r="K118" s="1">
        <f t="shared" si="7"/>
        <v>156.8980765</v>
      </c>
      <c r="L118" s="1">
        <f t="shared" si="8"/>
        <v>-127.54442350000022</v>
      </c>
    </row>
    <row r="119" spans="1:12" ht="15.75">
      <c r="A119" s="6" t="s">
        <v>18</v>
      </c>
      <c r="B119" s="9" t="s">
        <v>70</v>
      </c>
      <c r="C119" s="8">
        <v>2</v>
      </c>
      <c r="D119" s="8">
        <v>141.45</v>
      </c>
      <c r="E119" s="8">
        <f t="shared" si="5"/>
        <v>282.9</v>
      </c>
      <c r="F119" s="8">
        <f t="shared" si="9"/>
        <v>325.3349999999999</v>
      </c>
      <c r="I119" s="5">
        <f t="shared" si="6"/>
        <v>0</v>
      </c>
      <c r="K119" s="1">
        <f t="shared" si="7"/>
        <v>0</v>
      </c>
      <c r="L119" s="8">
        <f t="shared" si="8"/>
        <v>0</v>
      </c>
    </row>
    <row r="120" spans="1:12" ht="15.75">
      <c r="A120" s="6" t="s">
        <v>18</v>
      </c>
      <c r="B120" s="7" t="s">
        <v>19</v>
      </c>
      <c r="C120" s="8">
        <v>1</v>
      </c>
      <c r="D120" s="8">
        <v>127.6</v>
      </c>
      <c r="E120" s="8">
        <f t="shared" si="5"/>
        <v>127.6</v>
      </c>
      <c r="F120" s="8">
        <f t="shared" si="9"/>
        <v>146.73999999999998</v>
      </c>
      <c r="I120" s="5">
        <f t="shared" si="6"/>
        <v>0</v>
      </c>
      <c r="K120" s="1">
        <f t="shared" si="7"/>
        <v>0</v>
      </c>
      <c r="L120" s="8">
        <f t="shared" si="8"/>
        <v>0</v>
      </c>
    </row>
    <row r="121" spans="1:12" ht="15.75">
      <c r="A121" s="6" t="s">
        <v>18</v>
      </c>
      <c r="B121" s="7" t="s">
        <v>24</v>
      </c>
      <c r="C121" s="8">
        <v>1</v>
      </c>
      <c r="D121" s="8">
        <v>57.8</v>
      </c>
      <c r="E121" s="8">
        <f t="shared" si="5"/>
        <v>57.8</v>
      </c>
      <c r="F121" s="8">
        <f t="shared" si="9"/>
        <v>66.46999999999998</v>
      </c>
      <c r="I121" s="5">
        <f t="shared" si="6"/>
        <v>0</v>
      </c>
      <c r="K121" s="1">
        <f t="shared" si="7"/>
        <v>0</v>
      </c>
      <c r="L121" s="8">
        <f t="shared" si="8"/>
        <v>0</v>
      </c>
    </row>
    <row r="122" spans="1:12" ht="15.75">
      <c r="A122" s="6" t="s">
        <v>18</v>
      </c>
      <c r="B122" s="9" t="s">
        <v>31</v>
      </c>
      <c r="C122" s="8">
        <v>1</v>
      </c>
      <c r="D122" s="8">
        <v>57.8</v>
      </c>
      <c r="E122" s="8">
        <f t="shared" si="5"/>
        <v>57.8</v>
      </c>
      <c r="F122" s="8">
        <f t="shared" si="9"/>
        <v>66.46999999999998</v>
      </c>
      <c r="I122" s="5">
        <f t="shared" si="6"/>
        <v>0</v>
      </c>
      <c r="K122" s="1">
        <f t="shared" si="7"/>
        <v>0</v>
      </c>
      <c r="L122" s="8">
        <f t="shared" si="8"/>
        <v>0</v>
      </c>
    </row>
    <row r="123" spans="1:12" ht="15.75">
      <c r="A123" s="6" t="s">
        <v>18</v>
      </c>
      <c r="B123" s="9" t="s">
        <v>32</v>
      </c>
      <c r="C123" s="8">
        <v>2</v>
      </c>
      <c r="D123" s="8">
        <v>27.9</v>
      </c>
      <c r="E123" s="8">
        <f t="shared" si="5"/>
        <v>55.8</v>
      </c>
      <c r="F123" s="8">
        <f t="shared" si="9"/>
        <v>64.16999999999999</v>
      </c>
      <c r="I123" s="5">
        <f t="shared" si="6"/>
        <v>0</v>
      </c>
      <c r="K123" s="1">
        <f t="shared" si="7"/>
        <v>0</v>
      </c>
      <c r="L123" s="8">
        <f t="shared" si="8"/>
        <v>0</v>
      </c>
    </row>
    <row r="124" spans="1:12" ht="15.75">
      <c r="A124" s="6" t="s">
        <v>18</v>
      </c>
      <c r="B124" s="7" t="s">
        <v>60</v>
      </c>
      <c r="C124" s="8">
        <v>1</v>
      </c>
      <c r="D124" s="8">
        <v>225</v>
      </c>
      <c r="E124" s="8">
        <f t="shared" si="5"/>
        <v>225</v>
      </c>
      <c r="F124" s="8">
        <f t="shared" si="9"/>
        <v>258.75</v>
      </c>
      <c r="I124" s="5">
        <f t="shared" si="6"/>
        <v>0</v>
      </c>
      <c r="K124" s="1">
        <f t="shared" si="7"/>
        <v>0</v>
      </c>
      <c r="L124" s="8">
        <f t="shared" si="8"/>
        <v>0</v>
      </c>
    </row>
    <row r="125" spans="1:12" ht="15.75">
      <c r="A125" s="6" t="s">
        <v>18</v>
      </c>
      <c r="B125" s="9" t="s">
        <v>61</v>
      </c>
      <c r="C125" s="8">
        <v>2</v>
      </c>
      <c r="D125" s="8">
        <v>214.7</v>
      </c>
      <c r="E125" s="8">
        <f t="shared" si="5"/>
        <v>429.4</v>
      </c>
      <c r="F125" s="8">
        <f t="shared" si="9"/>
        <v>493.80999999999995</v>
      </c>
      <c r="I125" s="5">
        <f t="shared" si="6"/>
        <v>0</v>
      </c>
      <c r="K125" s="1">
        <f t="shared" si="7"/>
        <v>0</v>
      </c>
      <c r="L125" s="8">
        <f t="shared" si="8"/>
        <v>0</v>
      </c>
    </row>
    <row r="126" spans="1:12" ht="15.75">
      <c r="A126" s="6" t="s">
        <v>18</v>
      </c>
      <c r="B126" s="7" t="s">
        <v>65</v>
      </c>
      <c r="C126" s="8">
        <v>1</v>
      </c>
      <c r="D126" s="8">
        <v>26.95</v>
      </c>
      <c r="E126" s="8">
        <f t="shared" si="5"/>
        <v>26.95</v>
      </c>
      <c r="F126" s="8">
        <f t="shared" si="9"/>
        <v>30.992499999999996</v>
      </c>
      <c r="I126" s="5">
        <f t="shared" si="6"/>
        <v>0</v>
      </c>
      <c r="K126" s="1">
        <f t="shared" si="7"/>
        <v>0</v>
      </c>
      <c r="L126" s="8">
        <f t="shared" si="8"/>
        <v>0</v>
      </c>
    </row>
    <row r="127" spans="1:12" ht="15.75">
      <c r="A127" s="6" t="s">
        <v>18</v>
      </c>
      <c r="B127" s="9" t="s">
        <v>68</v>
      </c>
      <c r="C127" s="8">
        <v>0.5</v>
      </c>
      <c r="D127" s="8">
        <v>355</v>
      </c>
      <c r="E127" s="8">
        <f t="shared" si="5"/>
        <v>177.5</v>
      </c>
      <c r="F127" s="8">
        <f t="shared" si="9"/>
        <v>204.12499999999997</v>
      </c>
      <c r="G127" s="8">
        <f>SUM(F119:F127)</f>
        <v>1656.8625</v>
      </c>
      <c r="I127" s="5">
        <f t="shared" si="6"/>
        <v>1656.8625</v>
      </c>
      <c r="J127" s="10">
        <v>1600</v>
      </c>
      <c r="K127" s="1">
        <f t="shared" si="7"/>
        <v>182.5862475</v>
      </c>
      <c r="L127" s="8">
        <f t="shared" si="8"/>
        <v>239.44874750000008</v>
      </c>
    </row>
    <row r="128" spans="1:12" s="1" customFormat="1" ht="15.75">
      <c r="A128" s="2" t="s">
        <v>37</v>
      </c>
      <c r="B128" s="4" t="s">
        <v>32</v>
      </c>
      <c r="C128" s="1">
        <v>3</v>
      </c>
      <c r="D128" s="1">
        <v>27.9</v>
      </c>
      <c r="E128" s="1">
        <f t="shared" si="5"/>
        <v>83.69999999999999</v>
      </c>
      <c r="F128" s="1">
        <f t="shared" si="9"/>
        <v>96.25499999999998</v>
      </c>
      <c r="I128" s="5">
        <f t="shared" si="6"/>
        <v>0</v>
      </c>
      <c r="J128" s="10"/>
      <c r="K128" s="1">
        <f t="shared" si="7"/>
        <v>0</v>
      </c>
      <c r="L128" s="1">
        <f t="shared" si="8"/>
        <v>0</v>
      </c>
    </row>
    <row r="129" spans="1:12" s="1" customFormat="1" ht="15.75">
      <c r="A129" s="2" t="s">
        <v>37</v>
      </c>
      <c r="B129" s="3" t="s">
        <v>41</v>
      </c>
      <c r="C129" s="1">
        <v>1</v>
      </c>
      <c r="D129" s="1">
        <v>149.2</v>
      </c>
      <c r="E129" s="1">
        <f t="shared" si="5"/>
        <v>149.2</v>
      </c>
      <c r="F129" s="1">
        <f t="shared" si="9"/>
        <v>171.57999999999998</v>
      </c>
      <c r="G129" s="1">
        <v>263</v>
      </c>
      <c r="I129" s="5">
        <f t="shared" si="6"/>
        <v>263</v>
      </c>
      <c r="J129" s="10">
        <v>263</v>
      </c>
      <c r="K129" s="1">
        <f t="shared" si="7"/>
        <v>28.9826</v>
      </c>
      <c r="L129" s="1">
        <f t="shared" si="8"/>
        <v>28.98259999999999</v>
      </c>
    </row>
    <row r="130" spans="1:12" ht="15.75">
      <c r="A130" s="6" t="s">
        <v>22</v>
      </c>
      <c r="B130" s="7" t="s">
        <v>21</v>
      </c>
      <c r="C130" s="8">
        <v>3</v>
      </c>
      <c r="D130" s="8">
        <v>102.6</v>
      </c>
      <c r="E130" s="8">
        <f t="shared" si="5"/>
        <v>307.79999999999995</v>
      </c>
      <c r="F130" s="8">
        <f t="shared" si="9"/>
        <v>353.9699999999999</v>
      </c>
      <c r="I130" s="5">
        <f t="shared" si="6"/>
        <v>0</v>
      </c>
      <c r="K130" s="1">
        <f t="shared" si="7"/>
        <v>0</v>
      </c>
      <c r="L130" s="8">
        <f t="shared" si="8"/>
        <v>0</v>
      </c>
    </row>
    <row r="131" spans="1:12" ht="15.75">
      <c r="A131" s="6" t="s">
        <v>84</v>
      </c>
      <c r="B131" s="7" t="s">
        <v>66</v>
      </c>
      <c r="C131" s="8">
        <v>0.5</v>
      </c>
      <c r="D131" s="8">
        <v>355</v>
      </c>
      <c r="E131" s="8">
        <f t="shared" si="5"/>
        <v>177.5</v>
      </c>
      <c r="F131" s="8">
        <f>(E131)*(1+15%)</f>
        <v>204.12499999999997</v>
      </c>
      <c r="I131" s="5">
        <f t="shared" si="6"/>
        <v>0</v>
      </c>
      <c r="K131" s="1">
        <f t="shared" si="7"/>
        <v>0</v>
      </c>
      <c r="L131" s="8">
        <f t="shared" si="8"/>
        <v>0</v>
      </c>
    </row>
    <row r="132" spans="1:12" ht="15.75">
      <c r="A132" s="6" t="s">
        <v>85</v>
      </c>
      <c r="B132" s="9" t="s">
        <v>72</v>
      </c>
      <c r="C132" s="8">
        <v>1</v>
      </c>
      <c r="D132" s="8">
        <v>0</v>
      </c>
      <c r="E132" s="8">
        <f aca="true" t="shared" si="10" ref="E132:E174">C132*D132</f>
        <v>0</v>
      </c>
      <c r="F132" s="8">
        <f t="shared" si="9"/>
        <v>0</v>
      </c>
      <c r="I132" s="5">
        <f t="shared" si="6"/>
        <v>0</v>
      </c>
      <c r="K132" s="1">
        <f t="shared" si="7"/>
        <v>0</v>
      </c>
      <c r="L132" s="8">
        <f t="shared" si="8"/>
        <v>0</v>
      </c>
    </row>
    <row r="133" spans="1:12" ht="15.75">
      <c r="A133" s="6" t="s">
        <v>86</v>
      </c>
      <c r="B133" s="7" t="s">
        <v>56</v>
      </c>
      <c r="C133" s="8">
        <v>1</v>
      </c>
      <c r="D133" s="8">
        <v>197.5</v>
      </c>
      <c r="E133" s="8">
        <f t="shared" si="10"/>
        <v>197.5</v>
      </c>
      <c r="F133" s="8">
        <f t="shared" si="9"/>
        <v>227.12499999999997</v>
      </c>
      <c r="G133" s="8">
        <f>SUM(F130:F133)</f>
        <v>785.2199999999999</v>
      </c>
      <c r="I133" s="5">
        <f t="shared" si="6"/>
        <v>785.2199999999999</v>
      </c>
      <c r="J133" s="10">
        <v>818</v>
      </c>
      <c r="K133" s="1">
        <f t="shared" si="7"/>
        <v>86.531244</v>
      </c>
      <c r="L133" s="8">
        <f t="shared" si="8"/>
        <v>53.75124399999993</v>
      </c>
    </row>
    <row r="134" spans="1:12" s="1" customFormat="1" ht="15.75">
      <c r="A134" s="2" t="s">
        <v>11</v>
      </c>
      <c r="B134" s="3" t="s">
        <v>8</v>
      </c>
      <c r="C134" s="1">
        <v>1</v>
      </c>
      <c r="D134" s="1">
        <v>166.88</v>
      </c>
      <c r="E134" s="1">
        <f t="shared" si="10"/>
        <v>166.88</v>
      </c>
      <c r="F134" s="1">
        <f t="shared" si="9"/>
        <v>191.91199999999998</v>
      </c>
      <c r="I134" s="5">
        <f t="shared" si="6"/>
        <v>0</v>
      </c>
      <c r="J134" s="10"/>
      <c r="K134" s="1">
        <f t="shared" si="7"/>
        <v>0</v>
      </c>
      <c r="L134" s="1">
        <f t="shared" si="8"/>
        <v>0</v>
      </c>
    </row>
    <row r="135" spans="1:12" s="1" customFormat="1" ht="15.75">
      <c r="A135" s="2" t="s">
        <v>11</v>
      </c>
      <c r="B135" s="4" t="s">
        <v>32</v>
      </c>
      <c r="C135" s="1">
        <v>3</v>
      </c>
      <c r="D135" s="1">
        <v>27.9</v>
      </c>
      <c r="E135" s="1">
        <f t="shared" si="10"/>
        <v>83.69999999999999</v>
      </c>
      <c r="F135" s="1">
        <f t="shared" si="9"/>
        <v>96.25499999999998</v>
      </c>
      <c r="I135" s="5">
        <f t="shared" si="6"/>
        <v>0</v>
      </c>
      <c r="J135" s="10"/>
      <c r="K135" s="1">
        <f t="shared" si="7"/>
        <v>0</v>
      </c>
      <c r="L135" s="1">
        <f t="shared" si="8"/>
        <v>0</v>
      </c>
    </row>
    <row r="136" spans="1:12" s="1" customFormat="1" ht="15.75">
      <c r="A136" s="2" t="s">
        <v>11</v>
      </c>
      <c r="B136" s="3" t="s">
        <v>38</v>
      </c>
      <c r="C136" s="1">
        <v>1</v>
      </c>
      <c r="D136" s="1">
        <v>0</v>
      </c>
      <c r="E136" s="1">
        <f t="shared" si="10"/>
        <v>0</v>
      </c>
      <c r="F136" s="1">
        <f t="shared" si="9"/>
        <v>0</v>
      </c>
      <c r="I136" s="5">
        <f aca="true" t="shared" si="11" ref="I136:I174">G136-H136</f>
        <v>0</v>
      </c>
      <c r="J136" s="10"/>
      <c r="K136" s="1">
        <f t="shared" si="7"/>
        <v>0</v>
      </c>
      <c r="L136" s="1">
        <f t="shared" si="8"/>
        <v>0</v>
      </c>
    </row>
    <row r="137" spans="1:12" s="1" customFormat="1" ht="15.75">
      <c r="A137" s="2" t="s">
        <v>11</v>
      </c>
      <c r="B137" s="4" t="s">
        <v>68</v>
      </c>
      <c r="C137" s="1">
        <v>0.5</v>
      </c>
      <c r="D137" s="1">
        <v>355</v>
      </c>
      <c r="E137" s="1">
        <f t="shared" si="10"/>
        <v>177.5</v>
      </c>
      <c r="F137" s="1">
        <f t="shared" si="9"/>
        <v>204.12499999999997</v>
      </c>
      <c r="G137" s="1">
        <f>SUM(F134:F137)</f>
        <v>492.2919999999999</v>
      </c>
      <c r="I137" s="5">
        <f t="shared" si="11"/>
        <v>492.2919999999999</v>
      </c>
      <c r="J137" s="10">
        <v>540</v>
      </c>
      <c r="K137" s="1">
        <f aca="true" t="shared" si="12" ref="K137:K175">0.1102*G137</f>
        <v>54.250578399999995</v>
      </c>
      <c r="L137" s="1">
        <f aca="true" t="shared" si="13" ref="L137:L175">I137+K137-J137</f>
        <v>6.542578399999911</v>
      </c>
    </row>
    <row r="138" spans="1:12" ht="15.75">
      <c r="A138" s="6" t="s">
        <v>88</v>
      </c>
      <c r="B138" s="9" t="s">
        <v>31</v>
      </c>
      <c r="C138" s="8">
        <v>4</v>
      </c>
      <c r="D138" s="8">
        <v>57.8</v>
      </c>
      <c r="E138" s="8">
        <f t="shared" si="10"/>
        <v>231.2</v>
      </c>
      <c r="F138" s="8">
        <f t="shared" si="9"/>
        <v>265.87999999999994</v>
      </c>
      <c r="I138" s="5">
        <f t="shared" si="11"/>
        <v>0</v>
      </c>
      <c r="K138" s="1">
        <f t="shared" si="12"/>
        <v>0</v>
      </c>
      <c r="L138" s="8">
        <f t="shared" si="13"/>
        <v>0</v>
      </c>
    </row>
    <row r="139" spans="1:12" ht="15.75">
      <c r="A139" s="6" t="s">
        <v>88</v>
      </c>
      <c r="B139" s="9" t="s">
        <v>63</v>
      </c>
      <c r="C139" s="8">
        <v>4</v>
      </c>
      <c r="D139" s="8">
        <v>28.9</v>
      </c>
      <c r="E139" s="8">
        <f t="shared" si="10"/>
        <v>115.6</v>
      </c>
      <c r="F139" s="8">
        <f t="shared" si="9"/>
        <v>132.93999999999997</v>
      </c>
      <c r="I139" s="5">
        <f t="shared" si="11"/>
        <v>0</v>
      </c>
      <c r="K139" s="1">
        <f t="shared" si="12"/>
        <v>0</v>
      </c>
      <c r="L139" s="8">
        <f t="shared" si="13"/>
        <v>0</v>
      </c>
    </row>
    <row r="140" spans="1:12" ht="15.75">
      <c r="A140" s="6" t="s">
        <v>88</v>
      </c>
      <c r="B140" s="9" t="s">
        <v>72</v>
      </c>
      <c r="C140" s="8">
        <v>1</v>
      </c>
      <c r="D140" s="8">
        <v>0</v>
      </c>
      <c r="E140" s="8">
        <f t="shared" si="10"/>
        <v>0</v>
      </c>
      <c r="F140" s="8">
        <f t="shared" si="9"/>
        <v>0</v>
      </c>
      <c r="G140" s="8">
        <f>SUM(F138:F140)</f>
        <v>398.81999999999994</v>
      </c>
      <c r="I140" s="5">
        <f t="shared" si="11"/>
        <v>398.81999999999994</v>
      </c>
      <c r="J140" s="10">
        <v>468</v>
      </c>
      <c r="K140" s="1">
        <f t="shared" si="12"/>
        <v>43.949963999999994</v>
      </c>
      <c r="L140" s="8">
        <f t="shared" si="13"/>
        <v>-25.23003600000004</v>
      </c>
    </row>
    <row r="141" spans="1:12" s="1" customFormat="1" ht="15.75">
      <c r="A141" s="2" t="s">
        <v>29</v>
      </c>
      <c r="B141" s="4" t="s">
        <v>27</v>
      </c>
      <c r="C141" s="1">
        <v>2</v>
      </c>
      <c r="D141" s="1">
        <v>57.8</v>
      </c>
      <c r="E141" s="1">
        <f t="shared" si="10"/>
        <v>115.6</v>
      </c>
      <c r="F141" s="1">
        <f aca="true" t="shared" si="14" ref="F141:F171">(E141)*(1+15%)</f>
        <v>132.93999999999997</v>
      </c>
      <c r="I141" s="5">
        <f t="shared" si="11"/>
        <v>0</v>
      </c>
      <c r="J141" s="10"/>
      <c r="K141" s="1">
        <f t="shared" si="12"/>
        <v>0</v>
      </c>
      <c r="L141" s="1">
        <f t="shared" si="13"/>
        <v>0</v>
      </c>
    </row>
    <row r="142" spans="1:12" s="1" customFormat="1" ht="15.75">
      <c r="A142" s="2" t="s">
        <v>29</v>
      </c>
      <c r="B142" s="4" t="s">
        <v>31</v>
      </c>
      <c r="C142" s="1">
        <v>1</v>
      </c>
      <c r="D142" s="1">
        <v>57.8</v>
      </c>
      <c r="E142" s="1">
        <f t="shared" si="10"/>
        <v>57.8</v>
      </c>
      <c r="F142" s="1">
        <f t="shared" si="14"/>
        <v>66.46999999999998</v>
      </c>
      <c r="I142" s="5">
        <f t="shared" si="11"/>
        <v>0</v>
      </c>
      <c r="J142" s="10"/>
      <c r="K142" s="1">
        <f t="shared" si="12"/>
        <v>0</v>
      </c>
      <c r="L142" s="1">
        <f t="shared" si="13"/>
        <v>0</v>
      </c>
    </row>
    <row r="143" spans="1:12" s="1" customFormat="1" ht="15.75">
      <c r="A143" s="2" t="s">
        <v>29</v>
      </c>
      <c r="B143" s="3" t="s">
        <v>38</v>
      </c>
      <c r="C143" s="1">
        <v>1</v>
      </c>
      <c r="D143" s="1">
        <v>0</v>
      </c>
      <c r="E143" s="1">
        <f t="shared" si="10"/>
        <v>0</v>
      </c>
      <c r="F143" s="1">
        <f t="shared" si="14"/>
        <v>0</v>
      </c>
      <c r="I143" s="5">
        <f t="shared" si="11"/>
        <v>0</v>
      </c>
      <c r="J143" s="10"/>
      <c r="K143" s="1">
        <f t="shared" si="12"/>
        <v>0</v>
      </c>
      <c r="L143" s="1">
        <f t="shared" si="13"/>
        <v>0</v>
      </c>
    </row>
    <row r="144" spans="1:12" s="1" customFormat="1" ht="15.75">
      <c r="A144" s="2" t="s">
        <v>29</v>
      </c>
      <c r="B144" s="4" t="s">
        <v>72</v>
      </c>
      <c r="C144" s="1">
        <v>3</v>
      </c>
      <c r="D144" s="1">
        <v>0</v>
      </c>
      <c r="E144" s="1">
        <f t="shared" si="10"/>
        <v>0</v>
      </c>
      <c r="F144" s="1">
        <f t="shared" si="14"/>
        <v>0</v>
      </c>
      <c r="G144" s="1">
        <f>SUM(F141:F144)</f>
        <v>199.40999999999997</v>
      </c>
      <c r="I144" s="5">
        <f t="shared" si="11"/>
        <v>199.40999999999997</v>
      </c>
      <c r="J144" s="10">
        <v>460.59</v>
      </c>
      <c r="K144" s="1">
        <f t="shared" si="12"/>
        <v>21.974981999999997</v>
      </c>
      <c r="L144" s="1">
        <f t="shared" si="13"/>
        <v>-239.205018</v>
      </c>
    </row>
    <row r="145" spans="1:12" ht="15.75">
      <c r="A145" s="6" t="s">
        <v>55</v>
      </c>
      <c r="B145" s="9" t="s">
        <v>54</v>
      </c>
      <c r="C145" s="8">
        <v>2.5</v>
      </c>
      <c r="D145" s="8">
        <v>177.3</v>
      </c>
      <c r="E145" s="8">
        <f t="shared" si="10"/>
        <v>443.25</v>
      </c>
      <c r="F145" s="8">
        <f t="shared" si="14"/>
        <v>509.73749999999995</v>
      </c>
      <c r="I145" s="5">
        <f t="shared" si="11"/>
        <v>0</v>
      </c>
      <c r="K145" s="1">
        <f t="shared" si="12"/>
        <v>0</v>
      </c>
      <c r="L145" s="8">
        <f t="shared" si="13"/>
        <v>0</v>
      </c>
    </row>
    <row r="146" spans="1:12" ht="15.75">
      <c r="A146" s="6" t="s">
        <v>55</v>
      </c>
      <c r="B146" s="9" t="s">
        <v>57</v>
      </c>
      <c r="C146" s="8">
        <v>1</v>
      </c>
      <c r="D146" s="8">
        <v>230</v>
      </c>
      <c r="E146" s="8">
        <f t="shared" si="10"/>
        <v>230</v>
      </c>
      <c r="F146" s="8">
        <f t="shared" si="14"/>
        <v>264.5</v>
      </c>
      <c r="I146" s="5">
        <f t="shared" si="11"/>
        <v>0</v>
      </c>
      <c r="K146" s="1">
        <f t="shared" si="12"/>
        <v>0</v>
      </c>
      <c r="L146" s="8">
        <f t="shared" si="13"/>
        <v>0</v>
      </c>
    </row>
    <row r="147" spans="1:12" ht="15.75">
      <c r="A147" s="6" t="s">
        <v>55</v>
      </c>
      <c r="B147" s="7" t="s">
        <v>66</v>
      </c>
      <c r="C147" s="8">
        <v>1.15</v>
      </c>
      <c r="D147" s="8">
        <v>355</v>
      </c>
      <c r="E147" s="8">
        <f t="shared" si="10"/>
        <v>408.24999999999994</v>
      </c>
      <c r="F147" s="8">
        <f>(E147)*(1+15%)</f>
        <v>469.4874999999999</v>
      </c>
      <c r="I147" s="5">
        <f>G147-H147</f>
        <v>0</v>
      </c>
      <c r="J147" s="10">
        <v>0</v>
      </c>
      <c r="K147" s="1">
        <f t="shared" si="12"/>
        <v>0</v>
      </c>
      <c r="L147" s="8">
        <f t="shared" si="13"/>
        <v>0</v>
      </c>
    </row>
    <row r="148" spans="1:12" ht="15.75">
      <c r="A148" s="6" t="s">
        <v>55</v>
      </c>
      <c r="B148" s="9" t="s">
        <v>58</v>
      </c>
      <c r="C148" s="8">
        <v>2</v>
      </c>
      <c r="D148" s="8">
        <v>237.78</v>
      </c>
      <c r="E148" s="8">
        <f t="shared" si="10"/>
        <v>475.56</v>
      </c>
      <c r="F148" s="8">
        <f t="shared" si="14"/>
        <v>546.894</v>
      </c>
      <c r="G148" s="8">
        <f>SUM(F145:F148)</f>
        <v>1790.619</v>
      </c>
      <c r="I148" s="5">
        <f t="shared" si="11"/>
        <v>1790.619</v>
      </c>
      <c r="J148" s="10">
        <v>1791</v>
      </c>
      <c r="K148" s="1">
        <f t="shared" si="12"/>
        <v>197.3262138</v>
      </c>
      <c r="L148" s="8">
        <f t="shared" si="13"/>
        <v>196.94521379999992</v>
      </c>
    </row>
    <row r="149" spans="1:12" s="1" customFormat="1" ht="15.75">
      <c r="A149" s="2" t="s">
        <v>13</v>
      </c>
      <c r="B149" s="3" t="s">
        <v>8</v>
      </c>
      <c r="C149" s="1">
        <v>1</v>
      </c>
      <c r="D149" s="1">
        <v>166.88</v>
      </c>
      <c r="E149" s="1">
        <f t="shared" si="10"/>
        <v>166.88</v>
      </c>
      <c r="F149" s="1">
        <f t="shared" si="14"/>
        <v>191.91199999999998</v>
      </c>
      <c r="I149" s="5">
        <f t="shared" si="11"/>
        <v>0</v>
      </c>
      <c r="J149" s="10"/>
      <c r="K149" s="1">
        <f t="shared" si="12"/>
        <v>0</v>
      </c>
      <c r="L149" s="1">
        <f t="shared" si="13"/>
        <v>0</v>
      </c>
    </row>
    <row r="150" spans="1:12" s="1" customFormat="1" ht="15.75">
      <c r="A150" s="2" t="s">
        <v>13</v>
      </c>
      <c r="B150" s="3" t="s">
        <v>19</v>
      </c>
      <c r="C150" s="1">
        <v>2</v>
      </c>
      <c r="D150" s="1">
        <v>127.6</v>
      </c>
      <c r="E150" s="1">
        <f t="shared" si="10"/>
        <v>255.2</v>
      </c>
      <c r="F150" s="1">
        <f t="shared" si="14"/>
        <v>293.47999999999996</v>
      </c>
      <c r="I150" s="5">
        <f t="shared" si="11"/>
        <v>0</v>
      </c>
      <c r="J150" s="10"/>
      <c r="K150" s="1">
        <f t="shared" si="12"/>
        <v>0</v>
      </c>
      <c r="L150" s="1">
        <f t="shared" si="13"/>
        <v>0</v>
      </c>
    </row>
    <row r="151" spans="1:12" s="1" customFormat="1" ht="15.75">
      <c r="A151" s="2" t="s">
        <v>13</v>
      </c>
      <c r="B151" s="4" t="s">
        <v>44</v>
      </c>
      <c r="C151" s="1">
        <v>0.8</v>
      </c>
      <c r="D151" s="1">
        <v>262.5</v>
      </c>
      <c r="E151" s="1">
        <f t="shared" si="10"/>
        <v>210</v>
      </c>
      <c r="F151" s="1">
        <f t="shared" si="14"/>
        <v>241.49999999999997</v>
      </c>
      <c r="I151" s="5">
        <f t="shared" si="11"/>
        <v>0</v>
      </c>
      <c r="J151" s="10"/>
      <c r="K151" s="1">
        <f t="shared" si="12"/>
        <v>0</v>
      </c>
      <c r="L151" s="1">
        <f t="shared" si="13"/>
        <v>0</v>
      </c>
    </row>
    <row r="152" spans="1:12" s="1" customFormat="1" ht="15.75">
      <c r="A152" s="2" t="s">
        <v>13</v>
      </c>
      <c r="B152" s="4" t="s">
        <v>68</v>
      </c>
      <c r="C152" s="1">
        <v>0.5</v>
      </c>
      <c r="D152" s="1">
        <v>355</v>
      </c>
      <c r="E152" s="1">
        <f t="shared" si="10"/>
        <v>177.5</v>
      </c>
      <c r="F152" s="1">
        <f t="shared" si="14"/>
        <v>204.12499999999997</v>
      </c>
      <c r="G152" s="1">
        <f>SUM(F149:F152)</f>
        <v>931.0169999999999</v>
      </c>
      <c r="I152" s="5">
        <f t="shared" si="11"/>
        <v>931.0169999999999</v>
      </c>
      <c r="J152" s="10">
        <v>842</v>
      </c>
      <c r="K152" s="1">
        <f t="shared" si="12"/>
        <v>102.5980734</v>
      </c>
      <c r="L152" s="1">
        <f t="shared" si="13"/>
        <v>191.61507340000003</v>
      </c>
    </row>
    <row r="153" spans="1:12" ht="15.75">
      <c r="A153" s="6" t="s">
        <v>36</v>
      </c>
      <c r="B153" s="9" t="s">
        <v>32</v>
      </c>
      <c r="C153" s="8">
        <v>1</v>
      </c>
      <c r="D153" s="8">
        <v>27.9</v>
      </c>
      <c r="E153" s="8">
        <f t="shared" si="10"/>
        <v>27.9</v>
      </c>
      <c r="F153" s="8">
        <f t="shared" si="14"/>
        <v>32.084999999999994</v>
      </c>
      <c r="I153" s="5">
        <f t="shared" si="11"/>
        <v>0</v>
      </c>
      <c r="K153" s="1">
        <f t="shared" si="12"/>
        <v>0</v>
      </c>
      <c r="L153" s="8">
        <f t="shared" si="13"/>
        <v>0</v>
      </c>
    </row>
    <row r="154" spans="1:12" ht="15.75">
      <c r="A154" s="6" t="s">
        <v>36</v>
      </c>
      <c r="B154" s="7" t="s">
        <v>66</v>
      </c>
      <c r="C154" s="8">
        <v>0.3</v>
      </c>
      <c r="D154" s="8">
        <v>355</v>
      </c>
      <c r="E154" s="8">
        <f t="shared" si="10"/>
        <v>106.5</v>
      </c>
      <c r="F154" s="8">
        <f>(E154)*(1+15%)</f>
        <v>122.475</v>
      </c>
      <c r="I154" s="5">
        <f t="shared" si="11"/>
        <v>0</v>
      </c>
      <c r="K154" s="1">
        <f t="shared" si="12"/>
        <v>0</v>
      </c>
      <c r="L154" s="8">
        <f t="shared" si="13"/>
        <v>0</v>
      </c>
    </row>
    <row r="155" spans="1:12" ht="15.75">
      <c r="A155" s="6" t="s">
        <v>36</v>
      </c>
      <c r="B155" s="9" t="s">
        <v>44</v>
      </c>
      <c r="C155" s="8">
        <v>0.3</v>
      </c>
      <c r="D155" s="8">
        <v>262.5</v>
      </c>
      <c r="E155" s="8">
        <f t="shared" si="10"/>
        <v>78.75</v>
      </c>
      <c r="F155" s="8">
        <f t="shared" si="14"/>
        <v>90.5625</v>
      </c>
      <c r="G155" s="8">
        <f>SUM(F153:F155)</f>
        <v>245.1225</v>
      </c>
      <c r="I155" s="5">
        <f t="shared" si="11"/>
        <v>245.1225</v>
      </c>
      <c r="J155" s="10">
        <v>212.68</v>
      </c>
      <c r="K155" s="1">
        <f t="shared" si="12"/>
        <v>27.0124995</v>
      </c>
      <c r="L155" s="8">
        <f t="shared" si="13"/>
        <v>59.454999499999985</v>
      </c>
    </row>
    <row r="156" spans="1:12" s="1" customFormat="1" ht="15.75">
      <c r="A156" s="2" t="s">
        <v>7</v>
      </c>
      <c r="B156" s="3" t="s">
        <v>4</v>
      </c>
      <c r="C156" s="1">
        <v>2</v>
      </c>
      <c r="D156" s="1">
        <v>56.3</v>
      </c>
      <c r="E156" s="1">
        <f t="shared" si="10"/>
        <v>112.6</v>
      </c>
      <c r="F156" s="1">
        <f t="shared" si="14"/>
        <v>129.48999999999998</v>
      </c>
      <c r="I156" s="5">
        <f t="shared" si="11"/>
        <v>0</v>
      </c>
      <c r="J156" s="10"/>
      <c r="K156" s="1">
        <f t="shared" si="12"/>
        <v>0</v>
      </c>
      <c r="L156" s="1">
        <f t="shared" si="13"/>
        <v>0</v>
      </c>
    </row>
    <row r="157" spans="1:12" s="1" customFormat="1" ht="15.75">
      <c r="A157" s="2" t="s">
        <v>7</v>
      </c>
      <c r="B157" s="3" t="s">
        <v>14</v>
      </c>
      <c r="C157" s="1">
        <v>2</v>
      </c>
      <c r="D157" s="1">
        <v>66.61</v>
      </c>
      <c r="E157" s="1">
        <f t="shared" si="10"/>
        <v>133.22</v>
      </c>
      <c r="F157" s="1">
        <f t="shared" si="14"/>
        <v>153.20299999999997</v>
      </c>
      <c r="I157" s="5">
        <f t="shared" si="11"/>
        <v>0</v>
      </c>
      <c r="J157" s="10"/>
      <c r="K157" s="1">
        <f t="shared" si="12"/>
        <v>0</v>
      </c>
      <c r="L157" s="1">
        <f t="shared" si="13"/>
        <v>0</v>
      </c>
    </row>
    <row r="158" spans="1:12" s="1" customFormat="1" ht="15.75">
      <c r="A158" s="2" t="s">
        <v>7</v>
      </c>
      <c r="B158" s="3" t="s">
        <v>38</v>
      </c>
      <c r="C158" s="1">
        <v>2</v>
      </c>
      <c r="D158" s="1">
        <v>0</v>
      </c>
      <c r="E158" s="1">
        <f t="shared" si="10"/>
        <v>0</v>
      </c>
      <c r="F158" s="1">
        <f t="shared" si="14"/>
        <v>0</v>
      </c>
      <c r="I158" s="5">
        <f t="shared" si="11"/>
        <v>0</v>
      </c>
      <c r="J158" s="10"/>
      <c r="K158" s="1">
        <f t="shared" si="12"/>
        <v>0</v>
      </c>
      <c r="L158" s="1">
        <f t="shared" si="13"/>
        <v>0</v>
      </c>
    </row>
    <row r="159" spans="1:12" s="1" customFormat="1" ht="15.75">
      <c r="A159" s="2" t="s">
        <v>7</v>
      </c>
      <c r="B159" s="4" t="s">
        <v>52</v>
      </c>
      <c r="C159" s="1">
        <v>1</v>
      </c>
      <c r="D159" s="1">
        <v>153.83</v>
      </c>
      <c r="E159" s="1">
        <f t="shared" si="10"/>
        <v>153.83</v>
      </c>
      <c r="F159" s="1">
        <f t="shared" si="14"/>
        <v>176.9045</v>
      </c>
      <c r="I159" s="5">
        <f t="shared" si="11"/>
        <v>0</v>
      </c>
      <c r="J159" s="10"/>
      <c r="K159" s="1">
        <f t="shared" si="12"/>
        <v>0</v>
      </c>
      <c r="L159" s="1">
        <f t="shared" si="13"/>
        <v>0</v>
      </c>
    </row>
    <row r="160" spans="1:12" s="1" customFormat="1" ht="15.75">
      <c r="A160" s="2" t="s">
        <v>7</v>
      </c>
      <c r="B160" s="4" t="s">
        <v>58</v>
      </c>
      <c r="C160" s="1">
        <v>1</v>
      </c>
      <c r="D160" s="1">
        <v>237.78</v>
      </c>
      <c r="E160" s="1">
        <f t="shared" si="10"/>
        <v>237.78</v>
      </c>
      <c r="F160" s="1">
        <f t="shared" si="14"/>
        <v>273.447</v>
      </c>
      <c r="I160" s="5">
        <f t="shared" si="11"/>
        <v>0</v>
      </c>
      <c r="J160" s="10"/>
      <c r="K160" s="1">
        <f t="shared" si="12"/>
        <v>0</v>
      </c>
      <c r="L160" s="1">
        <f t="shared" si="13"/>
        <v>0</v>
      </c>
    </row>
    <row r="161" spans="1:12" s="1" customFormat="1" ht="15.75">
      <c r="A161" s="2" t="s">
        <v>83</v>
      </c>
      <c r="B161" s="3" t="s">
        <v>81</v>
      </c>
      <c r="C161" s="1">
        <v>1.3</v>
      </c>
      <c r="D161" s="1">
        <v>365</v>
      </c>
      <c r="E161" s="1">
        <f t="shared" si="10"/>
        <v>474.5</v>
      </c>
      <c r="F161" s="1">
        <f>(E161)*(1+15%)</f>
        <v>545.675</v>
      </c>
      <c r="I161" s="5">
        <f t="shared" si="11"/>
        <v>0</v>
      </c>
      <c r="J161" s="10"/>
      <c r="K161" s="1">
        <f t="shared" si="12"/>
        <v>0</v>
      </c>
      <c r="L161" s="1">
        <f t="shared" si="13"/>
        <v>0</v>
      </c>
    </row>
    <row r="162" spans="1:12" s="1" customFormat="1" ht="15.75">
      <c r="A162" s="2" t="s">
        <v>7</v>
      </c>
      <c r="B162" s="4" t="s">
        <v>59</v>
      </c>
      <c r="C162" s="1">
        <v>1</v>
      </c>
      <c r="D162" s="1">
        <v>213.29</v>
      </c>
      <c r="E162" s="1">
        <f t="shared" si="10"/>
        <v>213.29</v>
      </c>
      <c r="F162" s="1">
        <f t="shared" si="14"/>
        <v>245.28349999999998</v>
      </c>
      <c r="G162" s="1">
        <f>SUM(F156:F162)</f>
        <v>1524.003</v>
      </c>
      <c r="I162" s="5">
        <f t="shared" si="11"/>
        <v>1524.003</v>
      </c>
      <c r="J162" s="10">
        <v>1736.5</v>
      </c>
      <c r="K162" s="1">
        <f t="shared" si="12"/>
        <v>167.9451306</v>
      </c>
      <c r="L162" s="1">
        <f t="shared" si="13"/>
        <v>-44.55186939999999</v>
      </c>
    </row>
    <row r="163" spans="1:12" ht="15.75">
      <c r="A163" s="6" t="s">
        <v>26</v>
      </c>
      <c r="B163" s="7" t="s">
        <v>24</v>
      </c>
      <c r="C163" s="8">
        <v>2</v>
      </c>
      <c r="D163" s="8">
        <v>57.8</v>
      </c>
      <c r="E163" s="8">
        <f t="shared" si="10"/>
        <v>115.6</v>
      </c>
      <c r="F163" s="8">
        <f t="shared" si="14"/>
        <v>132.93999999999997</v>
      </c>
      <c r="I163" s="5">
        <f t="shared" si="11"/>
        <v>0</v>
      </c>
      <c r="K163" s="1">
        <f t="shared" si="12"/>
        <v>0</v>
      </c>
      <c r="L163" s="8">
        <f t="shared" si="13"/>
        <v>0</v>
      </c>
    </row>
    <row r="164" spans="1:12" ht="15.75">
      <c r="A164" s="6" t="s">
        <v>26</v>
      </c>
      <c r="B164" s="9" t="s">
        <v>31</v>
      </c>
      <c r="C164" s="8">
        <v>2</v>
      </c>
      <c r="D164" s="8">
        <v>57.8</v>
      </c>
      <c r="E164" s="8">
        <f t="shared" si="10"/>
        <v>115.6</v>
      </c>
      <c r="F164" s="8">
        <f t="shared" si="14"/>
        <v>132.93999999999997</v>
      </c>
      <c r="I164" s="5">
        <f t="shared" si="11"/>
        <v>0</v>
      </c>
      <c r="K164" s="1">
        <f t="shared" si="12"/>
        <v>0</v>
      </c>
      <c r="L164" s="8">
        <f t="shared" si="13"/>
        <v>0</v>
      </c>
    </row>
    <row r="165" spans="1:12" ht="15.75">
      <c r="A165" s="6" t="s">
        <v>26</v>
      </c>
      <c r="B165" s="9" t="s">
        <v>48</v>
      </c>
      <c r="C165" s="8">
        <v>0.5</v>
      </c>
      <c r="D165" s="8">
        <v>262.5</v>
      </c>
      <c r="E165" s="8">
        <f t="shared" si="10"/>
        <v>131.25</v>
      </c>
      <c r="F165" s="8">
        <f t="shared" si="14"/>
        <v>150.9375</v>
      </c>
      <c r="I165" s="5">
        <f t="shared" si="11"/>
        <v>0</v>
      </c>
      <c r="K165" s="1">
        <f t="shared" si="12"/>
        <v>0</v>
      </c>
      <c r="L165" s="8">
        <f t="shared" si="13"/>
        <v>0</v>
      </c>
    </row>
    <row r="166" spans="1:12" ht="15.75">
      <c r="A166" s="6" t="s">
        <v>26</v>
      </c>
      <c r="B166" s="9" t="s">
        <v>61</v>
      </c>
      <c r="C166" s="8">
        <v>1</v>
      </c>
      <c r="D166" s="8">
        <v>214.7</v>
      </c>
      <c r="E166" s="8">
        <f t="shared" si="10"/>
        <v>214.7</v>
      </c>
      <c r="F166" s="8">
        <f t="shared" si="14"/>
        <v>246.90499999999997</v>
      </c>
      <c r="I166" s="5">
        <f t="shared" si="11"/>
        <v>0</v>
      </c>
      <c r="K166" s="1">
        <f t="shared" si="12"/>
        <v>0</v>
      </c>
      <c r="L166" s="8">
        <f t="shared" si="13"/>
        <v>0</v>
      </c>
    </row>
    <row r="167" spans="1:12" ht="15.75">
      <c r="A167" s="6" t="s">
        <v>26</v>
      </c>
      <c r="B167" s="9" t="s">
        <v>63</v>
      </c>
      <c r="C167" s="8">
        <v>2</v>
      </c>
      <c r="D167" s="8">
        <v>28.9</v>
      </c>
      <c r="E167" s="8">
        <f t="shared" si="10"/>
        <v>57.8</v>
      </c>
      <c r="F167" s="8">
        <f t="shared" si="14"/>
        <v>66.46999999999998</v>
      </c>
      <c r="I167" s="5">
        <f t="shared" si="11"/>
        <v>0</v>
      </c>
      <c r="K167" s="1">
        <f t="shared" si="12"/>
        <v>0</v>
      </c>
      <c r="L167" s="8">
        <f t="shared" si="13"/>
        <v>0</v>
      </c>
    </row>
    <row r="168" spans="1:12" ht="15.75">
      <c r="A168" s="6" t="s">
        <v>26</v>
      </c>
      <c r="B168" s="7" t="s">
        <v>65</v>
      </c>
      <c r="C168" s="8">
        <v>7</v>
      </c>
      <c r="D168" s="8">
        <v>26.95</v>
      </c>
      <c r="E168" s="8">
        <f t="shared" si="10"/>
        <v>188.65</v>
      </c>
      <c r="F168" s="8">
        <f t="shared" si="14"/>
        <v>216.9475</v>
      </c>
      <c r="I168" s="5">
        <f t="shared" si="11"/>
        <v>0</v>
      </c>
      <c r="K168" s="1">
        <f t="shared" si="12"/>
        <v>0</v>
      </c>
      <c r="L168" s="8">
        <f t="shared" si="13"/>
        <v>0</v>
      </c>
    </row>
    <row r="169" spans="1:12" ht="15.75">
      <c r="A169" s="6" t="s">
        <v>26</v>
      </c>
      <c r="B169" s="9" t="s">
        <v>72</v>
      </c>
      <c r="C169" s="8">
        <v>6</v>
      </c>
      <c r="D169" s="8">
        <v>0</v>
      </c>
      <c r="E169" s="8">
        <f t="shared" si="10"/>
        <v>0</v>
      </c>
      <c r="F169" s="8">
        <f t="shared" si="14"/>
        <v>0</v>
      </c>
      <c r="G169" s="8">
        <f>SUM(F163:F169)</f>
        <v>947.1399999999999</v>
      </c>
      <c r="I169" s="5">
        <f t="shared" si="11"/>
        <v>947.1399999999999</v>
      </c>
      <c r="J169" s="10">
        <v>1614.4</v>
      </c>
      <c r="K169" s="1">
        <f t="shared" si="12"/>
        <v>104.374828</v>
      </c>
      <c r="L169" s="8">
        <f t="shared" si="13"/>
        <v>-562.8851720000002</v>
      </c>
    </row>
    <row r="170" spans="1:12" s="1" customFormat="1" ht="15.75">
      <c r="A170" s="2" t="s">
        <v>53</v>
      </c>
      <c r="B170" s="4" t="s">
        <v>52</v>
      </c>
      <c r="C170" s="1">
        <v>1</v>
      </c>
      <c r="D170" s="1">
        <v>153.83</v>
      </c>
      <c r="E170" s="1">
        <f t="shared" si="10"/>
        <v>153.83</v>
      </c>
      <c r="F170" s="1">
        <f>(E170)*(1+15%)</f>
        <v>176.9045</v>
      </c>
      <c r="I170" s="5">
        <f>G170-H170</f>
        <v>0</v>
      </c>
      <c r="J170" s="10"/>
      <c r="K170" s="1">
        <f t="shared" si="12"/>
        <v>0</v>
      </c>
      <c r="L170" s="1">
        <f t="shared" si="13"/>
        <v>0</v>
      </c>
    </row>
    <row r="171" spans="1:12" s="1" customFormat="1" ht="15.75">
      <c r="A171" s="2" t="s">
        <v>53</v>
      </c>
      <c r="B171" s="3" t="s">
        <v>82</v>
      </c>
      <c r="C171" s="1">
        <v>0.5</v>
      </c>
      <c r="D171" s="1">
        <v>141</v>
      </c>
      <c r="E171" s="1">
        <f t="shared" si="10"/>
        <v>70.5</v>
      </c>
      <c r="F171" s="1">
        <f t="shared" si="14"/>
        <v>81.07499999999999</v>
      </c>
      <c r="G171" s="1">
        <v>254.2</v>
      </c>
      <c r="I171" s="5">
        <f t="shared" si="11"/>
        <v>254.2</v>
      </c>
      <c r="J171" s="10">
        <v>255</v>
      </c>
      <c r="K171" s="1">
        <f t="shared" si="12"/>
        <v>28.01284</v>
      </c>
      <c r="L171" s="1">
        <f t="shared" si="13"/>
        <v>27.21283999999997</v>
      </c>
    </row>
    <row r="172" spans="1:12" ht="15.75">
      <c r="A172" s="6" t="s">
        <v>87</v>
      </c>
      <c r="B172" s="7" t="s">
        <v>56</v>
      </c>
      <c r="C172" s="8">
        <v>2</v>
      </c>
      <c r="D172" s="8">
        <v>197.5</v>
      </c>
      <c r="E172" s="8">
        <f t="shared" si="10"/>
        <v>395</v>
      </c>
      <c r="F172" s="8">
        <f>(E172)*(1+15%)</f>
        <v>454.24999999999994</v>
      </c>
      <c r="I172" s="5">
        <f t="shared" si="11"/>
        <v>0</v>
      </c>
      <c r="K172" s="1">
        <f t="shared" si="12"/>
        <v>0</v>
      </c>
      <c r="L172" s="8">
        <f t="shared" si="13"/>
        <v>0</v>
      </c>
    </row>
    <row r="173" spans="1:12" ht="15.75">
      <c r="A173" s="6" t="s">
        <v>87</v>
      </c>
      <c r="B173" s="9" t="s">
        <v>89</v>
      </c>
      <c r="C173" s="8">
        <v>2</v>
      </c>
      <c r="D173" s="8">
        <v>156.1</v>
      </c>
      <c r="E173" s="8">
        <f t="shared" si="10"/>
        <v>312.2</v>
      </c>
      <c r="F173" s="8">
        <f>(E173)*(1+15%)</f>
        <v>359.03</v>
      </c>
      <c r="I173" s="5">
        <f t="shared" si="11"/>
        <v>0</v>
      </c>
      <c r="K173" s="1">
        <f t="shared" si="12"/>
        <v>0</v>
      </c>
      <c r="L173" s="8">
        <f t="shared" si="13"/>
        <v>0</v>
      </c>
    </row>
    <row r="174" spans="1:12" ht="15.75">
      <c r="A174" s="6" t="s">
        <v>87</v>
      </c>
      <c r="B174" s="9" t="s">
        <v>72</v>
      </c>
      <c r="C174" s="8">
        <v>4</v>
      </c>
      <c r="D174" s="8">
        <v>0</v>
      </c>
      <c r="E174" s="8">
        <f t="shared" si="10"/>
        <v>0</v>
      </c>
      <c r="F174" s="8">
        <f>(E174)*(1+15%)</f>
        <v>0</v>
      </c>
      <c r="G174" s="8">
        <f>SUM(F172:F174)</f>
        <v>813.28</v>
      </c>
      <c r="I174" s="5">
        <f t="shared" si="11"/>
        <v>813.28</v>
      </c>
      <c r="J174" s="10">
        <v>1080</v>
      </c>
      <c r="K174" s="1">
        <f t="shared" si="12"/>
        <v>89.623456</v>
      </c>
      <c r="L174" s="8">
        <f t="shared" si="13"/>
        <v>-177.096544</v>
      </c>
    </row>
    <row r="175" spans="1:12" s="1" customFormat="1" ht="15.75">
      <c r="A175" s="2" t="s">
        <v>90</v>
      </c>
      <c r="B175" s="4" t="s">
        <v>40</v>
      </c>
      <c r="C175" s="1">
        <v>2</v>
      </c>
      <c r="D175" s="1">
        <v>136</v>
      </c>
      <c r="E175" s="1">
        <f>C175*D175</f>
        <v>272</v>
      </c>
      <c r="F175" s="1">
        <f>(E175)*(1+15%)</f>
        <v>312.79999999999995</v>
      </c>
      <c r="G175" s="1">
        <v>275</v>
      </c>
      <c r="I175" s="5">
        <v>275</v>
      </c>
      <c r="J175" s="10">
        <v>275</v>
      </c>
      <c r="K175" s="1">
        <f t="shared" si="12"/>
        <v>30.305000000000003</v>
      </c>
      <c r="L175" s="1">
        <f t="shared" si="13"/>
        <v>30.305000000000007</v>
      </c>
    </row>
    <row r="176" spans="5:6" ht="15.75">
      <c r="E176" s="13">
        <f>SUM(E2:E175)</f>
        <v>33930.95</v>
      </c>
      <c r="F176" s="8">
        <f>SUM(F2:F175)</f>
        <v>39020.59250000002</v>
      </c>
    </row>
    <row r="180" spans="2:11" ht="15.75">
      <c r="B180" s="8"/>
      <c r="I180" s="5">
        <f>G180-H180</f>
        <v>0</v>
      </c>
      <c r="K180" s="8">
        <f>SUM(K8:K179)</f>
        <v>4248.3470337</v>
      </c>
    </row>
    <row r="182" ht="15.75">
      <c r="B182" s="8"/>
    </row>
  </sheetData>
  <hyperlinks>
    <hyperlink ref="A28" r:id="rId1" display="Babochka@"/>
    <hyperlink ref="A29" r:id="rId2" display="Babochka@"/>
    <hyperlink ref="A30" r:id="rId3" display="Babochka@"/>
    <hyperlink ref="A31" r:id="rId4" display="Babochka@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2014-01-23T08:09:05Z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