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816" activeTab="0"/>
  </bookViews>
  <sheets>
    <sheet name="Вентилируемые кроссовки" sheetId="1" r:id="rId1"/>
  </sheets>
  <definedNames>
    <definedName name="всего_по_размерам">'Вентилируемые кроссовки'!$U$10</definedName>
    <definedName name="Город">'Вентилируемые кроссовки'!$D$3</definedName>
    <definedName name="Группировка">'Вентилируемые кроссовки'!#REF!</definedName>
    <definedName name="Дата">'Вентилируемые кроссовки'!$B$7</definedName>
    <definedName name="Дилер">'Вентилируемые кроссовки'!$D$2</definedName>
    <definedName name="_xlnm.Print_Titles" localSheetId="0">'Вентилируемые кроссовки'!$12:$13</definedName>
    <definedName name="Заголовок">'Вентилируемые кроссовки'!$A$1</definedName>
    <definedName name="Склад">'Вентилируемые кроссовки'!$E$7</definedName>
    <definedName name="Строка">'Вентилируемые кроссовки'!#REF!</definedName>
    <definedName name="ТипЗаказа">'Вентилируемые кроссовки'!$D$5</definedName>
    <definedName name="ТК">'Вентилируемые кроссовки'!$D$4</definedName>
    <definedName name="Шапка">'Вентилируемые кроссовки'!$A$1:$AB$13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<sst xmlns="http://schemas.openxmlformats.org/spreadsheetml/2006/main" count="49" uniqueCount="49">
  <si>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Дата:</t>
  </si>
  <si>
    <t>Модель</t>
  </si>
  <si>
    <t xml:space="preserve">Всего по размерам: </t>
  </si>
  <si>
    <t xml:space="preserve">Всего % по размерам: </t>
  </si>
  <si>
    <t>Стоимость, $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</si>
  <si>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</si>
  <si>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</si>
  <si>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</si>
  <si>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 xml:space="preserve">Тип заказа </t>
  </si>
  <si>
    <t xml:space="preserve">Базовая цена </t>
  </si>
  <si>
    <t>Всего заказ, пар</t>
  </si>
  <si>
    <t>Цена, $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</si>
  <si>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</si>
  <si>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</si>
  <si>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к оплате:</t>
  </si>
  <si>
    <t>Внимание! Все ячейки, кроме белых, защищены! Заполняйте только белые ячейки!</t>
  </si>
  <si>
    <t>Транспортная компания:</t>
  </si>
  <si>
    <t>Всего доступно для заказа:</t>
  </si>
  <si>
    <t xml:space="preserve">Покупатель: </t>
  </si>
  <si>
    <t>Город:</t>
  </si>
  <si>
    <r>
      <t xml:space="preserve">Артикул
</t>
    </r>
    <r>
      <rPr>
        <b/>
        <sz val="12"/>
        <rFont val="Arial"/>
        <family val="2"/>
      </rPr>
      <t>(для просмотра изображения щелкните по артикулу)</t>
    </r>
  </si>
  <si>
    <r>
      <t xml:space="preserve">Размеры, Европа
</t>
    </r>
    <r>
      <rPr>
        <b/>
        <sz val="12"/>
        <color indexed="10"/>
        <rFont val="Arial"/>
        <family val="2"/>
      </rPr>
      <t xml:space="preserve">разница между европейскими и российскими размерами составляет один размер 
</t>
    </r>
    <r>
      <rPr>
        <sz val="12"/>
        <color indexed="10"/>
        <rFont val="Arial"/>
        <family val="2"/>
      </rPr>
      <t>(например 37-ой российский соответствует 38-ому европейскому)</t>
    </r>
  </si>
  <si>
    <r>
      <t xml:space="preserve">Вид
</t>
    </r>
    <r>
      <rPr>
        <b/>
        <sz val="12"/>
        <rFont val="Arial"/>
        <family val="2"/>
      </rPr>
      <t>(для просмотра изображения щелкните по картинке)</t>
    </r>
  </si>
  <si>
    <t>Кроссовки и обувь с дышащей подошвой Glagla (Глагла) - оптовый заказ</t>
  </si>
  <si>
    <t>Заказ со склада</t>
  </si>
  <si>
    <t>15 июня 2017 г.</t>
  </si>
  <si>
    <t>Модель Typhoon</t>
  </si>
  <si>
    <t>Typhoon Black / Тайфун Блэк</t>
  </si>
  <si>
    <t>Typhoon Charcoal-Neon Orange / Тайфун Чаркл Неон Оранж</t>
  </si>
  <si>
    <t>Typhoon Charcoal-Pastel Pink / Тайфун Чаркл Пастель Пинк</t>
  </si>
  <si>
    <t>Модель Classic</t>
  </si>
  <si>
    <t>Classic White / Классик Вайт</t>
  </si>
  <si>
    <t>Classic Black / Классик Блэк</t>
  </si>
  <si>
    <t>Classic Tutti Frutti / Классик Тути Фрути</t>
  </si>
  <si>
    <t>Classic Royal Blue / Классик Роял Блю</t>
  </si>
  <si>
    <t>Classic Silver / Классик Сильвер</t>
  </si>
  <si>
    <t>Classic Navy / Классик Нэви</t>
  </si>
  <si>
    <t>Classic Jamaica / Классик Ямайка</t>
  </si>
  <si>
    <t>Classic Gradation Pink / Классик Грэдейшн Пинк</t>
  </si>
  <si>
    <t>Classic Gradation Blue / Классик Грэдейшн Блю</t>
  </si>
  <si>
    <t>Classic Charcoal-Neon Orange / Классик Чаркл Неон Оранж</t>
  </si>
  <si>
    <t>Classic Charcoal-Pastel Pink / Классик Чаркл Пастель Пинк</t>
  </si>
  <si>
    <t>Classic Dark Brown/Light Brown / Классик дарк браун/Лайт браун</t>
  </si>
  <si>
    <t>Модель Classic Clog</t>
  </si>
  <si>
    <t>Classic Clog Tutti Frutti / Классик Клог Тути Фрути</t>
  </si>
  <si>
    <t>Примечание:</t>
  </si>
  <si>
    <t>1. Минимальный заказ - 12 пар.</t>
  </si>
  <si>
    <t>2. Оплата производится в рублях по курсу ЦБ РФ на день оплаты.</t>
  </si>
  <si>
    <t>3. Доставка до транспортных компаний по указанию дилеров. Стоимость услуги 600 рублей. Самовывоз - бесплатно.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</si>
</sst>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[$$-C09]* #,##0.00_-;\-[$$-C09]* #,##0.00_-;_-[$$-C09]* &quot;-&quot;??_-;_-@_-"/>
    <numFmt numFmtId="173" formatCode="_-* #,##0.00[$р.-419]_-;\-* #,##0.00[$р.-419]_-;_-* &quot;-&quot;??[$р.-419]_-;_-@_-"/>
    <numFmt numFmtId="174" formatCode="[$-F800]dddd\,\ mmmm\ dd\,\ yyyy"/>
    <numFmt numFmtId="175" formatCode="[$-FC19]d\ mmmm\ yyyy\ &quot;г.&quot;"/>
    <numFmt numFmtId="176" formatCode="0.0"/>
    <numFmt numFmtId="177" formatCode="_-[$₹-459]* #,##0.00_ ;_-[$₹-459]* \-#,##0.00\ ;_-[$₹-459]* &quot;-&quot;??_ ;_-@_ "/>
    <numFmt numFmtId="178" formatCode="#,##0_ ;[Red]\-#,##0\ "/>
    <numFmt numFmtId="179" formatCode="0_ ;[Red]\-0\ "/>
  </numFmts>
  <fonts count="64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b/>
      <u val="single"/>
      <sz val="12"/>
      <color indexed="10"/>
      <name val="Arial"/>
      <family val="2"/>
    </font>
    <font>
      <b/>
      <i/>
      <sz val="12"/>
      <color indexed="9"/>
      <name val="Comic Sans MS"/>
      <family val="4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 Narrow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 Narrow"/>
      <family val="2"/>
    </font>
    <font>
      <b/>
      <sz val="11"/>
      <color rgb="FFFF0000"/>
      <name val="Arial"/>
      <family val="2"/>
    </font>
    <font>
      <b/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AF2FE"/>
        <bgColor indexed="64"/>
      </patternFill>
    </fill>
    <fill>
      <patternFill patternType="solid">
        <fgColor rgb="FF0248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double"/>
      <bottom style="thin"/>
    </border>
    <border>
      <left/>
      <right style="medium"/>
      <top style="double"/>
      <bottom/>
    </border>
    <border>
      <left style="medium"/>
      <right style="medium"/>
      <top style="thin"/>
      <bottom style="double"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1" xfId="0" applyNumberFormat="1" applyFont="1" applyFill="1" applyBorder="1" applyAlignment="1" applyProtection="1">
      <alignment horizontal="center" vertical="center"/>
      <protection locked="0"/>
    </xf>
    <xf numFmtId="0" fontId="5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right"/>
    </xf>
    <xf numFmtId="4" fontId="0" fillId="33" borderId="0" xfId="0" applyNumberFormat="1" applyFill="1" applyAlignment="1">
      <alignment horizontal="left"/>
    </xf>
    <xf numFmtId="1" fontId="2" fillId="33" borderId="13" xfId="0" applyNumberFormat="1" applyFont="1" applyFill="1" applyBorder="1" applyAlignment="1">
      <alignment horizontal="right" vertical="center" wrapText="1"/>
    </xf>
    <xf numFmtId="1" fontId="6" fillId="33" borderId="14" xfId="0" applyNumberFormat="1" applyFont="1" applyFill="1" applyBorder="1" applyAlignment="1">
      <alignment horizontal="right" vertical="center"/>
    </xf>
    <xf numFmtId="1" fontId="35" fillId="33" borderId="15" xfId="0" applyNumberFormat="1" applyFont="1" applyFill="1" applyBorder="1" applyAlignment="1">
      <alignment horizontal="right" vertical="center"/>
    </xf>
    <xf numFmtId="0" fontId="0" fillId="33" borderId="16" xfId="0" applyFill="1" applyBorder="1" applyAlignment="1" applyProtection="1">
      <alignment horizontal="left"/>
      <protection/>
    </xf>
    <xf numFmtId="1" fontId="36" fillId="33" borderId="17" xfId="0" applyNumberFormat="1" applyFont="1" applyFill="1" applyBorder="1" applyAlignment="1">
      <alignment horizontal="right" vertical="center"/>
    </xf>
    <xf numFmtId="4" fontId="35" fillId="33" borderId="17" xfId="0" applyNumberFormat="1" applyFont="1" applyFill="1" applyBorder="1" applyAlignment="1" applyProtection="1">
      <alignment horizontal="right" vertical="center"/>
      <protection/>
    </xf>
    <xf numFmtId="4" fontId="36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left"/>
      <protection/>
    </xf>
    <xf numFmtId="1" fontId="3" fillId="34" borderId="17" xfId="0" applyNumberFormat="1" applyFont="1" applyFill="1" applyBorder="1" applyAlignment="1">
      <alignment horizontal="right" vertical="center"/>
    </xf>
    <xf numFmtId="1" fontId="4" fillId="34" borderId="15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 applyProtection="1">
      <alignment horizontal="right"/>
      <protection/>
    </xf>
    <xf numFmtId="4" fontId="0" fillId="34" borderId="19" xfId="0" applyNumberFormat="1" applyFill="1" applyBorder="1" applyAlignment="1" applyProtection="1">
      <alignment horizontal="right"/>
      <protection/>
    </xf>
    <xf numFmtId="1" fontId="35" fillId="33" borderId="20" xfId="0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33" borderId="0" xfId="0" applyFont="1" applyFill="1" applyBorder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" fontId="8" fillId="33" borderId="0" xfId="0" applyNumberFormat="1" applyFont="1" applyFill="1" applyAlignment="1">
      <alignment horizontal="left"/>
    </xf>
    <xf numFmtId="0" fontId="2" fillId="33" borderId="23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left" vertical="center"/>
      <protection/>
    </xf>
    <xf numFmtId="3" fontId="6" fillId="33" borderId="25" xfId="0" applyNumberFormat="1" applyFont="1" applyFill="1" applyBorder="1" applyAlignment="1" applyProtection="1">
      <alignment horizontal="center" vertical="center"/>
      <protection/>
    </xf>
    <xf numFmtId="3" fontId="6" fillId="33" borderId="26" xfId="0" applyNumberFormat="1" applyFont="1" applyFill="1" applyBorder="1" applyAlignment="1" applyProtection="1">
      <alignment horizontal="center" vertical="center"/>
      <protection/>
    </xf>
    <xf numFmtId="3" fontId="6" fillId="33" borderId="27" xfId="0" applyNumberFormat="1" applyFont="1" applyFill="1" applyBorder="1" applyAlignment="1" applyProtection="1">
      <alignment horizontal="center" vertical="center"/>
      <protection/>
    </xf>
    <xf numFmtId="172" fontId="2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9" fontId="8" fillId="33" borderId="29" xfId="0" applyNumberFormat="1" applyFont="1" applyFill="1" applyBorder="1" applyAlignment="1" applyProtection="1">
      <alignment horizontal="center" vertical="center"/>
      <protection/>
    </xf>
    <xf numFmtId="9" fontId="8" fillId="33" borderId="30" xfId="0" applyNumberFormat="1" applyFont="1" applyFill="1" applyBorder="1" applyAlignment="1" applyProtection="1">
      <alignment horizontal="center" vertical="center"/>
      <protection/>
    </xf>
    <xf numFmtId="9" fontId="8" fillId="33" borderId="31" xfId="0" applyNumberFormat="1" applyFont="1" applyFill="1" applyBorder="1" applyAlignment="1" applyProtection="1">
      <alignment horizontal="center" vertical="center"/>
      <protection/>
    </xf>
    <xf numFmtId="170" fontId="2" fillId="33" borderId="32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1" fontId="35" fillId="33" borderId="33" xfId="0" applyNumberFormat="1" applyFont="1" applyFill="1" applyBorder="1" applyAlignment="1">
      <alignment horizontal="center" vertical="center"/>
    </xf>
    <xf numFmtId="0" fontId="60" fillId="33" borderId="34" xfId="0" applyNumberFormat="1" applyFont="1" applyFill="1" applyBorder="1" applyAlignment="1">
      <alignment horizontal="center" vertical="center"/>
    </xf>
    <xf numFmtId="0" fontId="60" fillId="33" borderId="35" xfId="0" applyNumberFormat="1" applyFont="1" applyFill="1" applyBorder="1" applyAlignment="1">
      <alignment horizontal="center" vertical="center"/>
    </xf>
    <xf numFmtId="1" fontId="60" fillId="33" borderId="35" xfId="0" applyNumberFormat="1" applyFont="1" applyFill="1" applyBorder="1" applyAlignment="1">
      <alignment horizontal="center" vertical="center"/>
    </xf>
    <xf numFmtId="1" fontId="60" fillId="33" borderId="36" xfId="0" applyNumberFormat="1" applyFont="1" applyFill="1" applyBorder="1" applyAlignment="1">
      <alignment horizontal="center" vertical="center"/>
    </xf>
    <xf numFmtId="1" fontId="60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9" fontId="2" fillId="33" borderId="38" xfId="0" applyNumberFormat="1" applyFont="1" applyFill="1" applyBorder="1" applyAlignment="1" applyProtection="1">
      <alignment horizontal="center" vertical="center"/>
      <protection/>
    </xf>
    <xf numFmtId="179" fontId="2" fillId="33" borderId="39" xfId="0" applyNumberFormat="1" applyFont="1" applyFill="1" applyBorder="1" applyAlignment="1" applyProtection="1">
      <alignment horizontal="center" vertical="center"/>
      <protection/>
    </xf>
    <xf numFmtId="179" fontId="2" fillId="33" borderId="40" xfId="0" applyNumberFormat="1" applyFont="1" applyFill="1" applyBorder="1" applyAlignment="1" applyProtection="1">
      <alignment horizontal="center" vertical="center"/>
      <protection/>
    </xf>
    <xf numFmtId="1" fontId="35" fillId="34" borderId="33" xfId="0" applyNumberFormat="1" applyFont="1" applyFill="1" applyBorder="1" applyAlignment="1">
      <alignment horizontal="center" vertical="center"/>
    </xf>
    <xf numFmtId="0" fontId="59" fillId="34" borderId="11" xfId="0" applyNumberFormat="1" applyFont="1" applyFill="1" applyBorder="1" applyAlignment="1" applyProtection="1">
      <alignment horizontal="center" vertical="center"/>
      <protection locked="0"/>
    </xf>
    <xf numFmtId="1" fontId="35" fillId="34" borderId="20" xfId="0" applyNumberFormat="1" applyFont="1" applyFill="1" applyBorder="1" applyAlignment="1">
      <alignment horizontal="center" vertical="center"/>
    </xf>
    <xf numFmtId="0" fontId="59" fillId="34" borderId="12" xfId="0" applyNumberFormat="1" applyFont="1" applyFill="1" applyBorder="1" applyAlignment="1" applyProtection="1">
      <alignment horizontal="center" vertical="center"/>
      <protection locked="0"/>
    </xf>
    <xf numFmtId="1" fontId="35" fillId="34" borderId="41" xfId="0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 horizontal="left"/>
    </xf>
    <xf numFmtId="0" fontId="8" fillId="0" borderId="0" xfId="57" applyFont="1" applyAlignment="1">
      <alignment horizontal="left" vertical="top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" fillId="35" borderId="42" xfId="0" applyNumberFormat="1" applyFont="1" applyFill="1" applyBorder="1" applyAlignment="1">
      <alignment horizontal="left" vertical="center"/>
    </xf>
    <xf numFmtId="0" fontId="2" fillId="35" borderId="43" xfId="0" applyNumberFormat="1" applyFont="1" applyFill="1" applyBorder="1" applyAlignment="1">
      <alignment horizontal="left" vertical="center"/>
    </xf>
    <xf numFmtId="0" fontId="2" fillId="35" borderId="37" xfId="0" applyNumberFormat="1" applyFont="1" applyFill="1" applyBorder="1" applyAlignment="1">
      <alignment horizontal="left" vertical="center"/>
    </xf>
    <xf numFmtId="0" fontId="10" fillId="33" borderId="44" xfId="0" applyNumberFormat="1" applyFont="1" applyFill="1" applyBorder="1" applyAlignment="1">
      <alignment horizontal="left" vertical="center" wrapText="1"/>
    </xf>
    <xf numFmtId="0" fontId="10" fillId="33" borderId="45" xfId="0" applyNumberFormat="1" applyFont="1" applyFill="1" applyBorder="1" applyAlignment="1">
      <alignment horizontal="left" vertical="center" wrapText="1"/>
    </xf>
    <xf numFmtId="0" fontId="10" fillId="33" borderId="46" xfId="0" applyNumberFormat="1" applyFont="1" applyFill="1" applyBorder="1" applyAlignment="1">
      <alignment horizontal="left" vertical="center" wrapText="1"/>
    </xf>
    <xf numFmtId="0" fontId="10" fillId="33" borderId="47" xfId="0" applyNumberFormat="1" applyFont="1" applyFill="1" applyBorder="1" applyAlignment="1">
      <alignment horizontal="left" vertical="center" wrapText="1"/>
    </xf>
    <xf numFmtId="0" fontId="63" fillId="33" borderId="48" xfId="42" applyFont="1" applyFill="1" applyBorder="1" applyAlignment="1" applyProtection="1">
      <alignment horizontal="center" vertical="center"/>
      <protection/>
    </xf>
    <xf numFmtId="0" fontId="10" fillId="33" borderId="49" xfId="0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8" fillId="0" borderId="0" xfId="57" applyFont="1" applyAlignment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8" fillId="36" borderId="0" xfId="0" applyFont="1" applyFill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50" xfId="0" applyNumberFormat="1" applyFont="1" applyFill="1" applyBorder="1" applyAlignment="1">
      <alignment horizontal="center" vertical="center"/>
    </xf>
    <xf numFmtId="172" fontId="6" fillId="33" borderId="14" xfId="0" applyNumberFormat="1" applyFont="1" applyFill="1" applyBorder="1" applyAlignment="1">
      <alignment horizontal="center" vertical="center"/>
    </xf>
    <xf numFmtId="172" fontId="6" fillId="33" borderId="51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9" fontId="2" fillId="33" borderId="28" xfId="0" applyNumberFormat="1" applyFont="1" applyFill="1" applyBorder="1" applyAlignment="1" applyProtection="1">
      <alignment horizontal="right" vertical="center"/>
      <protection/>
    </xf>
    <xf numFmtId="0" fontId="8" fillId="33" borderId="51" xfId="0" applyFont="1" applyFill="1" applyBorder="1" applyAlignment="1">
      <alignment horizontal="left" vertical="center"/>
    </xf>
    <xf numFmtId="0" fontId="12" fillId="0" borderId="43" xfId="0" applyFont="1" applyBorder="1" applyAlignment="1" applyProtection="1">
      <alignment horizontal="left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0" fontId="8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/>
      <protection/>
    </xf>
    <xf numFmtId="174" fontId="2" fillId="33" borderId="42" xfId="0" applyNumberFormat="1" applyFont="1" applyFill="1" applyBorder="1" applyAlignment="1">
      <alignment horizontal="center"/>
    </xf>
    <xf numFmtId="174" fontId="2" fillId="33" borderId="37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 applyProtection="1">
      <alignment horizontal="center" vertical="center"/>
      <protection/>
    </xf>
    <xf numFmtId="4" fontId="2" fillId="33" borderId="50" xfId="0" applyNumberFormat="1" applyFont="1" applyFill="1" applyBorder="1" applyAlignment="1" applyProtection="1">
      <alignment horizontal="center" vertical="center"/>
      <protection/>
    </xf>
    <xf numFmtId="172" fontId="6" fillId="33" borderId="23" xfId="0" applyNumberFormat="1" applyFont="1" applyFill="1" applyBorder="1" applyAlignment="1">
      <alignment horizontal="center" vertical="center" wrapText="1"/>
    </xf>
    <xf numFmtId="172" fontId="6" fillId="33" borderId="28" xfId="0" applyNumberFormat="1" applyFont="1" applyFill="1" applyBorder="1" applyAlignment="1">
      <alignment horizontal="center" vertical="center" wrapText="1"/>
    </xf>
    <xf numFmtId="178" fontId="2" fillId="33" borderId="23" xfId="0" applyNumberFormat="1" applyFont="1" applyFill="1" applyBorder="1" applyAlignment="1" applyProtection="1">
      <alignment horizontal="right" vertical="center"/>
      <protection/>
    </xf>
    <xf numFmtId="178" fontId="8" fillId="33" borderId="14" xfId="0" applyNumberFormat="1" applyFont="1" applyFill="1" applyBorder="1" applyAlignment="1">
      <alignment horizontal="left" vertical="center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2">
    <dxf>
      <fill>
        <patternFill>
          <bgColor rgb="FFFF0000"/>
        </patternFill>
      </fill>
    </dxf>
    <dxf>
      <fill>
        <patternFill>
          <bgColor rgb="FF25FB3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lagla-russia.com/catalog/120002/" TargetMode="External" /><Relationship Id="rId3" Type="http://schemas.openxmlformats.org/officeDocument/2006/relationships/hyperlink" Target="http://www.glagla-russia.com/catalog/120002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glagla-russia.com/catalog/120058/" TargetMode="External" /><Relationship Id="rId6" Type="http://schemas.openxmlformats.org/officeDocument/2006/relationships/hyperlink" Target="http://www.glagla-russia.com/catalog/120058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glagla-russia.com/catalog/120064/" TargetMode="External" /><Relationship Id="rId9" Type="http://schemas.openxmlformats.org/officeDocument/2006/relationships/hyperlink" Target="http://www.glagla-russia.com/catalog/120064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glagla-russia.com/catalog/101001/" TargetMode="External" /><Relationship Id="rId12" Type="http://schemas.openxmlformats.org/officeDocument/2006/relationships/hyperlink" Target="http://www.glagla-russia.com/catalog/101001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glagla-russia.com/catalog/101002/" TargetMode="External" /><Relationship Id="rId15" Type="http://schemas.openxmlformats.org/officeDocument/2006/relationships/hyperlink" Target="http://www.glagla-russia.com/catalog/101002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glagla-russia.com/catalog/101003/" TargetMode="External" /><Relationship Id="rId18" Type="http://schemas.openxmlformats.org/officeDocument/2006/relationships/hyperlink" Target="http://www.glagla-russia.com/catalog/101003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glagla-russia.com/catalog/101004/" TargetMode="External" /><Relationship Id="rId21" Type="http://schemas.openxmlformats.org/officeDocument/2006/relationships/hyperlink" Target="http://www.glagla-russia.com/catalog/101004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glagla-russia.com/catalog/101006/" TargetMode="External" /><Relationship Id="rId24" Type="http://schemas.openxmlformats.org/officeDocument/2006/relationships/hyperlink" Target="http://www.glagla-russia.com/catalog/101006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glagla-russia.com/catalog/101011/" TargetMode="External" /><Relationship Id="rId27" Type="http://schemas.openxmlformats.org/officeDocument/2006/relationships/hyperlink" Target="http://www.glagla-russia.com/catalog/101011/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www.glagla-russia.com/catalog/101027/" TargetMode="External" /><Relationship Id="rId30" Type="http://schemas.openxmlformats.org/officeDocument/2006/relationships/hyperlink" Target="http://www.glagla-russia.com/catalog/101027/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www.glagla-russia.com/catalog/101054/" TargetMode="External" /><Relationship Id="rId33" Type="http://schemas.openxmlformats.org/officeDocument/2006/relationships/hyperlink" Target="http://www.glagla-russia.com/catalog/101054/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www.glagla-russia.com/catalog/101056/" TargetMode="External" /><Relationship Id="rId36" Type="http://schemas.openxmlformats.org/officeDocument/2006/relationships/hyperlink" Target="http://www.glagla-russia.com/catalog/101056/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www.glagla-russia.com/catalog/122058/" TargetMode="External" /><Relationship Id="rId39" Type="http://schemas.openxmlformats.org/officeDocument/2006/relationships/hyperlink" Target="http://www.glagla-russia.com/catalog/122058/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www.glagla-russia.com/catalog/122060/" TargetMode="External" /><Relationship Id="rId42" Type="http://schemas.openxmlformats.org/officeDocument/2006/relationships/hyperlink" Target="http://www.glagla-russia.com/catalog/122060/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www.glagla-russia.com/catalog/122068/" TargetMode="External" /><Relationship Id="rId45" Type="http://schemas.openxmlformats.org/officeDocument/2006/relationships/hyperlink" Target="http://www.glagla-russia.com/catalog/122068/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www.glagla-russia.com/catalog/119003/" TargetMode="External" /><Relationship Id="rId48" Type="http://schemas.openxmlformats.org/officeDocument/2006/relationships/hyperlink" Target="http://www.glagla-russia.com/catalog/119003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333375</xdr:colOff>
      <xdr:row>14</xdr:row>
      <xdr:rowOff>47625</xdr:rowOff>
    </xdr:from>
    <xdr:to>
      <xdr:col>27</xdr:col>
      <xdr:colOff>942975</xdr:colOff>
      <xdr:row>15</xdr:row>
      <xdr:rowOff>219075</xdr:rowOff>
    </xdr:to>
    <xdr:pic>
      <xdr:nvPicPr>
        <xdr:cNvPr id="1" name="Рисунок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497175" y="415290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16</xdr:row>
      <xdr:rowOff>47625</xdr:rowOff>
    </xdr:from>
    <xdr:to>
      <xdr:col>27</xdr:col>
      <xdr:colOff>942975</xdr:colOff>
      <xdr:row>17</xdr:row>
      <xdr:rowOff>219075</xdr:rowOff>
    </xdr:to>
    <xdr:pic>
      <xdr:nvPicPr>
        <xdr:cNvPr id="2" name="Рисунок 4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497175" y="468630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18</xdr:row>
      <xdr:rowOff>47625</xdr:rowOff>
    </xdr:from>
    <xdr:to>
      <xdr:col>27</xdr:col>
      <xdr:colOff>942975</xdr:colOff>
      <xdr:row>19</xdr:row>
      <xdr:rowOff>219075</xdr:rowOff>
    </xdr:to>
    <xdr:pic>
      <xdr:nvPicPr>
        <xdr:cNvPr id="3" name="Рисунок 6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497175" y="521970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21</xdr:row>
      <xdr:rowOff>47625</xdr:rowOff>
    </xdr:from>
    <xdr:to>
      <xdr:col>27</xdr:col>
      <xdr:colOff>942975</xdr:colOff>
      <xdr:row>22</xdr:row>
      <xdr:rowOff>219075</xdr:rowOff>
    </xdr:to>
    <xdr:pic>
      <xdr:nvPicPr>
        <xdr:cNvPr id="4" name="Рисунок 8">
          <a:hlinkClick r:id="rId12"/>
        </xdr:cNvPr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497175" y="59721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23</xdr:row>
      <xdr:rowOff>47625</xdr:rowOff>
    </xdr:from>
    <xdr:to>
      <xdr:col>27</xdr:col>
      <xdr:colOff>942975</xdr:colOff>
      <xdr:row>24</xdr:row>
      <xdr:rowOff>219075</xdr:rowOff>
    </xdr:to>
    <xdr:pic>
      <xdr:nvPicPr>
        <xdr:cNvPr id="5" name="Рисунок 10">
          <a:hlinkClick r:id="rId15"/>
        </xdr:cNvPr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497175" y="65055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25</xdr:row>
      <xdr:rowOff>47625</xdr:rowOff>
    </xdr:from>
    <xdr:to>
      <xdr:col>27</xdr:col>
      <xdr:colOff>942975</xdr:colOff>
      <xdr:row>26</xdr:row>
      <xdr:rowOff>219075</xdr:rowOff>
    </xdr:to>
    <xdr:pic>
      <xdr:nvPicPr>
        <xdr:cNvPr id="6" name="Рисунок 12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497175" y="70389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27</xdr:row>
      <xdr:rowOff>47625</xdr:rowOff>
    </xdr:from>
    <xdr:to>
      <xdr:col>27</xdr:col>
      <xdr:colOff>942975</xdr:colOff>
      <xdr:row>28</xdr:row>
      <xdr:rowOff>219075</xdr:rowOff>
    </xdr:to>
    <xdr:pic>
      <xdr:nvPicPr>
        <xdr:cNvPr id="7" name="Рисунок 14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5497175" y="75723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29</xdr:row>
      <xdr:rowOff>47625</xdr:rowOff>
    </xdr:from>
    <xdr:to>
      <xdr:col>27</xdr:col>
      <xdr:colOff>942975</xdr:colOff>
      <xdr:row>30</xdr:row>
      <xdr:rowOff>219075</xdr:rowOff>
    </xdr:to>
    <xdr:pic>
      <xdr:nvPicPr>
        <xdr:cNvPr id="8" name="Рисунок 16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5497175" y="81057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31</xdr:row>
      <xdr:rowOff>47625</xdr:rowOff>
    </xdr:from>
    <xdr:to>
      <xdr:col>27</xdr:col>
      <xdr:colOff>942975</xdr:colOff>
      <xdr:row>32</xdr:row>
      <xdr:rowOff>219075</xdr:rowOff>
    </xdr:to>
    <xdr:pic>
      <xdr:nvPicPr>
        <xdr:cNvPr id="9" name="Рисунок 18">
          <a:hlinkClick r:id="rId27"/>
        </xdr:cNvPr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497175" y="86391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33</xdr:row>
      <xdr:rowOff>47625</xdr:rowOff>
    </xdr:from>
    <xdr:to>
      <xdr:col>27</xdr:col>
      <xdr:colOff>942975</xdr:colOff>
      <xdr:row>34</xdr:row>
      <xdr:rowOff>219075</xdr:rowOff>
    </xdr:to>
    <xdr:pic>
      <xdr:nvPicPr>
        <xdr:cNvPr id="10" name="Рисунок 20">
          <a:hlinkClick r:id="rId30"/>
        </xdr:cNvPr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497175" y="91725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35</xdr:row>
      <xdr:rowOff>47625</xdr:rowOff>
    </xdr:from>
    <xdr:to>
      <xdr:col>27</xdr:col>
      <xdr:colOff>942975</xdr:colOff>
      <xdr:row>36</xdr:row>
      <xdr:rowOff>219075</xdr:rowOff>
    </xdr:to>
    <xdr:pic>
      <xdr:nvPicPr>
        <xdr:cNvPr id="11" name="Рисунок 22">
          <a:hlinkClick r:id="rId33"/>
        </xdr:cNvPr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5497175" y="97059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37</xdr:row>
      <xdr:rowOff>47625</xdr:rowOff>
    </xdr:from>
    <xdr:to>
      <xdr:col>27</xdr:col>
      <xdr:colOff>942975</xdr:colOff>
      <xdr:row>38</xdr:row>
      <xdr:rowOff>219075</xdr:rowOff>
    </xdr:to>
    <xdr:pic>
      <xdr:nvPicPr>
        <xdr:cNvPr id="12" name="Рисунок 24">
          <a:hlinkClick r:id="rId36"/>
        </xdr:cNvPr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5497175" y="102393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314325</xdr:colOff>
      <xdr:row>39</xdr:row>
      <xdr:rowOff>47625</xdr:rowOff>
    </xdr:from>
    <xdr:to>
      <xdr:col>27</xdr:col>
      <xdr:colOff>933450</xdr:colOff>
      <xdr:row>40</xdr:row>
      <xdr:rowOff>219075</xdr:rowOff>
    </xdr:to>
    <xdr:pic>
      <xdr:nvPicPr>
        <xdr:cNvPr id="13" name="Рисунок 26">
          <a:hlinkClick r:id="rId39"/>
        </xdr:cNvPr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478125" y="107727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314325</xdr:colOff>
      <xdr:row>41</xdr:row>
      <xdr:rowOff>47625</xdr:rowOff>
    </xdr:from>
    <xdr:to>
      <xdr:col>27</xdr:col>
      <xdr:colOff>933450</xdr:colOff>
      <xdr:row>42</xdr:row>
      <xdr:rowOff>219075</xdr:rowOff>
    </xdr:to>
    <xdr:pic>
      <xdr:nvPicPr>
        <xdr:cNvPr id="14" name="Рисунок 28">
          <a:hlinkClick r:id="rId42"/>
        </xdr:cNvPr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5478125" y="113061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43</xdr:row>
      <xdr:rowOff>47625</xdr:rowOff>
    </xdr:from>
    <xdr:to>
      <xdr:col>27</xdr:col>
      <xdr:colOff>990600</xdr:colOff>
      <xdr:row>44</xdr:row>
      <xdr:rowOff>219075</xdr:rowOff>
    </xdr:to>
    <xdr:pic>
      <xdr:nvPicPr>
        <xdr:cNvPr id="15" name="Рисунок 30">
          <a:hlinkClick r:id="rId45"/>
        </xdr:cNvPr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5430500" y="118395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46</xdr:row>
      <xdr:rowOff>47625</xdr:rowOff>
    </xdr:from>
    <xdr:to>
      <xdr:col>27</xdr:col>
      <xdr:colOff>942975</xdr:colOff>
      <xdr:row>47</xdr:row>
      <xdr:rowOff>219075</xdr:rowOff>
    </xdr:to>
    <xdr:pic>
      <xdr:nvPicPr>
        <xdr:cNvPr id="16" name="Рисунок 32">
          <a:hlinkClick r:id="rId48"/>
        </xdr:cNvPr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5497175" y="1259205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agla-russia.com/catalog/120002/" TargetMode="External" /><Relationship Id="rId2" Type="http://schemas.openxmlformats.org/officeDocument/2006/relationships/hyperlink" Target="http://www.glagla-russia.com/catalog/120058/" TargetMode="External" /><Relationship Id="rId3" Type="http://schemas.openxmlformats.org/officeDocument/2006/relationships/hyperlink" Target="http://www.glagla-russia.com/catalog/120064/" TargetMode="External" /><Relationship Id="rId4" Type="http://schemas.openxmlformats.org/officeDocument/2006/relationships/hyperlink" Target="http://www.glagla-russia.com/catalog/101001/" TargetMode="External" /><Relationship Id="rId5" Type="http://schemas.openxmlformats.org/officeDocument/2006/relationships/hyperlink" Target="http://www.glagla-russia.com/catalog/101002/" TargetMode="External" /><Relationship Id="rId6" Type="http://schemas.openxmlformats.org/officeDocument/2006/relationships/hyperlink" Target="http://www.glagla-russia.com/catalog/101003/" TargetMode="External" /><Relationship Id="rId7" Type="http://schemas.openxmlformats.org/officeDocument/2006/relationships/hyperlink" Target="http://www.glagla-russia.com/catalog/101004/" TargetMode="External" /><Relationship Id="rId8" Type="http://schemas.openxmlformats.org/officeDocument/2006/relationships/hyperlink" Target="http://www.glagla-russia.com/catalog/101006/" TargetMode="External" /><Relationship Id="rId9" Type="http://schemas.openxmlformats.org/officeDocument/2006/relationships/hyperlink" Target="http://www.glagla-russia.com/catalog/101011/" TargetMode="External" /><Relationship Id="rId10" Type="http://schemas.openxmlformats.org/officeDocument/2006/relationships/hyperlink" Target="http://www.glagla-russia.com/catalog/101027/" TargetMode="External" /><Relationship Id="rId11" Type="http://schemas.openxmlformats.org/officeDocument/2006/relationships/hyperlink" Target="http://www.glagla-russia.com/catalog/101054/" TargetMode="External" /><Relationship Id="rId12" Type="http://schemas.openxmlformats.org/officeDocument/2006/relationships/hyperlink" Target="http://www.glagla-russia.com/catalog/101056/" TargetMode="External" /><Relationship Id="rId13" Type="http://schemas.openxmlformats.org/officeDocument/2006/relationships/hyperlink" Target="http://www.glagla-russia.com/catalog/122058/" TargetMode="External" /><Relationship Id="rId14" Type="http://schemas.openxmlformats.org/officeDocument/2006/relationships/hyperlink" Target="http://www.glagla-russia.com/catalog/122060/" TargetMode="External" /><Relationship Id="rId15" Type="http://schemas.openxmlformats.org/officeDocument/2006/relationships/hyperlink" Target="http://www.glagla-russia.com/catalog/122068/" TargetMode="External" /><Relationship Id="rId16" Type="http://schemas.openxmlformats.org/officeDocument/2006/relationships/hyperlink" Target="http://www.glagla-russia.com/catalog/119003/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57"/>
  <sheetViews>
    <sheetView tabSelected="1" zoomScale="75" zoomScaleNormal="75" zoomScalePageLayoutView="0" workbookViewId="0" topLeftCell="A1">
      <pane ySplit="13" topLeftCell="A14" activePane="bottomLeft" state="frozen"/>
      <selection pane="topLeft" activeCell="A1" sqref="A1"/>
      <selection pane="bottomLeft" activeCell="E7" sqref="E7:T7"/>
    </sheetView>
  </sheetViews>
  <sheetFormatPr defaultColWidth="10.66015625" defaultRowHeight="11.25"/>
  <cols>
    <col min="1" max="1" width="13.5" style="0" customWidth="1"/>
    <col min="2" max="2" width="30" style="0" customWidth="1"/>
    <col min="3" max="3" width="19.33203125" style="3" customWidth="1"/>
    <col min="4" max="23" width="7.33203125" style="4" customWidth="1"/>
    <col min="24" max="24" width="12.83203125" style="0" customWidth="1"/>
    <col min="25" max="25" width="9.33203125" style="1" customWidth="1"/>
    <col min="26" max="26" width="14.33203125" style="2" customWidth="1"/>
    <col min="27" max="27" width="19.33203125" style="2" bestFit="1" customWidth="1"/>
    <col min="28" max="28" width="22" style="0" bestFit="1" customWidth="1"/>
    <col min="29" max="29" width="19.16015625" style="0" hidden="1" customWidth="1"/>
    <col min="30" max="30" width="12.83203125" style="0" hidden="1" customWidth="1"/>
    <col min="31" max="32" width="19.16015625" style="0" hidden="1" customWidth="1"/>
    <col min="33" max="33" width="10" style="0" hidden="1" customWidth="1"/>
    <col min="34" max="34" width="91.33203125" style="0" hidden="1" customWidth="1"/>
    <col min="35" max="35" width="19.16015625" style="0" hidden="1" customWidth="1"/>
    <col min="36" max="43" width="16.83203125" style="0" customWidth="1"/>
    <col min="44" max="45" width="10.66015625" style="0" customWidth="1"/>
  </cols>
  <sheetData>
    <row r="1" spans="1:28" ht="21" thickBot="1">
      <c r="A1" s="8" t="s">
        <v>23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9"/>
      <c r="Y1" s="11"/>
      <c r="Z1" s="12"/>
      <c r="AA1" s="12"/>
      <c r="AB1" s="9"/>
    </row>
    <row r="2" spans="1:28" s="32" customFormat="1" ht="15.75">
      <c r="A2" s="26" t="s">
        <v>18</v>
      </c>
      <c r="B2" s="27"/>
      <c r="C2" s="28"/>
      <c r="D2" s="132"/>
      <c r="E2" s="133"/>
      <c r="F2" s="133"/>
      <c r="G2" s="133"/>
      <c r="H2" s="133"/>
      <c r="I2" s="134"/>
      <c r="J2" s="29"/>
      <c r="K2" s="29"/>
      <c r="L2" s="29"/>
      <c r="M2" s="29"/>
      <c r="N2" s="29"/>
      <c r="O2" s="29"/>
      <c r="P2" s="30"/>
      <c r="Q2" s="125" t="s">
        <v>15</v>
      </c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31"/>
    </row>
    <row r="3" spans="1:28" s="32" customFormat="1" ht="15.75">
      <c r="A3" s="26" t="s">
        <v>19</v>
      </c>
      <c r="B3" s="28"/>
      <c r="C3" s="28"/>
      <c r="D3" s="118"/>
      <c r="E3" s="119"/>
      <c r="F3" s="119"/>
      <c r="G3" s="119"/>
      <c r="H3" s="119"/>
      <c r="I3" s="120"/>
      <c r="J3" s="29"/>
      <c r="K3" s="29"/>
      <c r="L3" s="29"/>
      <c r="M3" s="29"/>
      <c r="N3" s="29"/>
      <c r="O3" s="29"/>
      <c r="P3" s="30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31"/>
    </row>
    <row r="4" spans="1:28" s="32" customFormat="1" ht="16.5" thickBot="1">
      <c r="A4" s="26" t="s">
        <v>16</v>
      </c>
      <c r="B4" s="28"/>
      <c r="C4" s="28"/>
      <c r="D4" s="121"/>
      <c r="E4" s="122"/>
      <c r="F4" s="122"/>
      <c r="G4" s="122"/>
      <c r="H4" s="122"/>
      <c r="I4" s="123"/>
      <c r="J4" s="33"/>
      <c r="K4" s="33"/>
      <c r="L4" s="33"/>
      <c r="M4" s="33"/>
      <c r="N4" s="33"/>
      <c r="O4" s="33"/>
      <c r="P4" s="34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31"/>
    </row>
    <row r="5" spans="1:34" s="32" customFormat="1" ht="15.75">
      <c r="A5" s="35" t="s">
        <v>8</v>
      </c>
      <c r="B5" s="36"/>
      <c r="C5" s="31"/>
      <c r="D5" s="124" t="s">
        <v>24</v>
      </c>
      <c r="E5" s="124"/>
      <c r="F5" s="124"/>
      <c r="G5" s="124"/>
      <c r="H5" s="124"/>
      <c r="I5" s="124"/>
      <c r="J5" s="37"/>
      <c r="K5" s="37"/>
      <c r="L5" s="37"/>
      <c r="M5" s="37"/>
      <c r="N5" s="37"/>
      <c r="O5" s="37"/>
      <c r="P5" s="34"/>
      <c r="Q5" s="38"/>
      <c r="R5" s="34"/>
      <c r="S5" s="34"/>
      <c r="T5" s="34"/>
      <c r="U5" s="97" t="str">
        <f>IF(OR(Дилер="",Город="",ТК="",ТипЗаказа=""),"Заказ не готов к отправке !!!   Заполните общие параметры заказа - Наименование, город, транспортную компанию","Заказ к отправке готов")</f>
        <v>Заказ не готов к отправке !!!   Заполните общие параметры заказа - Наименование, город, транспортную компанию</v>
      </c>
      <c r="V5" s="97"/>
      <c r="W5" s="97"/>
      <c r="X5" s="97"/>
      <c r="Y5" s="97"/>
      <c r="Z5" s="97"/>
      <c r="AA5" s="97"/>
      <c r="AB5" s="97"/>
      <c r="AH5" s="32" t="s">
        <v>12</v>
      </c>
    </row>
    <row r="6" spans="1:34" s="32" customFormat="1" ht="15" customHeight="1" thickBot="1">
      <c r="A6" s="35"/>
      <c r="B6" s="36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4"/>
      <c r="Q6" s="34"/>
      <c r="R6" s="34"/>
      <c r="S6" s="34"/>
      <c r="T6" s="34"/>
      <c r="U6" s="97"/>
      <c r="V6" s="97"/>
      <c r="W6" s="97"/>
      <c r="X6" s="97"/>
      <c r="Y6" s="97"/>
      <c r="Z6" s="97"/>
      <c r="AA6" s="97"/>
      <c r="AB6" s="97"/>
      <c r="AH6" s="32" t="s">
        <v>13</v>
      </c>
    </row>
    <row r="7" spans="1:28" s="32" customFormat="1" ht="17.25" customHeight="1" thickBot="1">
      <c r="A7" s="40" t="s">
        <v>0</v>
      </c>
      <c r="B7" s="116" t="s">
        <v>25</v>
      </c>
      <c r="C7" s="117"/>
      <c r="D7" s="68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38"/>
      <c r="V7" s="38"/>
      <c r="W7" s="69"/>
      <c r="X7" s="41"/>
      <c r="Y7" s="42"/>
      <c r="Z7" s="43"/>
      <c r="AA7" s="43"/>
      <c r="AB7" s="31"/>
    </row>
    <row r="8" spans="1:28" s="32" customFormat="1" ht="27.75" customHeight="1" thickBot="1">
      <c r="A8" s="44" t="s">
        <v>17</v>
      </c>
      <c r="B8" s="45"/>
      <c r="C8" s="46"/>
      <c r="D8" s="70">
        <f aca="true" t="shared" si="0" ref="D8:W8">D15+D17+D19+D22+D24+D26+D28+D30+D32+D34+D36+D38+D40+D42+D44+D47+(-D9)</f>
        <v>0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0</v>
      </c>
      <c r="L8" s="71">
        <f t="shared" si="0"/>
        <v>307</v>
      </c>
      <c r="M8" s="71">
        <f t="shared" si="0"/>
        <v>254</v>
      </c>
      <c r="N8" s="71">
        <f t="shared" si="0"/>
        <v>155</v>
      </c>
      <c r="O8" s="71">
        <f t="shared" si="0"/>
        <v>111</v>
      </c>
      <c r="P8" s="71">
        <f t="shared" si="0"/>
        <v>162</v>
      </c>
      <c r="Q8" s="71">
        <f t="shared" si="0"/>
        <v>285</v>
      </c>
      <c r="R8" s="71">
        <f t="shared" si="0"/>
        <v>92</v>
      </c>
      <c r="S8" s="71">
        <f t="shared" si="0"/>
        <v>97</v>
      </c>
      <c r="T8" s="71">
        <f t="shared" si="0"/>
        <v>73</v>
      </c>
      <c r="U8" s="71">
        <f t="shared" si="0"/>
        <v>115</v>
      </c>
      <c r="V8" s="71">
        <f t="shared" si="0"/>
        <v>149</v>
      </c>
      <c r="W8" s="72">
        <f t="shared" si="0"/>
        <v>169</v>
      </c>
      <c r="X8" s="130">
        <f>SUM(D8:W8)</f>
        <v>1969</v>
      </c>
      <c r="Y8" s="131"/>
      <c r="Z8" s="43"/>
      <c r="AA8" s="43"/>
      <c r="AB8" s="31"/>
    </row>
    <row r="9" spans="1:28" s="51" customFormat="1" ht="30" customHeight="1">
      <c r="A9" s="44" t="s">
        <v>2</v>
      </c>
      <c r="B9" s="45"/>
      <c r="C9" s="46"/>
      <c r="D9" s="47">
        <f aca="true" t="shared" si="1" ref="D9:W9">D16+D18+D20+D23+D25+D27+D29+D31+D33+D35+D37+D39+D41+D43+D45+D48</f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8">
        <f t="shared" si="1"/>
        <v>0</v>
      </c>
      <c r="O9" s="48">
        <f t="shared" si="1"/>
        <v>0</v>
      </c>
      <c r="P9" s="48">
        <f t="shared" si="1"/>
        <v>0</v>
      </c>
      <c r="Q9" s="48">
        <f t="shared" si="1"/>
        <v>0</v>
      </c>
      <c r="R9" s="48">
        <f t="shared" si="1"/>
        <v>0</v>
      </c>
      <c r="S9" s="48">
        <f t="shared" si="1"/>
        <v>0</v>
      </c>
      <c r="T9" s="48">
        <f t="shared" si="1"/>
        <v>0</v>
      </c>
      <c r="U9" s="48">
        <f t="shared" si="1"/>
        <v>0</v>
      </c>
      <c r="V9" s="48">
        <f t="shared" si="1"/>
        <v>0</v>
      </c>
      <c r="W9" s="49">
        <f t="shared" si="1"/>
        <v>0</v>
      </c>
      <c r="X9" s="113">
        <f>SUM(D9:W9)</f>
        <v>0</v>
      </c>
      <c r="Y9" s="114"/>
      <c r="Z9" s="128" t="s">
        <v>14</v>
      </c>
      <c r="AA9" s="100">
        <f>SUM(AA14:AA831)</f>
        <v>0</v>
      </c>
      <c r="AB9" s="50"/>
    </row>
    <row r="10" spans="1:28" s="51" customFormat="1" ht="19.5" customHeight="1" thickBot="1">
      <c r="A10" s="52" t="s">
        <v>3</v>
      </c>
      <c r="B10" s="53"/>
      <c r="C10" s="54"/>
      <c r="D10" s="55">
        <f>IF(D9=0,0,D9/X9)</f>
        <v>0</v>
      </c>
      <c r="E10" s="56">
        <f>IF(E9=0,0,E9/X9)</f>
        <v>0</v>
      </c>
      <c r="F10" s="56">
        <f>IF(F9=0,0,F9/X9)</f>
        <v>0</v>
      </c>
      <c r="G10" s="56">
        <f>IF(G9=0,0,G9/X9)</f>
        <v>0</v>
      </c>
      <c r="H10" s="56">
        <f>IF(H9=0,0,H9/X9)</f>
        <v>0</v>
      </c>
      <c r="I10" s="56">
        <f>IF(I9=0,0,I9/X9)</f>
        <v>0</v>
      </c>
      <c r="J10" s="56">
        <f>IF(J9=0,0,J9/X9)</f>
        <v>0</v>
      </c>
      <c r="K10" s="56">
        <f>IF(K9=0,0,K9/X9)</f>
        <v>0</v>
      </c>
      <c r="L10" s="56">
        <f>IF(L9=0,0,L9/X9)</f>
        <v>0</v>
      </c>
      <c r="M10" s="56">
        <f>IF(M9=0,0,M9/X9)</f>
        <v>0</v>
      </c>
      <c r="N10" s="56">
        <f>IF(N9=0,0,N9/X9)</f>
        <v>0</v>
      </c>
      <c r="O10" s="56">
        <f>IF(O9=0,0,O9/X9)</f>
        <v>0</v>
      </c>
      <c r="P10" s="56">
        <f>IF(P9=0,0,P9/X9)</f>
        <v>0</v>
      </c>
      <c r="Q10" s="56">
        <f>IF(Q9=0,0,Q9/X9)</f>
        <v>0</v>
      </c>
      <c r="R10" s="56">
        <f>IF(R9=0,0,R9/X9)</f>
        <v>0</v>
      </c>
      <c r="S10" s="56">
        <f>IF(S9=0,0,S9/X9)</f>
        <v>0</v>
      </c>
      <c r="T10" s="56">
        <f>IF(T9=0,0,T9/X9)</f>
        <v>0</v>
      </c>
      <c r="U10" s="56">
        <f>IF(U9=0,0,U9/X9)</f>
        <v>0</v>
      </c>
      <c r="V10" s="56">
        <f>IF(V9=0,0,V9/X9)</f>
        <v>0</v>
      </c>
      <c r="W10" s="57">
        <f>IF(W9=0,0,W9/X9)</f>
        <v>0</v>
      </c>
      <c r="X10" s="110">
        <f>SUM(D10:W10)</f>
        <v>0</v>
      </c>
      <c r="Y10" s="111"/>
      <c r="Z10" s="129"/>
      <c r="AA10" s="101"/>
      <c r="AB10" s="58"/>
    </row>
    <row r="11" spans="1:28" s="59" customFormat="1" ht="13.5" customHeight="1" thickBo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34" s="32" customFormat="1" ht="64.5" customHeight="1" thickBot="1">
      <c r="A12" s="102" t="s">
        <v>1</v>
      </c>
      <c r="B12" s="103"/>
      <c r="C12" s="98" t="s">
        <v>20</v>
      </c>
      <c r="D12" s="106" t="s">
        <v>21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3"/>
      <c r="X12" s="60" t="s">
        <v>7</v>
      </c>
      <c r="Y12" s="61" t="s">
        <v>10</v>
      </c>
      <c r="Z12" s="126" t="s">
        <v>11</v>
      </c>
      <c r="AA12" s="126" t="s">
        <v>4</v>
      </c>
      <c r="AB12" s="108" t="s">
        <v>22</v>
      </c>
      <c r="AD12" s="96" t="s">
        <v>9</v>
      </c>
      <c r="AG12" s="32" t="e">
        <f>IF(D5=#REF!,0,IF(D5=#REF!,4,(IF(D5=#REF!,8))))</f>
        <v>#REF!</v>
      </c>
      <c r="AH12" s="32" t="s">
        <v>5</v>
      </c>
    </row>
    <row r="13" spans="1:34" s="32" customFormat="1" ht="34.5" customHeight="1" thickBot="1">
      <c r="A13" s="104"/>
      <c r="B13" s="105"/>
      <c r="C13" s="99"/>
      <c r="D13" s="63">
        <v>28</v>
      </c>
      <c r="E13" s="64">
        <v>29</v>
      </c>
      <c r="F13" s="64">
        <v>30</v>
      </c>
      <c r="G13" s="64">
        <v>31</v>
      </c>
      <c r="H13" s="64">
        <v>32</v>
      </c>
      <c r="I13" s="64">
        <v>33</v>
      </c>
      <c r="J13" s="64">
        <v>34</v>
      </c>
      <c r="K13" s="64">
        <v>35</v>
      </c>
      <c r="L13" s="64">
        <v>36</v>
      </c>
      <c r="M13" s="64">
        <v>37</v>
      </c>
      <c r="N13" s="65">
        <v>38</v>
      </c>
      <c r="O13" s="65">
        <v>39</v>
      </c>
      <c r="P13" s="65">
        <v>40</v>
      </c>
      <c r="Q13" s="65">
        <v>41</v>
      </c>
      <c r="R13" s="65">
        <v>42</v>
      </c>
      <c r="S13" s="65">
        <v>43</v>
      </c>
      <c r="T13" s="65">
        <v>44</v>
      </c>
      <c r="U13" s="65">
        <v>45</v>
      </c>
      <c r="V13" s="66">
        <v>46</v>
      </c>
      <c r="W13" s="67">
        <v>47</v>
      </c>
      <c r="X13" s="13">
        <f>SUM(X14:X825)</f>
        <v>1969</v>
      </c>
      <c r="Y13" s="14">
        <f>SUM(Y14:Y827)</f>
        <v>0</v>
      </c>
      <c r="Z13" s="127"/>
      <c r="AA13" s="127"/>
      <c r="AB13" s="109"/>
      <c r="AD13" s="96"/>
      <c r="AG13" s="32">
        <v>0</v>
      </c>
      <c r="AH13" s="32" t="s">
        <v>6</v>
      </c>
    </row>
    <row r="14" spans="1:28" ht="16.5" thickBot="1">
      <c r="A14" s="85" t="s">
        <v>26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/>
    </row>
    <row r="15" spans="1:28" ht="21" customHeight="1" thickTop="1">
      <c r="A15" s="88" t="s">
        <v>27</v>
      </c>
      <c r="B15" s="89"/>
      <c r="C15" s="92">
        <v>120002</v>
      </c>
      <c r="D15" s="77"/>
      <c r="E15" s="73"/>
      <c r="F15" s="73"/>
      <c r="G15" s="73"/>
      <c r="H15" s="73"/>
      <c r="I15" s="73"/>
      <c r="J15" s="73"/>
      <c r="K15" s="73"/>
      <c r="L15" s="62">
        <v>40</v>
      </c>
      <c r="M15" s="62">
        <v>40</v>
      </c>
      <c r="N15" s="62">
        <v>18</v>
      </c>
      <c r="O15" s="62">
        <v>16</v>
      </c>
      <c r="P15" s="62">
        <v>31</v>
      </c>
      <c r="Q15" s="62">
        <v>49</v>
      </c>
      <c r="R15" s="73"/>
      <c r="S15" s="73"/>
      <c r="T15" s="73"/>
      <c r="U15" s="73"/>
      <c r="V15" s="75"/>
      <c r="W15" s="75"/>
      <c r="X15" s="15">
        <f>SUM(D15:W15)-Y16</f>
        <v>194</v>
      </c>
      <c r="Y15" s="22"/>
      <c r="Z15" s="23"/>
      <c r="AA15" s="24"/>
      <c r="AB15" s="16"/>
    </row>
    <row r="16" spans="1:30" ht="21" customHeight="1" thickBot="1">
      <c r="A16" s="90"/>
      <c r="B16" s="91"/>
      <c r="C16" s="93"/>
      <c r="D16" s="78"/>
      <c r="E16" s="78"/>
      <c r="F16" s="78"/>
      <c r="G16" s="78"/>
      <c r="H16" s="78"/>
      <c r="I16" s="78"/>
      <c r="J16" s="78"/>
      <c r="K16" s="78"/>
      <c r="L16" s="5"/>
      <c r="M16" s="6"/>
      <c r="N16" s="6"/>
      <c r="O16" s="6"/>
      <c r="P16" s="6"/>
      <c r="Q16" s="6"/>
      <c r="R16" s="74"/>
      <c r="S16" s="74"/>
      <c r="T16" s="74"/>
      <c r="U16" s="74"/>
      <c r="V16" s="76"/>
      <c r="W16" s="76"/>
      <c r="X16" s="21"/>
      <c r="Y16" s="17">
        <f>SUM(D16:W16)</f>
        <v>0</v>
      </c>
      <c r="Z16" s="18">
        <f>AD16+$AG$13</f>
        <v>29.95</v>
      </c>
      <c r="AA16" s="19">
        <f>Z16*Y16</f>
        <v>0</v>
      </c>
      <c r="AB16" s="20"/>
      <c r="AD16">
        <v>29.95</v>
      </c>
    </row>
    <row r="17" spans="1:28" ht="21" customHeight="1" thickTop="1">
      <c r="A17" s="88" t="s">
        <v>28</v>
      </c>
      <c r="B17" s="89"/>
      <c r="C17" s="92">
        <v>120058</v>
      </c>
      <c r="D17" s="77"/>
      <c r="E17" s="73"/>
      <c r="F17" s="73"/>
      <c r="G17" s="73"/>
      <c r="H17" s="73"/>
      <c r="I17" s="73"/>
      <c r="J17" s="73"/>
      <c r="K17" s="73"/>
      <c r="L17" s="62">
        <v>62</v>
      </c>
      <c r="M17" s="62">
        <v>57</v>
      </c>
      <c r="N17" s="62">
        <v>55</v>
      </c>
      <c r="O17" s="62">
        <v>51</v>
      </c>
      <c r="P17" s="62">
        <v>63</v>
      </c>
      <c r="Q17" s="62">
        <v>83</v>
      </c>
      <c r="R17" s="73"/>
      <c r="S17" s="73"/>
      <c r="T17" s="73"/>
      <c r="U17" s="73"/>
      <c r="V17" s="75"/>
      <c r="W17" s="75"/>
      <c r="X17" s="15">
        <f>SUM(D17:W17)-Y18</f>
        <v>371</v>
      </c>
      <c r="Y17" s="22"/>
      <c r="Z17" s="23"/>
      <c r="AA17" s="24"/>
      <c r="AB17" s="16"/>
    </row>
    <row r="18" spans="1:30" ht="21" customHeight="1" thickBot="1">
      <c r="A18" s="90"/>
      <c r="B18" s="91"/>
      <c r="C18" s="93"/>
      <c r="D18" s="78"/>
      <c r="E18" s="78"/>
      <c r="F18" s="78"/>
      <c r="G18" s="78"/>
      <c r="H18" s="78"/>
      <c r="I18" s="78"/>
      <c r="J18" s="78"/>
      <c r="K18" s="78"/>
      <c r="L18" s="5"/>
      <c r="M18" s="6"/>
      <c r="N18" s="6"/>
      <c r="O18" s="6"/>
      <c r="P18" s="6"/>
      <c r="Q18" s="6"/>
      <c r="R18" s="74"/>
      <c r="S18" s="74"/>
      <c r="T18" s="74"/>
      <c r="U18" s="74"/>
      <c r="V18" s="76"/>
      <c r="W18" s="76"/>
      <c r="X18" s="21"/>
      <c r="Y18" s="17">
        <f>SUM(D18:W18)</f>
        <v>0</v>
      </c>
      <c r="Z18" s="18">
        <f>AD18+$AG$13</f>
        <v>29.95</v>
      </c>
      <c r="AA18" s="19">
        <f>Z18*Y18</f>
        <v>0</v>
      </c>
      <c r="AB18" s="20"/>
      <c r="AD18">
        <v>29.95</v>
      </c>
    </row>
    <row r="19" spans="1:28" ht="21" customHeight="1" thickTop="1">
      <c r="A19" s="88" t="s">
        <v>29</v>
      </c>
      <c r="B19" s="89"/>
      <c r="C19" s="92">
        <v>120064</v>
      </c>
      <c r="D19" s="77"/>
      <c r="E19" s="73"/>
      <c r="F19" s="73"/>
      <c r="G19" s="73"/>
      <c r="H19" s="73"/>
      <c r="I19" s="73"/>
      <c r="J19" s="73"/>
      <c r="K19" s="73"/>
      <c r="L19" s="62">
        <v>54</v>
      </c>
      <c r="M19" s="62">
        <v>43</v>
      </c>
      <c r="N19" s="62">
        <v>11</v>
      </c>
      <c r="O19" s="62"/>
      <c r="P19" s="62">
        <v>13</v>
      </c>
      <c r="Q19" s="62">
        <v>32</v>
      </c>
      <c r="R19" s="73"/>
      <c r="S19" s="73"/>
      <c r="T19" s="73"/>
      <c r="U19" s="73"/>
      <c r="V19" s="75"/>
      <c r="W19" s="75"/>
      <c r="X19" s="15">
        <f>SUM(D19:W19)-Y20</f>
        <v>153</v>
      </c>
      <c r="Y19" s="22"/>
      <c r="Z19" s="23"/>
      <c r="AA19" s="24"/>
      <c r="AB19" s="16"/>
    </row>
    <row r="20" spans="1:30" ht="21" customHeight="1" thickBot="1">
      <c r="A20" s="90"/>
      <c r="B20" s="91"/>
      <c r="C20" s="93"/>
      <c r="D20" s="78"/>
      <c r="E20" s="78"/>
      <c r="F20" s="78"/>
      <c r="G20" s="78"/>
      <c r="H20" s="78"/>
      <c r="I20" s="78"/>
      <c r="J20" s="78"/>
      <c r="K20" s="78"/>
      <c r="L20" s="5"/>
      <c r="M20" s="6"/>
      <c r="N20" s="6"/>
      <c r="O20" s="6"/>
      <c r="P20" s="6"/>
      <c r="Q20" s="6"/>
      <c r="R20" s="74"/>
      <c r="S20" s="74"/>
      <c r="T20" s="74"/>
      <c r="U20" s="74"/>
      <c r="V20" s="76"/>
      <c r="W20" s="76"/>
      <c r="X20" s="21"/>
      <c r="Y20" s="17">
        <f>SUM(D20:W20)</f>
        <v>0</v>
      </c>
      <c r="Z20" s="18">
        <f>AD20+$AG$13</f>
        <v>29.95</v>
      </c>
      <c r="AA20" s="19">
        <f>Z20*Y20</f>
        <v>0</v>
      </c>
      <c r="AB20" s="20"/>
      <c r="AD20">
        <v>29.95</v>
      </c>
    </row>
    <row r="21" spans="1:28" ht="17.25" thickBot="1" thickTop="1">
      <c r="A21" s="85" t="s">
        <v>30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7"/>
    </row>
    <row r="22" spans="1:28" ht="21" customHeight="1" thickTop="1">
      <c r="A22" s="88" t="s">
        <v>31</v>
      </c>
      <c r="B22" s="89"/>
      <c r="C22" s="92">
        <v>101001</v>
      </c>
      <c r="D22" s="77"/>
      <c r="E22" s="73"/>
      <c r="F22" s="73"/>
      <c r="G22" s="73"/>
      <c r="H22" s="73"/>
      <c r="I22" s="73"/>
      <c r="J22" s="73"/>
      <c r="K22" s="73"/>
      <c r="L22" s="62">
        <v>9</v>
      </c>
      <c r="M22" s="62">
        <v>6</v>
      </c>
      <c r="N22" s="62"/>
      <c r="O22" s="62"/>
      <c r="P22" s="62"/>
      <c r="Q22" s="62">
        <v>11</v>
      </c>
      <c r="R22" s="62">
        <v>13</v>
      </c>
      <c r="S22" s="62">
        <v>16</v>
      </c>
      <c r="T22" s="62">
        <v>10</v>
      </c>
      <c r="U22" s="62">
        <v>13</v>
      </c>
      <c r="V22" s="25">
        <v>20</v>
      </c>
      <c r="W22" s="25">
        <v>21</v>
      </c>
      <c r="X22" s="15">
        <f>SUM(D22:W22)-Y23</f>
        <v>119</v>
      </c>
      <c r="Y22" s="22"/>
      <c r="Z22" s="23"/>
      <c r="AA22" s="24"/>
      <c r="AB22" s="16"/>
    </row>
    <row r="23" spans="1:30" ht="21" customHeight="1" thickBot="1">
      <c r="A23" s="90"/>
      <c r="B23" s="91"/>
      <c r="C23" s="93"/>
      <c r="D23" s="78"/>
      <c r="E23" s="78"/>
      <c r="F23" s="78"/>
      <c r="G23" s="78"/>
      <c r="H23" s="78"/>
      <c r="I23" s="78"/>
      <c r="J23" s="78"/>
      <c r="K23" s="78"/>
      <c r="L23" s="5"/>
      <c r="M23" s="6"/>
      <c r="N23" s="6"/>
      <c r="O23" s="6"/>
      <c r="P23" s="6"/>
      <c r="Q23" s="6"/>
      <c r="R23" s="6"/>
      <c r="S23" s="6"/>
      <c r="T23" s="6"/>
      <c r="U23" s="6"/>
      <c r="V23" s="7"/>
      <c r="W23" s="7"/>
      <c r="X23" s="21"/>
      <c r="Y23" s="17">
        <f>SUM(D23:W23)</f>
        <v>0</v>
      </c>
      <c r="Z23" s="18">
        <f>AD23+$AG$13</f>
        <v>29.95</v>
      </c>
      <c r="AA23" s="19">
        <f>Z23*Y23</f>
        <v>0</v>
      </c>
      <c r="AB23" s="20"/>
      <c r="AD23">
        <v>29.95</v>
      </c>
    </row>
    <row r="24" spans="1:28" ht="21" customHeight="1" thickTop="1">
      <c r="A24" s="88" t="s">
        <v>32</v>
      </c>
      <c r="B24" s="89"/>
      <c r="C24" s="92">
        <v>101002</v>
      </c>
      <c r="D24" s="77"/>
      <c r="E24" s="73"/>
      <c r="F24" s="73"/>
      <c r="G24" s="73"/>
      <c r="H24" s="73"/>
      <c r="I24" s="73"/>
      <c r="J24" s="73"/>
      <c r="K24" s="73"/>
      <c r="L24" s="62">
        <v>1</v>
      </c>
      <c r="M24" s="62">
        <v>1</v>
      </c>
      <c r="N24" s="62"/>
      <c r="O24" s="62"/>
      <c r="P24" s="62"/>
      <c r="Q24" s="62"/>
      <c r="R24" s="62"/>
      <c r="S24" s="62"/>
      <c r="T24" s="62"/>
      <c r="U24" s="62"/>
      <c r="V24" s="25"/>
      <c r="W24" s="25">
        <v>2</v>
      </c>
      <c r="X24" s="15">
        <f>SUM(D24:W24)-Y25</f>
        <v>4</v>
      </c>
      <c r="Y24" s="22"/>
      <c r="Z24" s="23"/>
      <c r="AA24" s="24"/>
      <c r="AB24" s="16"/>
    </row>
    <row r="25" spans="1:30" ht="21" customHeight="1" thickBot="1">
      <c r="A25" s="90"/>
      <c r="B25" s="91"/>
      <c r="C25" s="93"/>
      <c r="D25" s="78"/>
      <c r="E25" s="78"/>
      <c r="F25" s="78"/>
      <c r="G25" s="78"/>
      <c r="H25" s="78"/>
      <c r="I25" s="78"/>
      <c r="J25" s="78"/>
      <c r="K25" s="78"/>
      <c r="L25" s="5"/>
      <c r="M25" s="6"/>
      <c r="N25" s="6"/>
      <c r="O25" s="6"/>
      <c r="P25" s="6"/>
      <c r="Q25" s="6"/>
      <c r="R25" s="6"/>
      <c r="S25" s="6"/>
      <c r="T25" s="6"/>
      <c r="U25" s="6"/>
      <c r="V25" s="7"/>
      <c r="W25" s="7"/>
      <c r="X25" s="21"/>
      <c r="Y25" s="17">
        <f>SUM(D25:W25)</f>
        <v>0</v>
      </c>
      <c r="Z25" s="18">
        <f>AD25+$AG$13</f>
        <v>29.95</v>
      </c>
      <c r="AA25" s="19">
        <f>Z25*Y25</f>
        <v>0</v>
      </c>
      <c r="AB25" s="20"/>
      <c r="AD25">
        <v>29.95</v>
      </c>
    </row>
    <row r="26" spans="1:28" ht="21" customHeight="1" thickTop="1">
      <c r="A26" s="88" t="s">
        <v>33</v>
      </c>
      <c r="B26" s="89"/>
      <c r="C26" s="92">
        <v>101003</v>
      </c>
      <c r="D26" s="77"/>
      <c r="E26" s="73"/>
      <c r="F26" s="73"/>
      <c r="G26" s="73"/>
      <c r="H26" s="73"/>
      <c r="I26" s="73"/>
      <c r="J26" s="73"/>
      <c r="K26" s="73"/>
      <c r="L26" s="62">
        <v>15</v>
      </c>
      <c r="M26" s="62">
        <v>7</v>
      </c>
      <c r="N26" s="62">
        <v>1</v>
      </c>
      <c r="O26" s="62"/>
      <c r="P26" s="62">
        <v>1</v>
      </c>
      <c r="Q26" s="62">
        <v>14</v>
      </c>
      <c r="R26" s="62">
        <v>19</v>
      </c>
      <c r="S26" s="62">
        <v>21</v>
      </c>
      <c r="T26" s="62">
        <v>13</v>
      </c>
      <c r="U26" s="62">
        <v>17</v>
      </c>
      <c r="V26" s="25">
        <v>10</v>
      </c>
      <c r="W26" s="25">
        <v>23</v>
      </c>
      <c r="X26" s="15">
        <f>SUM(D26:W26)-Y27</f>
        <v>141</v>
      </c>
      <c r="Y26" s="22"/>
      <c r="Z26" s="23"/>
      <c r="AA26" s="24"/>
      <c r="AB26" s="16"/>
    </row>
    <row r="27" spans="1:30" ht="21" customHeight="1" thickBot="1">
      <c r="A27" s="90"/>
      <c r="B27" s="91"/>
      <c r="C27" s="93"/>
      <c r="D27" s="78"/>
      <c r="E27" s="78"/>
      <c r="F27" s="78"/>
      <c r="G27" s="78"/>
      <c r="H27" s="78"/>
      <c r="I27" s="78"/>
      <c r="J27" s="78"/>
      <c r="K27" s="78"/>
      <c r="L27" s="5"/>
      <c r="M27" s="6"/>
      <c r="N27" s="6"/>
      <c r="O27" s="6"/>
      <c r="P27" s="6"/>
      <c r="Q27" s="6"/>
      <c r="R27" s="6"/>
      <c r="S27" s="6"/>
      <c r="T27" s="6"/>
      <c r="U27" s="6"/>
      <c r="V27" s="7"/>
      <c r="W27" s="7"/>
      <c r="X27" s="21"/>
      <c r="Y27" s="17">
        <f>SUM(D27:W27)</f>
        <v>0</v>
      </c>
      <c r="Z27" s="18">
        <f>AD27+$AG$13</f>
        <v>29.95</v>
      </c>
      <c r="AA27" s="19">
        <f>Z27*Y27</f>
        <v>0</v>
      </c>
      <c r="AB27" s="20"/>
      <c r="AD27">
        <v>29.95</v>
      </c>
    </row>
    <row r="28" spans="1:28" ht="21" customHeight="1" thickTop="1">
      <c r="A28" s="88" t="s">
        <v>34</v>
      </c>
      <c r="B28" s="89"/>
      <c r="C28" s="92">
        <v>101004</v>
      </c>
      <c r="D28" s="77"/>
      <c r="E28" s="73"/>
      <c r="F28" s="73"/>
      <c r="G28" s="73"/>
      <c r="H28" s="73"/>
      <c r="I28" s="73"/>
      <c r="J28" s="73"/>
      <c r="K28" s="73"/>
      <c r="L28" s="62">
        <v>17</v>
      </c>
      <c r="M28" s="62">
        <v>14</v>
      </c>
      <c r="N28" s="62">
        <v>11</v>
      </c>
      <c r="O28" s="62"/>
      <c r="P28" s="62"/>
      <c r="Q28" s="62">
        <v>6</v>
      </c>
      <c r="R28" s="62"/>
      <c r="S28" s="62"/>
      <c r="T28" s="62"/>
      <c r="U28" s="62">
        <v>8</v>
      </c>
      <c r="V28" s="25">
        <v>16</v>
      </c>
      <c r="W28" s="25">
        <v>13</v>
      </c>
      <c r="X28" s="15">
        <f>SUM(D28:W28)-Y29</f>
        <v>85</v>
      </c>
      <c r="Y28" s="22"/>
      <c r="Z28" s="23"/>
      <c r="AA28" s="24"/>
      <c r="AB28" s="16"/>
    </row>
    <row r="29" spans="1:30" ht="21" customHeight="1" thickBot="1">
      <c r="A29" s="90"/>
      <c r="B29" s="91"/>
      <c r="C29" s="93"/>
      <c r="D29" s="78"/>
      <c r="E29" s="78"/>
      <c r="F29" s="78"/>
      <c r="G29" s="78"/>
      <c r="H29" s="78"/>
      <c r="I29" s="78"/>
      <c r="J29" s="78"/>
      <c r="K29" s="78"/>
      <c r="L29" s="5"/>
      <c r="M29" s="6"/>
      <c r="N29" s="6"/>
      <c r="O29" s="6"/>
      <c r="P29" s="6"/>
      <c r="Q29" s="6"/>
      <c r="R29" s="6"/>
      <c r="S29" s="6"/>
      <c r="T29" s="6"/>
      <c r="U29" s="6"/>
      <c r="V29" s="7"/>
      <c r="W29" s="7"/>
      <c r="X29" s="21"/>
      <c r="Y29" s="17">
        <f>SUM(D29:W29)</f>
        <v>0</v>
      </c>
      <c r="Z29" s="18">
        <f>AD29+$AG$13</f>
        <v>29.95</v>
      </c>
      <c r="AA29" s="19">
        <f>Z29*Y29</f>
        <v>0</v>
      </c>
      <c r="AB29" s="20"/>
      <c r="AD29">
        <v>29.95</v>
      </c>
    </row>
    <row r="30" spans="1:28" ht="21" customHeight="1" thickTop="1">
      <c r="A30" s="88" t="s">
        <v>35</v>
      </c>
      <c r="B30" s="89"/>
      <c r="C30" s="92">
        <v>101006</v>
      </c>
      <c r="D30" s="77"/>
      <c r="E30" s="73"/>
      <c r="F30" s="73"/>
      <c r="G30" s="73"/>
      <c r="H30" s="73"/>
      <c r="I30" s="73"/>
      <c r="J30" s="73"/>
      <c r="K30" s="73"/>
      <c r="L30" s="62">
        <v>12</v>
      </c>
      <c r="M30" s="62">
        <v>10</v>
      </c>
      <c r="N30" s="62"/>
      <c r="O30" s="62"/>
      <c r="P30" s="62"/>
      <c r="Q30" s="62">
        <v>2</v>
      </c>
      <c r="R30" s="62"/>
      <c r="S30" s="62"/>
      <c r="T30" s="62">
        <v>4</v>
      </c>
      <c r="U30" s="62">
        <v>5</v>
      </c>
      <c r="V30" s="25">
        <v>14</v>
      </c>
      <c r="W30" s="25">
        <v>14</v>
      </c>
      <c r="X30" s="15">
        <f>SUM(D30:W30)-Y31</f>
        <v>61</v>
      </c>
      <c r="Y30" s="22"/>
      <c r="Z30" s="23"/>
      <c r="AA30" s="24"/>
      <c r="AB30" s="16"/>
    </row>
    <row r="31" spans="1:30" ht="21" customHeight="1" thickBot="1">
      <c r="A31" s="90"/>
      <c r="B31" s="91"/>
      <c r="C31" s="93"/>
      <c r="D31" s="78"/>
      <c r="E31" s="78"/>
      <c r="F31" s="78"/>
      <c r="G31" s="78"/>
      <c r="H31" s="78"/>
      <c r="I31" s="78"/>
      <c r="J31" s="78"/>
      <c r="K31" s="78"/>
      <c r="L31" s="5"/>
      <c r="M31" s="6"/>
      <c r="N31" s="6"/>
      <c r="O31" s="6"/>
      <c r="P31" s="6"/>
      <c r="Q31" s="6"/>
      <c r="R31" s="6"/>
      <c r="S31" s="6"/>
      <c r="T31" s="6"/>
      <c r="U31" s="6"/>
      <c r="V31" s="7"/>
      <c r="W31" s="7"/>
      <c r="X31" s="21"/>
      <c r="Y31" s="17">
        <f>SUM(D31:W31)</f>
        <v>0</v>
      </c>
      <c r="Z31" s="18">
        <f>AD31+$AG$13</f>
        <v>29.95</v>
      </c>
      <c r="AA31" s="19">
        <f>Z31*Y31</f>
        <v>0</v>
      </c>
      <c r="AB31" s="20"/>
      <c r="AD31">
        <v>29.95</v>
      </c>
    </row>
    <row r="32" spans="1:28" ht="21" customHeight="1" thickTop="1">
      <c r="A32" s="88" t="s">
        <v>36</v>
      </c>
      <c r="B32" s="89"/>
      <c r="C32" s="92">
        <v>101011</v>
      </c>
      <c r="D32" s="77"/>
      <c r="E32" s="73"/>
      <c r="F32" s="73"/>
      <c r="G32" s="73"/>
      <c r="H32" s="73"/>
      <c r="I32" s="73"/>
      <c r="J32" s="73"/>
      <c r="K32" s="73"/>
      <c r="L32" s="62">
        <v>2</v>
      </c>
      <c r="M32" s="62"/>
      <c r="N32" s="62">
        <v>4</v>
      </c>
      <c r="O32" s="62"/>
      <c r="P32" s="62"/>
      <c r="Q32" s="62"/>
      <c r="R32" s="62"/>
      <c r="S32" s="62"/>
      <c r="T32" s="62"/>
      <c r="U32" s="62"/>
      <c r="V32" s="25">
        <v>6</v>
      </c>
      <c r="W32" s="25">
        <v>7</v>
      </c>
      <c r="X32" s="15">
        <f>SUM(D32:W32)-Y33</f>
        <v>19</v>
      </c>
      <c r="Y32" s="22"/>
      <c r="Z32" s="23"/>
      <c r="AA32" s="24"/>
      <c r="AB32" s="16"/>
    </row>
    <row r="33" spans="1:30" ht="21" customHeight="1" thickBot="1">
      <c r="A33" s="90"/>
      <c r="B33" s="91"/>
      <c r="C33" s="93"/>
      <c r="D33" s="78"/>
      <c r="E33" s="78"/>
      <c r="F33" s="78"/>
      <c r="G33" s="78"/>
      <c r="H33" s="78"/>
      <c r="I33" s="78"/>
      <c r="J33" s="78"/>
      <c r="K33" s="78"/>
      <c r="L33" s="5"/>
      <c r="M33" s="6"/>
      <c r="N33" s="6"/>
      <c r="O33" s="6"/>
      <c r="P33" s="6"/>
      <c r="Q33" s="6"/>
      <c r="R33" s="6"/>
      <c r="S33" s="6"/>
      <c r="T33" s="6"/>
      <c r="U33" s="6"/>
      <c r="V33" s="7"/>
      <c r="W33" s="7"/>
      <c r="X33" s="21"/>
      <c r="Y33" s="17">
        <f>SUM(D33:W33)</f>
        <v>0</v>
      </c>
      <c r="Z33" s="18">
        <f>AD33+$AG$13</f>
        <v>29.95</v>
      </c>
      <c r="AA33" s="19">
        <f>Z33*Y33</f>
        <v>0</v>
      </c>
      <c r="AB33" s="20"/>
      <c r="AD33">
        <v>29.95</v>
      </c>
    </row>
    <row r="34" spans="1:28" ht="21" customHeight="1" thickTop="1">
      <c r="A34" s="88" t="s">
        <v>37</v>
      </c>
      <c r="B34" s="89"/>
      <c r="C34" s="92">
        <v>101027</v>
      </c>
      <c r="D34" s="77"/>
      <c r="E34" s="73"/>
      <c r="F34" s="73"/>
      <c r="G34" s="73"/>
      <c r="H34" s="73"/>
      <c r="I34" s="73"/>
      <c r="J34" s="73"/>
      <c r="K34" s="73"/>
      <c r="L34" s="62">
        <v>35</v>
      </c>
      <c r="M34" s="62">
        <v>35</v>
      </c>
      <c r="N34" s="62">
        <v>27</v>
      </c>
      <c r="O34" s="62">
        <v>29</v>
      </c>
      <c r="P34" s="62">
        <v>32</v>
      </c>
      <c r="Q34" s="62">
        <v>29</v>
      </c>
      <c r="R34" s="62">
        <v>33</v>
      </c>
      <c r="S34" s="62">
        <v>28</v>
      </c>
      <c r="T34" s="62">
        <v>23</v>
      </c>
      <c r="U34" s="62">
        <v>30</v>
      </c>
      <c r="V34" s="25">
        <v>26</v>
      </c>
      <c r="W34" s="25">
        <v>32</v>
      </c>
      <c r="X34" s="15">
        <f>SUM(D34:W34)-Y35</f>
        <v>359</v>
      </c>
      <c r="Y34" s="22"/>
      <c r="Z34" s="23"/>
      <c r="AA34" s="24"/>
      <c r="AB34" s="16"/>
    </row>
    <row r="35" spans="1:30" ht="21" customHeight="1" thickBot="1">
      <c r="A35" s="90"/>
      <c r="B35" s="91"/>
      <c r="C35" s="93"/>
      <c r="D35" s="78"/>
      <c r="E35" s="78"/>
      <c r="F35" s="78"/>
      <c r="G35" s="78"/>
      <c r="H35" s="78"/>
      <c r="I35" s="78"/>
      <c r="J35" s="78"/>
      <c r="K35" s="78"/>
      <c r="L35" s="5"/>
      <c r="M35" s="6"/>
      <c r="N35" s="6"/>
      <c r="O35" s="6"/>
      <c r="P35" s="6"/>
      <c r="Q35" s="6"/>
      <c r="R35" s="6"/>
      <c r="S35" s="6"/>
      <c r="T35" s="6"/>
      <c r="U35" s="6"/>
      <c r="V35" s="7"/>
      <c r="W35" s="7"/>
      <c r="X35" s="21"/>
      <c r="Y35" s="17">
        <f>SUM(D35:W35)</f>
        <v>0</v>
      </c>
      <c r="Z35" s="18">
        <f>AD35+$AG$13</f>
        <v>29.95</v>
      </c>
      <c r="AA35" s="19">
        <f>Z35*Y35</f>
        <v>0</v>
      </c>
      <c r="AB35" s="20"/>
      <c r="AD35">
        <v>29.95</v>
      </c>
    </row>
    <row r="36" spans="1:28" ht="21" customHeight="1" thickTop="1">
      <c r="A36" s="88" t="s">
        <v>38</v>
      </c>
      <c r="B36" s="89"/>
      <c r="C36" s="92">
        <v>101054</v>
      </c>
      <c r="D36" s="77"/>
      <c r="E36" s="73"/>
      <c r="F36" s="73"/>
      <c r="G36" s="73"/>
      <c r="H36" s="73"/>
      <c r="I36" s="73"/>
      <c r="J36" s="73"/>
      <c r="K36" s="73"/>
      <c r="L36" s="62">
        <v>17</v>
      </c>
      <c r="M36" s="62">
        <v>13</v>
      </c>
      <c r="N36" s="62">
        <v>3</v>
      </c>
      <c r="O36" s="62">
        <v>1</v>
      </c>
      <c r="P36" s="62">
        <v>9</v>
      </c>
      <c r="Q36" s="62">
        <v>16</v>
      </c>
      <c r="R36" s="73"/>
      <c r="S36" s="73"/>
      <c r="T36" s="73"/>
      <c r="U36" s="73"/>
      <c r="V36" s="75"/>
      <c r="W36" s="75"/>
      <c r="X36" s="15">
        <f>SUM(D36:W36)-Y37</f>
        <v>59</v>
      </c>
      <c r="Y36" s="22"/>
      <c r="Z36" s="23"/>
      <c r="AA36" s="24"/>
      <c r="AB36" s="16"/>
    </row>
    <row r="37" spans="1:30" ht="21" customHeight="1" thickBot="1">
      <c r="A37" s="90"/>
      <c r="B37" s="91"/>
      <c r="C37" s="93"/>
      <c r="D37" s="78"/>
      <c r="E37" s="78"/>
      <c r="F37" s="78"/>
      <c r="G37" s="78"/>
      <c r="H37" s="78"/>
      <c r="I37" s="78"/>
      <c r="J37" s="78"/>
      <c r="K37" s="78"/>
      <c r="L37" s="5"/>
      <c r="M37" s="6"/>
      <c r="N37" s="6"/>
      <c r="O37" s="6"/>
      <c r="P37" s="6"/>
      <c r="Q37" s="6"/>
      <c r="R37" s="74"/>
      <c r="S37" s="74"/>
      <c r="T37" s="74"/>
      <c r="U37" s="74"/>
      <c r="V37" s="76"/>
      <c r="W37" s="76"/>
      <c r="X37" s="21"/>
      <c r="Y37" s="17">
        <f>SUM(D37:W37)</f>
        <v>0</v>
      </c>
      <c r="Z37" s="18">
        <f>AD37+$AG$13</f>
        <v>29.95</v>
      </c>
      <c r="AA37" s="19">
        <f>Z37*Y37</f>
        <v>0</v>
      </c>
      <c r="AB37" s="20"/>
      <c r="AD37">
        <v>29.95</v>
      </c>
    </row>
    <row r="38" spans="1:28" ht="21" customHeight="1" thickTop="1">
      <c r="A38" s="88" t="s">
        <v>39</v>
      </c>
      <c r="B38" s="89"/>
      <c r="C38" s="92">
        <v>101056</v>
      </c>
      <c r="D38" s="77"/>
      <c r="E38" s="73"/>
      <c r="F38" s="73"/>
      <c r="G38" s="73"/>
      <c r="H38" s="73"/>
      <c r="I38" s="73"/>
      <c r="J38" s="73"/>
      <c r="K38" s="73"/>
      <c r="L38" s="62">
        <v>3</v>
      </c>
      <c r="M38" s="62"/>
      <c r="N38" s="62">
        <v>7</v>
      </c>
      <c r="O38" s="62"/>
      <c r="P38" s="62">
        <v>1</v>
      </c>
      <c r="Q38" s="62">
        <v>11</v>
      </c>
      <c r="R38" s="62">
        <v>11</v>
      </c>
      <c r="S38" s="62">
        <v>12</v>
      </c>
      <c r="T38" s="62">
        <v>7</v>
      </c>
      <c r="U38" s="62">
        <v>19</v>
      </c>
      <c r="V38" s="25">
        <v>20</v>
      </c>
      <c r="W38" s="25">
        <v>17</v>
      </c>
      <c r="X38" s="15">
        <f>SUM(D38:W38)-Y39</f>
        <v>108</v>
      </c>
      <c r="Y38" s="22"/>
      <c r="Z38" s="23"/>
      <c r="AA38" s="24"/>
      <c r="AB38" s="16"/>
    </row>
    <row r="39" spans="1:30" ht="21" customHeight="1" thickBot="1">
      <c r="A39" s="90"/>
      <c r="B39" s="91"/>
      <c r="C39" s="93"/>
      <c r="D39" s="78"/>
      <c r="E39" s="78"/>
      <c r="F39" s="78"/>
      <c r="G39" s="78"/>
      <c r="H39" s="78"/>
      <c r="I39" s="78"/>
      <c r="J39" s="78"/>
      <c r="K39" s="78"/>
      <c r="L39" s="5"/>
      <c r="M39" s="6"/>
      <c r="N39" s="6"/>
      <c r="O39" s="6"/>
      <c r="P39" s="6"/>
      <c r="Q39" s="6"/>
      <c r="R39" s="6"/>
      <c r="S39" s="6"/>
      <c r="T39" s="6"/>
      <c r="U39" s="6"/>
      <c r="V39" s="7"/>
      <c r="W39" s="7"/>
      <c r="X39" s="21"/>
      <c r="Y39" s="17">
        <f>SUM(D39:W39)</f>
        <v>0</v>
      </c>
      <c r="Z39" s="18">
        <f>AD39+$AG$13</f>
        <v>29.95</v>
      </c>
      <c r="AA39" s="19">
        <f>Z39*Y39</f>
        <v>0</v>
      </c>
      <c r="AB39" s="20"/>
      <c r="AD39">
        <v>29.95</v>
      </c>
    </row>
    <row r="40" spans="1:28" ht="21" customHeight="1" thickTop="1">
      <c r="A40" s="88" t="s">
        <v>40</v>
      </c>
      <c r="B40" s="89"/>
      <c r="C40" s="92">
        <v>122058</v>
      </c>
      <c r="D40" s="77"/>
      <c r="E40" s="73"/>
      <c r="F40" s="73"/>
      <c r="G40" s="73"/>
      <c r="H40" s="73"/>
      <c r="I40" s="73"/>
      <c r="J40" s="73"/>
      <c r="K40" s="73"/>
      <c r="L40" s="62">
        <v>17</v>
      </c>
      <c r="M40" s="62">
        <v>12</v>
      </c>
      <c r="N40" s="62"/>
      <c r="O40" s="62"/>
      <c r="P40" s="62">
        <v>1</v>
      </c>
      <c r="Q40" s="62">
        <v>3</v>
      </c>
      <c r="R40" s="62">
        <v>6</v>
      </c>
      <c r="S40" s="62">
        <v>5</v>
      </c>
      <c r="T40" s="62"/>
      <c r="U40" s="62">
        <v>7</v>
      </c>
      <c r="V40" s="25">
        <v>17</v>
      </c>
      <c r="W40" s="25">
        <v>18</v>
      </c>
      <c r="X40" s="15">
        <f>SUM(D40:W40)-Y41</f>
        <v>86</v>
      </c>
      <c r="Y40" s="22"/>
      <c r="Z40" s="23"/>
      <c r="AA40" s="24"/>
      <c r="AB40" s="16"/>
    </row>
    <row r="41" spans="1:30" ht="21" customHeight="1" thickBot="1">
      <c r="A41" s="90"/>
      <c r="B41" s="91"/>
      <c r="C41" s="93"/>
      <c r="D41" s="78"/>
      <c r="E41" s="78"/>
      <c r="F41" s="78"/>
      <c r="G41" s="78"/>
      <c r="H41" s="78"/>
      <c r="I41" s="78"/>
      <c r="J41" s="78"/>
      <c r="K41" s="78"/>
      <c r="L41" s="5"/>
      <c r="M41" s="6"/>
      <c r="N41" s="6"/>
      <c r="O41" s="6"/>
      <c r="P41" s="6"/>
      <c r="Q41" s="6"/>
      <c r="R41" s="6"/>
      <c r="S41" s="6"/>
      <c r="T41" s="6"/>
      <c r="U41" s="6"/>
      <c r="V41" s="7"/>
      <c r="W41" s="7"/>
      <c r="X41" s="21"/>
      <c r="Y41" s="17">
        <f>SUM(D41:W41)</f>
        <v>0</v>
      </c>
      <c r="Z41" s="18">
        <f>AD41+$AG$13</f>
        <v>29.95</v>
      </c>
      <c r="AA41" s="19">
        <f>Z41*Y41</f>
        <v>0</v>
      </c>
      <c r="AB41" s="20"/>
      <c r="AD41">
        <v>29.95</v>
      </c>
    </row>
    <row r="42" spans="1:28" ht="21" customHeight="1" thickTop="1">
      <c r="A42" s="88" t="s">
        <v>41</v>
      </c>
      <c r="B42" s="89"/>
      <c r="C42" s="92">
        <v>122060</v>
      </c>
      <c r="D42" s="77"/>
      <c r="E42" s="73"/>
      <c r="F42" s="73"/>
      <c r="G42" s="73"/>
      <c r="H42" s="73"/>
      <c r="I42" s="73"/>
      <c r="J42" s="73"/>
      <c r="K42" s="73"/>
      <c r="L42" s="62">
        <v>13</v>
      </c>
      <c r="M42" s="62">
        <v>6</v>
      </c>
      <c r="N42" s="62"/>
      <c r="O42" s="62"/>
      <c r="P42" s="62"/>
      <c r="Q42" s="62">
        <v>13</v>
      </c>
      <c r="R42" s="73"/>
      <c r="S42" s="73"/>
      <c r="T42" s="73"/>
      <c r="U42" s="73"/>
      <c r="V42" s="75"/>
      <c r="W42" s="75"/>
      <c r="X42" s="15">
        <f>SUM(D42:W42)-Y43</f>
        <v>32</v>
      </c>
      <c r="Y42" s="22"/>
      <c r="Z42" s="23"/>
      <c r="AA42" s="24"/>
      <c r="AB42" s="16"/>
    </row>
    <row r="43" spans="1:30" ht="21" customHeight="1" thickBot="1">
      <c r="A43" s="90"/>
      <c r="B43" s="91"/>
      <c r="C43" s="93"/>
      <c r="D43" s="78"/>
      <c r="E43" s="78"/>
      <c r="F43" s="78"/>
      <c r="G43" s="78"/>
      <c r="H43" s="78"/>
      <c r="I43" s="78"/>
      <c r="J43" s="78"/>
      <c r="K43" s="78"/>
      <c r="L43" s="5"/>
      <c r="M43" s="6"/>
      <c r="N43" s="6"/>
      <c r="O43" s="6"/>
      <c r="P43" s="6"/>
      <c r="Q43" s="6"/>
      <c r="R43" s="74"/>
      <c r="S43" s="74"/>
      <c r="T43" s="74"/>
      <c r="U43" s="74"/>
      <c r="V43" s="76"/>
      <c r="W43" s="76"/>
      <c r="X43" s="21"/>
      <c r="Y43" s="17">
        <f>SUM(D43:W43)</f>
        <v>0</v>
      </c>
      <c r="Z43" s="18">
        <f>AD43+$AG$13</f>
        <v>29.95</v>
      </c>
      <c r="AA43" s="19">
        <f>Z43*Y43</f>
        <v>0</v>
      </c>
      <c r="AB43" s="20"/>
      <c r="AD43">
        <v>29.95</v>
      </c>
    </row>
    <row r="44" spans="1:28" ht="21" customHeight="1" thickTop="1">
      <c r="A44" s="88" t="s">
        <v>42</v>
      </c>
      <c r="B44" s="89"/>
      <c r="C44" s="92">
        <v>122068</v>
      </c>
      <c r="D44" s="77"/>
      <c r="E44" s="73"/>
      <c r="F44" s="73"/>
      <c r="G44" s="73"/>
      <c r="H44" s="73"/>
      <c r="I44" s="73"/>
      <c r="J44" s="73"/>
      <c r="K44" s="73"/>
      <c r="L44" s="62">
        <v>10</v>
      </c>
      <c r="M44" s="62">
        <v>10</v>
      </c>
      <c r="N44" s="62">
        <v>18</v>
      </c>
      <c r="O44" s="62">
        <v>14</v>
      </c>
      <c r="P44" s="62">
        <v>11</v>
      </c>
      <c r="Q44" s="62">
        <v>16</v>
      </c>
      <c r="R44" s="62">
        <v>10</v>
      </c>
      <c r="S44" s="62">
        <v>15</v>
      </c>
      <c r="T44" s="62">
        <v>16</v>
      </c>
      <c r="U44" s="62">
        <v>15</v>
      </c>
      <c r="V44" s="25">
        <v>20</v>
      </c>
      <c r="W44" s="25">
        <v>22</v>
      </c>
      <c r="X44" s="15">
        <f>SUM(D44:W44)-Y45</f>
        <v>177</v>
      </c>
      <c r="Y44" s="22"/>
      <c r="Z44" s="23"/>
      <c r="AA44" s="24"/>
      <c r="AB44" s="16"/>
    </row>
    <row r="45" spans="1:30" ht="21" customHeight="1" thickBot="1">
      <c r="A45" s="90"/>
      <c r="B45" s="91"/>
      <c r="C45" s="93"/>
      <c r="D45" s="78"/>
      <c r="E45" s="78"/>
      <c r="F45" s="78"/>
      <c r="G45" s="78"/>
      <c r="H45" s="78"/>
      <c r="I45" s="78"/>
      <c r="J45" s="78"/>
      <c r="K45" s="78"/>
      <c r="L45" s="5"/>
      <c r="M45" s="6"/>
      <c r="N45" s="6"/>
      <c r="O45" s="6"/>
      <c r="P45" s="6"/>
      <c r="Q45" s="6"/>
      <c r="R45" s="6"/>
      <c r="S45" s="6"/>
      <c r="T45" s="6"/>
      <c r="U45" s="6"/>
      <c r="V45" s="7"/>
      <c r="W45" s="7"/>
      <c r="X45" s="21"/>
      <c r="Y45" s="17">
        <f>SUM(D45:W45)</f>
        <v>0</v>
      </c>
      <c r="Z45" s="18">
        <f>AD45+$AG$13</f>
        <v>29.95</v>
      </c>
      <c r="AA45" s="19">
        <f>Z45*Y45</f>
        <v>0</v>
      </c>
      <c r="AB45" s="20"/>
      <c r="AD45">
        <v>29.95</v>
      </c>
    </row>
    <row r="46" spans="1:28" ht="17.25" thickBot="1" thickTop="1">
      <c r="A46" s="85" t="s">
        <v>43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</row>
    <row r="47" spans="1:28" ht="21" customHeight="1" thickTop="1">
      <c r="A47" s="88" t="s">
        <v>44</v>
      </c>
      <c r="B47" s="89"/>
      <c r="C47" s="92">
        <v>119003</v>
      </c>
      <c r="D47" s="77"/>
      <c r="E47" s="73"/>
      <c r="F47" s="73"/>
      <c r="G47" s="73"/>
      <c r="H47" s="73"/>
      <c r="I47" s="73"/>
      <c r="J47" s="73"/>
      <c r="K47" s="73"/>
      <c r="L47" s="62"/>
      <c r="M47" s="62"/>
      <c r="N47" s="62"/>
      <c r="O47" s="62"/>
      <c r="P47" s="62"/>
      <c r="Q47" s="62"/>
      <c r="R47" s="62"/>
      <c r="S47" s="62"/>
      <c r="T47" s="62"/>
      <c r="U47" s="62">
        <v>1</v>
      </c>
      <c r="V47" s="25"/>
      <c r="W47" s="25"/>
      <c r="X47" s="15">
        <f>SUM(D47:W47)-Y48</f>
        <v>1</v>
      </c>
      <c r="Y47" s="22"/>
      <c r="Z47" s="23"/>
      <c r="AA47" s="24"/>
      <c r="AB47" s="16"/>
    </row>
    <row r="48" spans="1:30" ht="21" customHeight="1" thickBot="1">
      <c r="A48" s="90"/>
      <c r="B48" s="91"/>
      <c r="C48" s="93"/>
      <c r="D48" s="78"/>
      <c r="E48" s="78"/>
      <c r="F48" s="78"/>
      <c r="G48" s="78"/>
      <c r="H48" s="78"/>
      <c r="I48" s="78"/>
      <c r="J48" s="78"/>
      <c r="K48" s="78"/>
      <c r="L48" s="5"/>
      <c r="M48" s="6"/>
      <c r="N48" s="6"/>
      <c r="O48" s="6"/>
      <c r="P48" s="6"/>
      <c r="Q48" s="6"/>
      <c r="R48" s="6"/>
      <c r="S48" s="6"/>
      <c r="T48" s="6"/>
      <c r="U48" s="6"/>
      <c r="V48" s="7"/>
      <c r="W48" s="7"/>
      <c r="X48" s="21"/>
      <c r="Y48" s="17">
        <f>SUM(D48:W48)</f>
        <v>0</v>
      </c>
      <c r="Z48" s="18">
        <f>AD48+$AG$13</f>
        <v>29.95</v>
      </c>
      <c r="AA48" s="19">
        <f>Z48*Y48</f>
        <v>0</v>
      </c>
      <c r="AB48" s="20"/>
      <c r="AD48">
        <v>29.95</v>
      </c>
    </row>
    <row r="49" ht="12" thickTop="1"/>
    <row r="50" spans="1:27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1"/>
      <c r="R50" s="81"/>
      <c r="S50" s="81"/>
      <c r="T50" s="81"/>
      <c r="U50" s="81"/>
      <c r="V50" s="81"/>
      <c r="W50" s="81"/>
      <c r="Y50"/>
      <c r="Z50"/>
      <c r="AA50"/>
    </row>
    <row r="51" spans="1:27" ht="15">
      <c r="A51" s="94" t="s">
        <v>45</v>
      </c>
      <c r="B51" s="94"/>
      <c r="C51" s="9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 s="81"/>
      <c r="Y51"/>
      <c r="Z51"/>
      <c r="AA51"/>
    </row>
    <row r="52" spans="1:27" ht="15">
      <c r="A52" s="82"/>
      <c r="B52" s="82"/>
      <c r="C52" s="8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81"/>
      <c r="Y52"/>
      <c r="Z52"/>
      <c r="AA52"/>
    </row>
    <row r="53" spans="1:27" ht="15">
      <c r="A53" s="95" t="s">
        <v>46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32"/>
      <c r="S53" s="32"/>
      <c r="T53" s="32"/>
      <c r="U53" s="32"/>
      <c r="V53" s="32"/>
      <c r="W53" s="81"/>
      <c r="Y53"/>
      <c r="Z53"/>
      <c r="AA53"/>
    </row>
    <row r="54" spans="1:27" ht="15">
      <c r="A54" s="82"/>
      <c r="B54" s="82"/>
      <c r="C54" s="82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81"/>
      <c r="Y54"/>
      <c r="Z54"/>
      <c r="AA54"/>
    </row>
    <row r="55" spans="1:27" ht="15">
      <c r="A55" s="95" t="s">
        <v>47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32"/>
      <c r="S55" s="32"/>
      <c r="T55" s="32"/>
      <c r="U55" s="32"/>
      <c r="V55" s="32"/>
      <c r="W55" s="81"/>
      <c r="Y55"/>
      <c r="Z55"/>
      <c r="AA55"/>
    </row>
    <row r="56" spans="1:27" ht="1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32"/>
      <c r="S56" s="32"/>
      <c r="T56" s="32"/>
      <c r="U56" s="32"/>
      <c r="V56" s="32"/>
      <c r="W56" s="81"/>
      <c r="Y56"/>
      <c r="Z56"/>
      <c r="AA56"/>
    </row>
    <row r="57" spans="1:27" ht="15">
      <c r="A57" s="84" t="s">
        <v>48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2"/>
      <c r="U57" s="2"/>
      <c r="V57" s="2"/>
      <c r="W57" s="2"/>
      <c r="Y57"/>
      <c r="Z57"/>
      <c r="AA57"/>
    </row>
  </sheetData>
  <sheetProtection password="CF66" sheet="1" objects="1" scenarios="1"/>
  <protectedRanges>
    <protectedRange sqref="D2:G4" name="Диапазон5_2"/>
    <protectedRange sqref="D48:W48 D16:W16 D18:W18 D20:W20 D23:W23 D25:W25 D27:W27 D29:W29 D31:W31 D33:W33 D35:W35 D37:W37 D39:W39 D41:W41 D43:W43 D45:W45" name="Диапазон1_19"/>
  </protectedRanges>
  <mergeCells count="60">
    <mergeCell ref="Z12:Z13"/>
    <mergeCell ref="AA12:AA13"/>
    <mergeCell ref="Z9:Z10"/>
    <mergeCell ref="X8:Y8"/>
    <mergeCell ref="D2:I2"/>
    <mergeCell ref="E7:T7"/>
    <mergeCell ref="B7:C7"/>
    <mergeCell ref="D3:I3"/>
    <mergeCell ref="D4:I4"/>
    <mergeCell ref="D5:I5"/>
    <mergeCell ref="Q2:AA4"/>
    <mergeCell ref="AD12:AD13"/>
    <mergeCell ref="U5:AB6"/>
    <mergeCell ref="C12:C13"/>
    <mergeCell ref="AA9:AA10"/>
    <mergeCell ref="A12:B13"/>
    <mergeCell ref="D12:W12"/>
    <mergeCell ref="AB12:AB13"/>
    <mergeCell ref="X10:Y10"/>
    <mergeCell ref="A11:AB11"/>
    <mergeCell ref="X9:Y9"/>
    <mergeCell ref="A14:AB14"/>
    <mergeCell ref="A15:B16"/>
    <mergeCell ref="C15:C16"/>
    <mergeCell ref="A17:B18"/>
    <mergeCell ref="C17:C18"/>
    <mergeCell ref="A19:B20"/>
    <mergeCell ref="C19:C20"/>
    <mergeCell ref="A21:AB21"/>
    <mergeCell ref="A22:B23"/>
    <mergeCell ref="C22:C23"/>
    <mergeCell ref="A24:B25"/>
    <mergeCell ref="C24:C25"/>
    <mergeCell ref="A26:B27"/>
    <mergeCell ref="C26:C27"/>
    <mergeCell ref="A28:B29"/>
    <mergeCell ref="C28:C29"/>
    <mergeCell ref="A30:B31"/>
    <mergeCell ref="C30:C31"/>
    <mergeCell ref="A32:B33"/>
    <mergeCell ref="C32:C33"/>
    <mergeCell ref="A34:B35"/>
    <mergeCell ref="C34:C35"/>
    <mergeCell ref="A36:B37"/>
    <mergeCell ref="C36:C37"/>
    <mergeCell ref="A38:B39"/>
    <mergeCell ref="C38:C39"/>
    <mergeCell ref="A40:B41"/>
    <mergeCell ref="C40:C41"/>
    <mergeCell ref="A42:B43"/>
    <mergeCell ref="C42:C43"/>
    <mergeCell ref="A44:B45"/>
    <mergeCell ref="C44:C45"/>
    <mergeCell ref="A57:S57"/>
    <mergeCell ref="A46:AB46"/>
    <mergeCell ref="A47:B48"/>
    <mergeCell ref="C47:C48"/>
    <mergeCell ref="A51:C51"/>
    <mergeCell ref="A53:Q53"/>
    <mergeCell ref="A55:Q55"/>
  </mergeCells>
  <conditionalFormatting sqref="U5:AB6">
    <cfRule type="cellIs" priority="2" dxfId="1" operator="equal" stopIfTrue="1">
      <formula>$AH$6</formula>
    </cfRule>
    <cfRule type="cellIs" priority="3" dxfId="0" operator="equal" stopIfTrue="1">
      <formula>$AH$5</formula>
    </cfRule>
  </conditionalFormatting>
  <dataValidations count="2">
    <dataValidation type="list" showDropDown="1" sqref="P4 D6:L6 D5 J5:O5">
      <formula1>'Вентилируемые кроссовки'!#REF!</formula1>
    </dataValidation>
    <dataValidation type="whole" operator="lessThanOrEqual" showErrorMessage="1" promptTitle="Внимание! " errorTitle="Так нельзя!" error="Такого количества в остатках нет." sqref="D16:W16 D18:W18 D20:W20 D23:W23 D25:W25 D27:W27 D29:W29 D31:W31 D33:W33 D35:W35 D37:W37 D39:W39 D41:W41 D43:W43 D45:W45 D48:W48">
      <formula1>D15</formula1>
    </dataValidation>
  </dataValidations>
  <hyperlinks>
    <hyperlink ref="C15" r:id="rId1" display="http://www.glagla-russia.com/catalog/120002/"/>
    <hyperlink ref="C17" r:id="rId2" display="http://www.glagla-russia.com/catalog/120058/"/>
    <hyperlink ref="C19" r:id="rId3" display="http://www.glagla-russia.com/catalog/120064/"/>
    <hyperlink ref="C22" r:id="rId4" display="http://www.glagla-russia.com/catalog/101001/"/>
    <hyperlink ref="C24" r:id="rId5" display="http://www.glagla-russia.com/catalog/101002/"/>
    <hyperlink ref="C26" r:id="rId6" display="http://www.glagla-russia.com/catalog/101003/"/>
    <hyperlink ref="C28" r:id="rId7" display="http://www.glagla-russia.com/catalog/101004/"/>
    <hyperlink ref="C30" r:id="rId8" display="http://www.glagla-russia.com/catalog/101006/"/>
    <hyperlink ref="C32" r:id="rId9" display="http://www.glagla-russia.com/catalog/101011/"/>
    <hyperlink ref="C34" r:id="rId10" display="http://www.glagla-russia.com/catalog/101027/"/>
    <hyperlink ref="C36" r:id="rId11" display="http://www.glagla-russia.com/catalog/101054/"/>
    <hyperlink ref="C38" r:id="rId12" display="http://www.glagla-russia.com/catalog/101056/"/>
    <hyperlink ref="C40" r:id="rId13" display="http://www.glagla-russia.com/catalog/122058/"/>
    <hyperlink ref="C42" r:id="rId14" display="http://www.glagla-russia.com/catalog/122060/"/>
    <hyperlink ref="C44" r:id="rId15" display="http://www.glagla-russia.com/catalog/122068/"/>
    <hyperlink ref="C47" r:id="rId16" display="http://www.glagla-russia.com/catalog/119003/"/>
  </hyperlinks>
  <printOptions/>
  <pageMargins left="0.2362204724409449" right="0.35433070866141736" top="0.31496062992125984" bottom="0.2755905511811024" header="0.2755905511811024" footer="0.1968503937007874"/>
  <pageSetup fitToHeight="3" fitToWidth="1" horizontalDpi="600" verticalDpi="600" orientation="portrait" paperSize="9" scale="60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Павел</cp:lastModifiedBy>
  <dcterms:created xsi:type="dcterms:W3CDTF">2017-06-15T15:39:50Z</dcterms:created>
  <dcterms:modified xsi:type="dcterms:W3CDTF">2017-06-15T15:39:53Z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