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7235" windowHeight="75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'Лист1'!$A$1:$K$138</definedName>
  </definedNames>
  <calcPr fullCalcOnLoad="1" refMode="R1C1"/>
</workbook>
</file>

<file path=xl/sharedStrings.xml><?xml version="1.0" encoding="utf-8"?>
<sst xmlns="http://schemas.openxmlformats.org/spreadsheetml/2006/main" count="322" uniqueCount="107">
  <si>
    <t xml:space="preserve">ник </t>
  </si>
  <si>
    <t>арт</t>
  </si>
  <si>
    <t>размер</t>
  </si>
  <si>
    <t>цена</t>
  </si>
  <si>
    <t>с орг%</t>
  </si>
  <si>
    <t>транспорт</t>
  </si>
  <si>
    <t>итого</t>
  </si>
  <si>
    <t>оплачено</t>
  </si>
  <si>
    <t>долг ваш +/ мой -</t>
  </si>
  <si>
    <t xml:space="preserve"> UB1501/DRINO</t>
  </si>
  <si>
    <t>lulka12</t>
  </si>
  <si>
    <t>Marish@</t>
  </si>
  <si>
    <t>Кутико</t>
  </si>
  <si>
    <t>eirnata</t>
  </si>
  <si>
    <t>Juli-Ju</t>
  </si>
  <si>
    <t>elena279</t>
  </si>
  <si>
    <t>Azena</t>
  </si>
  <si>
    <t>olga zvezda</t>
  </si>
  <si>
    <t>я</t>
  </si>
  <si>
    <t>В10502/SHANA/</t>
  </si>
  <si>
    <t>Ole4kaRA</t>
  </si>
  <si>
    <t>Лунюшка</t>
  </si>
  <si>
    <t>Ель</t>
  </si>
  <si>
    <t>Varentina</t>
  </si>
  <si>
    <t>Бандитка</t>
  </si>
  <si>
    <t>Татьяна Шенк</t>
  </si>
  <si>
    <t>anastasia1523</t>
  </si>
  <si>
    <t>Ирина__</t>
  </si>
  <si>
    <t>B8804/SVEVA</t>
  </si>
  <si>
    <t>Януси</t>
  </si>
  <si>
    <t>Надежда958</t>
  </si>
  <si>
    <t>Мишка Гамми</t>
  </si>
  <si>
    <t>*Ленусик*</t>
  </si>
  <si>
    <t>Лизи</t>
  </si>
  <si>
    <t>Машкина</t>
  </si>
  <si>
    <t>Ири_ш_ка</t>
  </si>
  <si>
    <t>Светлана 83</t>
  </si>
  <si>
    <t xml:space="preserve"> </t>
  </si>
  <si>
    <t xml:space="preserve">Ирина__ </t>
  </si>
  <si>
    <t>Сластенка</t>
  </si>
  <si>
    <t xml:space="preserve">лапочка73 </t>
  </si>
  <si>
    <t xml:space="preserve">хохлуше4ка </t>
  </si>
  <si>
    <t>Алё-Алёна</t>
  </si>
  <si>
    <t xml:space="preserve">Ирина P. </t>
  </si>
  <si>
    <t xml:space="preserve">557B7 72SH </t>
  </si>
  <si>
    <t>анель</t>
  </si>
  <si>
    <t>sav1982</t>
  </si>
  <si>
    <t>Fakel</t>
  </si>
  <si>
    <t>римуля</t>
  </si>
  <si>
    <t>наталья каткова</t>
  </si>
  <si>
    <t>Салями</t>
  </si>
  <si>
    <t>хохлуше4ка</t>
  </si>
  <si>
    <t xml:space="preserve">UB1608/LESEID </t>
  </si>
  <si>
    <t>svetik8</t>
  </si>
  <si>
    <t>МАРИНА1503</t>
  </si>
  <si>
    <t>Анна Зайкова</t>
  </si>
  <si>
    <t>лёлик-болик</t>
  </si>
  <si>
    <t>Viksya</t>
  </si>
  <si>
    <t>ЦареVна</t>
  </si>
  <si>
    <t>ОлиК)</t>
  </si>
  <si>
    <t>Каледония</t>
  </si>
  <si>
    <t>churilka77</t>
  </si>
  <si>
    <t>irina_HM</t>
  </si>
  <si>
    <t>ВАРТА</t>
  </si>
  <si>
    <t xml:space="preserve">ряд </t>
  </si>
  <si>
    <t xml:space="preserve">Irina.P22 </t>
  </si>
  <si>
    <t>Natali208</t>
  </si>
  <si>
    <t>сладенький</t>
  </si>
  <si>
    <t>Снежная Королева</t>
  </si>
  <si>
    <t>Татьяна Пчельникова</t>
  </si>
  <si>
    <t>ice_ginger</t>
  </si>
  <si>
    <t>zaia</t>
  </si>
  <si>
    <t>10127зелен</t>
  </si>
  <si>
    <t>МамаТима</t>
  </si>
  <si>
    <t>Aroma2511</t>
  </si>
  <si>
    <t>олёся</t>
  </si>
  <si>
    <t>58-0058</t>
  </si>
  <si>
    <t>КИТИ1</t>
  </si>
  <si>
    <t>Лисичка Надя</t>
  </si>
  <si>
    <t>Юлька 31</t>
  </si>
  <si>
    <t>Marikosan</t>
  </si>
  <si>
    <t>36-543</t>
  </si>
  <si>
    <t>Olis</t>
  </si>
  <si>
    <t>Иронька 3</t>
  </si>
  <si>
    <t>Ленша</t>
  </si>
  <si>
    <t>Лара 69</t>
  </si>
  <si>
    <t>-=ОКСАНА=-</t>
  </si>
  <si>
    <t>EgoZa.Ko</t>
  </si>
  <si>
    <t>Iлоnа</t>
  </si>
  <si>
    <t>юлялена</t>
  </si>
  <si>
    <t>Anastasia81</t>
  </si>
  <si>
    <t>Тося</t>
  </si>
  <si>
    <t>ЭмилькаМ</t>
  </si>
  <si>
    <t xml:space="preserve">ice_ginger </t>
  </si>
  <si>
    <t>Irina.P22</t>
  </si>
  <si>
    <t>бум</t>
  </si>
  <si>
    <t>пристрой</t>
  </si>
  <si>
    <t>н/р</t>
  </si>
  <si>
    <t>КсюшОКчек</t>
  </si>
  <si>
    <t>Пампуська</t>
  </si>
  <si>
    <t>Рыжiк</t>
  </si>
  <si>
    <t>светлана76</t>
  </si>
  <si>
    <t>перевела</t>
  </si>
  <si>
    <t>ц</t>
  </si>
  <si>
    <t>м</t>
  </si>
  <si>
    <t>ф</t>
  </si>
  <si>
    <t>?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</si>
</sst>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17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0" fontId="20" fillId="34" borderId="0" xfId="0" applyFont="1" applyFill="1" applyAlignment="1">
      <alignment/>
    </xf>
    <xf numFmtId="2" fontId="20" fillId="34" borderId="0" xfId="0" applyNumberFormat="1" applyFont="1" applyFill="1" applyAlignment="1">
      <alignment/>
    </xf>
    <xf numFmtId="0" fontId="0" fillId="17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20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41" fillId="0" borderId="0" xfId="0" applyFont="1" applyAlignment="1">
      <alignment/>
    </xf>
    <xf numFmtId="0" fontId="41" fillId="34" borderId="0" xfId="0" applyFont="1" applyFill="1" applyAlignment="1">
      <alignment/>
    </xf>
    <xf numFmtId="0" fontId="27" fillId="34" borderId="0" xfId="42" applyFill="1" applyAlignment="1">
      <alignment/>
    </xf>
    <xf numFmtId="0" fontId="0" fillId="12" borderId="0" xfId="0" applyFill="1" applyAlignment="1">
      <alignment/>
    </xf>
    <xf numFmtId="168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sh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PageLayoutView="0" workbookViewId="0" topLeftCell="A124">
      <selection activeCell="J143" sqref="J143"/>
    </sheetView>
  </sheetViews>
  <sheetFormatPr defaultColWidth="9.140625" defaultRowHeight="15"/>
  <cols>
    <col min="1" max="1" width="21.28125" style="0" customWidth="1"/>
    <col min="2" max="2" width="16.28125" style="2" customWidth="1"/>
    <col min="3" max="3" width="10.7109375" style="0" customWidth="1"/>
  </cols>
  <sheetData>
    <row r="1" spans="1:10" ht="15">
      <c r="A1" s="1" t="s">
        <v>0</v>
      </c>
      <c r="B1" s="1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</row>
    <row r="2" spans="1:7" ht="15">
      <c r="A2" t="s">
        <v>32</v>
      </c>
      <c r="B2" s="19" t="s">
        <v>28</v>
      </c>
      <c r="C2">
        <v>28</v>
      </c>
      <c r="D2">
        <v>157.5</v>
      </c>
      <c r="E2" s="3">
        <f aca="true" t="shared" si="0" ref="E2:E33">D2*1.15</f>
        <v>181.125</v>
      </c>
      <c r="F2" s="28">
        <v>21.6</v>
      </c>
      <c r="G2" s="3"/>
    </row>
    <row r="3" spans="1:7" ht="15">
      <c r="A3" t="s">
        <v>32</v>
      </c>
      <c r="B3" s="19">
        <v>83667</v>
      </c>
      <c r="C3">
        <v>140</v>
      </c>
      <c r="D3">
        <v>99</v>
      </c>
      <c r="E3" s="3">
        <f t="shared" si="0"/>
        <v>113.85</v>
      </c>
      <c r="F3" s="28">
        <v>8.7</v>
      </c>
      <c r="G3" s="3"/>
    </row>
    <row r="4" spans="1:7" ht="15">
      <c r="A4" t="s">
        <v>32</v>
      </c>
      <c r="B4" s="19">
        <v>83667</v>
      </c>
      <c r="C4">
        <v>116</v>
      </c>
      <c r="D4">
        <v>99</v>
      </c>
      <c r="E4" s="3">
        <f t="shared" si="0"/>
        <v>113.85</v>
      </c>
      <c r="F4" s="28">
        <v>8.7</v>
      </c>
      <c r="G4" s="3"/>
    </row>
    <row r="5" spans="1:11" ht="15">
      <c r="A5" s="6" t="s">
        <v>32</v>
      </c>
      <c r="B5" s="17">
        <v>83667</v>
      </c>
      <c r="C5" s="6">
        <v>140</v>
      </c>
      <c r="D5" s="6">
        <v>99</v>
      </c>
      <c r="E5" s="7">
        <f t="shared" si="0"/>
        <v>113.85</v>
      </c>
      <c r="F5" s="28">
        <v>8.7</v>
      </c>
      <c r="G5" s="7">
        <v>570.38</v>
      </c>
      <c r="H5" s="6">
        <v>573</v>
      </c>
      <c r="I5" s="3">
        <f>G5-H5</f>
        <v>-2.6200000000000045</v>
      </c>
      <c r="K5" t="s">
        <v>105</v>
      </c>
    </row>
    <row r="6" spans="1:11" ht="15">
      <c r="A6" s="8" t="s">
        <v>86</v>
      </c>
      <c r="B6" s="18">
        <v>35320</v>
      </c>
      <c r="C6" s="8">
        <v>152</v>
      </c>
      <c r="D6" s="8">
        <v>173.5</v>
      </c>
      <c r="E6" s="9">
        <f t="shared" si="0"/>
        <v>199.52499999999998</v>
      </c>
      <c r="F6" s="28">
        <v>14.4</v>
      </c>
      <c r="G6" s="9">
        <v>213.93</v>
      </c>
      <c r="H6" s="8">
        <v>209.6</v>
      </c>
      <c r="I6" s="3">
        <f>G6-H6</f>
        <v>4.3300000000000125</v>
      </c>
      <c r="K6" t="s">
        <v>105</v>
      </c>
    </row>
    <row r="7" spans="1:8" ht="15">
      <c r="A7" s="10" t="s">
        <v>26</v>
      </c>
      <c r="B7" s="20" t="s">
        <v>28</v>
      </c>
      <c r="C7" s="10">
        <v>26</v>
      </c>
      <c r="D7" s="10">
        <v>157.5</v>
      </c>
      <c r="E7" s="11">
        <f t="shared" si="0"/>
        <v>181.125</v>
      </c>
      <c r="F7" s="28">
        <v>21.6</v>
      </c>
      <c r="G7" s="11"/>
      <c r="H7" s="10"/>
    </row>
    <row r="8" spans="1:11" ht="15">
      <c r="A8" s="6" t="s">
        <v>26</v>
      </c>
      <c r="B8" s="17" t="s">
        <v>19</v>
      </c>
      <c r="C8" s="6">
        <v>26</v>
      </c>
      <c r="D8" s="6">
        <v>386.75</v>
      </c>
      <c r="E8" s="7">
        <f t="shared" si="0"/>
        <v>444.7625</v>
      </c>
      <c r="F8" s="28">
        <v>28.8</v>
      </c>
      <c r="G8" s="7">
        <v>676.29</v>
      </c>
      <c r="H8" s="6">
        <v>666</v>
      </c>
      <c r="I8" s="3">
        <f>G8-H8</f>
        <v>10.289999999999964</v>
      </c>
      <c r="J8" s="3"/>
      <c r="K8" t="s">
        <v>103</v>
      </c>
    </row>
    <row r="9" spans="1:7" ht="15">
      <c r="A9" s="25" t="s">
        <v>90</v>
      </c>
      <c r="B9" s="20" t="s">
        <v>19</v>
      </c>
      <c r="C9" s="10">
        <v>29</v>
      </c>
      <c r="D9" s="10">
        <v>386.75</v>
      </c>
      <c r="E9" s="11">
        <f t="shared" si="0"/>
        <v>444.7625</v>
      </c>
      <c r="F9" s="28">
        <v>28.8</v>
      </c>
      <c r="G9" s="11"/>
    </row>
    <row r="10" spans="1:11" ht="15">
      <c r="A10" s="8" t="s">
        <v>90</v>
      </c>
      <c r="B10" s="18">
        <v>83667</v>
      </c>
      <c r="C10" s="8">
        <v>116</v>
      </c>
      <c r="D10" s="8">
        <v>99</v>
      </c>
      <c r="E10" s="9">
        <f t="shared" si="0"/>
        <v>113.85</v>
      </c>
      <c r="F10" s="28">
        <v>8.7</v>
      </c>
      <c r="G10" s="9">
        <v>596.11</v>
      </c>
      <c r="H10" s="8">
        <v>590</v>
      </c>
      <c r="I10" s="3">
        <f>G10-H10</f>
        <v>6.110000000000014</v>
      </c>
      <c r="K10" t="s">
        <v>104</v>
      </c>
    </row>
    <row r="11" spans="1:7" ht="15">
      <c r="A11" t="s">
        <v>74</v>
      </c>
      <c r="B11" s="19" t="s">
        <v>76</v>
      </c>
      <c r="C11">
        <v>128</v>
      </c>
      <c r="D11">
        <v>99</v>
      </c>
      <c r="E11" s="3">
        <f t="shared" si="0"/>
        <v>113.85</v>
      </c>
      <c r="F11" s="28">
        <v>14.4</v>
      </c>
      <c r="G11" s="3"/>
    </row>
    <row r="12" spans="1:11" ht="15">
      <c r="A12" s="6" t="s">
        <v>74</v>
      </c>
      <c r="B12" s="17" t="s">
        <v>76</v>
      </c>
      <c r="C12" s="6">
        <v>164</v>
      </c>
      <c r="D12" s="6">
        <v>99</v>
      </c>
      <c r="E12" s="7">
        <f t="shared" si="0"/>
        <v>113.85</v>
      </c>
      <c r="F12" s="28">
        <v>14.4</v>
      </c>
      <c r="G12" s="7">
        <v>256.5</v>
      </c>
      <c r="H12" s="6">
        <v>248</v>
      </c>
      <c r="I12" s="3">
        <f>G12-H12</f>
        <v>8.5</v>
      </c>
      <c r="K12" t="s">
        <v>104</v>
      </c>
    </row>
    <row r="13" spans="1:11" ht="15">
      <c r="A13" s="8" t="s">
        <v>16</v>
      </c>
      <c r="B13" s="18" t="s">
        <v>9</v>
      </c>
      <c r="C13" s="8">
        <v>26</v>
      </c>
      <c r="D13" s="8">
        <v>475.2</v>
      </c>
      <c r="E13" s="9">
        <f t="shared" si="0"/>
        <v>546.4799999999999</v>
      </c>
      <c r="F13" s="28">
        <v>28.8</v>
      </c>
      <c r="G13" s="9">
        <f>E13+F13</f>
        <v>575.2799999999999</v>
      </c>
      <c r="H13" s="8">
        <v>566.48</v>
      </c>
      <c r="I13" s="3">
        <f>G13-H13</f>
        <v>8.79999999999984</v>
      </c>
      <c r="K13" t="s">
        <v>103</v>
      </c>
    </row>
    <row r="14" spans="1:11" ht="15">
      <c r="A14" s="6" t="s">
        <v>61</v>
      </c>
      <c r="B14" s="17" t="s">
        <v>52</v>
      </c>
      <c r="C14" s="6">
        <v>34</v>
      </c>
      <c r="D14" s="6">
        <v>566.4</v>
      </c>
      <c r="E14" s="7">
        <f t="shared" si="0"/>
        <v>651.3599999999999</v>
      </c>
      <c r="F14" s="28">
        <v>28.8</v>
      </c>
      <c r="G14" s="7">
        <f>E14+F14</f>
        <v>680.1599999999999</v>
      </c>
      <c r="H14" s="6">
        <v>671.36</v>
      </c>
      <c r="I14" s="3">
        <f>G14-H14</f>
        <v>8.79999999999984</v>
      </c>
      <c r="K14" t="s">
        <v>103</v>
      </c>
    </row>
    <row r="15" spans="1:11" ht="15">
      <c r="A15" s="8" t="s">
        <v>87</v>
      </c>
      <c r="B15" s="18">
        <v>35320</v>
      </c>
      <c r="C15" s="8">
        <v>158</v>
      </c>
      <c r="D15" s="8">
        <v>173.5</v>
      </c>
      <c r="E15" s="9">
        <f t="shared" si="0"/>
        <v>199.52499999999998</v>
      </c>
      <c r="F15" s="28">
        <v>14.4</v>
      </c>
      <c r="G15" s="9">
        <f>E15+F15</f>
        <v>213.92499999999998</v>
      </c>
      <c r="H15" s="8">
        <v>210</v>
      </c>
      <c r="I15" s="3">
        <f>G15-H15</f>
        <v>3.924999999999983</v>
      </c>
      <c r="K15" t="s">
        <v>103</v>
      </c>
    </row>
    <row r="16" spans="1:11" ht="15">
      <c r="A16" s="6" t="s">
        <v>13</v>
      </c>
      <c r="B16" s="17" t="s">
        <v>9</v>
      </c>
      <c r="C16" s="6">
        <v>28</v>
      </c>
      <c r="D16" s="6">
        <v>475.2</v>
      </c>
      <c r="E16" s="7">
        <f t="shared" si="0"/>
        <v>546.4799999999999</v>
      </c>
      <c r="F16" s="28">
        <v>28.8</v>
      </c>
      <c r="G16" s="7">
        <f>E16+F16</f>
        <v>575.2799999999999</v>
      </c>
      <c r="H16" s="6">
        <v>566.5</v>
      </c>
      <c r="I16" s="3">
        <f>G16-H16</f>
        <v>8.779999999999859</v>
      </c>
      <c r="K16" t="s">
        <v>105</v>
      </c>
    </row>
    <row r="17" spans="1:7" ht="15">
      <c r="A17" t="s">
        <v>15</v>
      </c>
      <c r="B17" s="20" t="s">
        <v>9</v>
      </c>
      <c r="C17">
        <v>25</v>
      </c>
      <c r="D17">
        <v>475.2</v>
      </c>
      <c r="E17" s="3">
        <f t="shared" si="0"/>
        <v>546.4799999999999</v>
      </c>
      <c r="F17" s="28">
        <v>28.8</v>
      </c>
      <c r="G17" s="3"/>
    </row>
    <row r="18" spans="1:11" ht="15">
      <c r="A18" s="8" t="s">
        <v>15</v>
      </c>
      <c r="B18" s="18">
        <v>83667</v>
      </c>
      <c r="C18" s="8">
        <v>128</v>
      </c>
      <c r="D18" s="8">
        <v>99</v>
      </c>
      <c r="E18" s="9">
        <f t="shared" si="0"/>
        <v>113.85</v>
      </c>
      <c r="F18" s="28">
        <v>8.7</v>
      </c>
      <c r="G18" s="9">
        <v>697.83</v>
      </c>
      <c r="H18" s="8">
        <v>690.33</v>
      </c>
      <c r="I18" s="3">
        <f>G18-H18</f>
        <v>7.5</v>
      </c>
      <c r="K18" t="s">
        <v>104</v>
      </c>
    </row>
    <row r="19" spans="1:11" ht="15">
      <c r="A19" s="6" t="s">
        <v>47</v>
      </c>
      <c r="B19" s="17" t="s">
        <v>44</v>
      </c>
      <c r="C19" s="6">
        <v>32</v>
      </c>
      <c r="D19" s="6">
        <v>355</v>
      </c>
      <c r="E19" s="7">
        <f t="shared" si="0"/>
        <v>408.24999999999994</v>
      </c>
      <c r="F19" s="28">
        <v>39.65</v>
      </c>
      <c r="G19" s="7">
        <f>E19+F19</f>
        <v>447.8999999999999</v>
      </c>
      <c r="H19" s="6">
        <v>428.25</v>
      </c>
      <c r="I19" s="3">
        <f aca="true" t="shared" si="1" ref="I19:I82">G19-H19</f>
        <v>19.64999999999992</v>
      </c>
      <c r="K19" t="s">
        <v>105</v>
      </c>
    </row>
    <row r="20" spans="1:9" ht="15">
      <c r="A20" t="s">
        <v>70</v>
      </c>
      <c r="B20" s="20">
        <v>83667</v>
      </c>
      <c r="C20">
        <v>128</v>
      </c>
      <c r="D20">
        <v>99</v>
      </c>
      <c r="E20" s="3">
        <f t="shared" si="0"/>
        <v>113.85</v>
      </c>
      <c r="F20" s="28">
        <v>8.7</v>
      </c>
      <c r="G20" s="3"/>
      <c r="I20" s="3"/>
    </row>
    <row r="21" spans="1:9" ht="15">
      <c r="A21" s="10" t="s">
        <v>70</v>
      </c>
      <c r="B21" s="20" t="s">
        <v>81</v>
      </c>
      <c r="C21" s="10">
        <v>140</v>
      </c>
      <c r="D21" s="10">
        <v>99</v>
      </c>
      <c r="E21" s="11">
        <f t="shared" si="0"/>
        <v>113.85</v>
      </c>
      <c r="F21" s="28">
        <v>14.4</v>
      </c>
      <c r="G21" s="11"/>
      <c r="I21" s="3"/>
    </row>
    <row r="22" spans="1:11" ht="15">
      <c r="A22" s="8" t="s">
        <v>93</v>
      </c>
      <c r="B22" s="18">
        <v>83667</v>
      </c>
      <c r="C22" s="8">
        <v>140</v>
      </c>
      <c r="D22" s="8">
        <v>99</v>
      </c>
      <c r="E22" s="9">
        <f t="shared" si="0"/>
        <v>113.85</v>
      </c>
      <c r="F22" s="28">
        <v>8.7</v>
      </c>
      <c r="G22" s="9">
        <v>373.35</v>
      </c>
      <c r="H22" s="8">
        <v>380</v>
      </c>
      <c r="I22" s="3">
        <f t="shared" si="1"/>
        <v>-6.649999999999977</v>
      </c>
      <c r="K22" t="s">
        <v>103</v>
      </c>
    </row>
    <row r="23" spans="1:9" ht="15">
      <c r="A23" t="s">
        <v>94</v>
      </c>
      <c r="B23" s="20">
        <v>83667</v>
      </c>
      <c r="C23">
        <v>116</v>
      </c>
      <c r="D23">
        <v>99</v>
      </c>
      <c r="E23" s="3">
        <f t="shared" si="0"/>
        <v>113.85</v>
      </c>
      <c r="F23" s="28">
        <v>8.7</v>
      </c>
      <c r="G23" s="3"/>
      <c r="I23" s="3"/>
    </row>
    <row r="24" spans="1:9" ht="15">
      <c r="A24" s="10" t="s">
        <v>94</v>
      </c>
      <c r="B24" s="20">
        <v>83667</v>
      </c>
      <c r="C24" s="10">
        <v>116</v>
      </c>
      <c r="D24" s="10">
        <v>99</v>
      </c>
      <c r="E24" s="11">
        <f t="shared" si="0"/>
        <v>113.85</v>
      </c>
      <c r="F24" s="28">
        <v>8.7</v>
      </c>
      <c r="G24" s="11"/>
      <c r="I24" s="3"/>
    </row>
    <row r="25" spans="1:11" ht="15">
      <c r="A25" s="8" t="s">
        <v>65</v>
      </c>
      <c r="B25" s="18" t="s">
        <v>44</v>
      </c>
      <c r="C25" s="8">
        <v>31</v>
      </c>
      <c r="D25" s="8">
        <v>355</v>
      </c>
      <c r="E25" s="9">
        <f t="shared" si="0"/>
        <v>408.24999999999994</v>
      </c>
      <c r="F25" s="28">
        <v>39.65</v>
      </c>
      <c r="G25" s="9">
        <v>693</v>
      </c>
      <c r="H25" s="8">
        <v>676</v>
      </c>
      <c r="I25" s="3">
        <f t="shared" si="1"/>
        <v>17</v>
      </c>
      <c r="J25" s="3"/>
      <c r="K25" t="s">
        <v>105</v>
      </c>
    </row>
    <row r="26" spans="1:11" ht="15">
      <c r="A26" s="8" t="s">
        <v>62</v>
      </c>
      <c r="B26" s="18" t="s">
        <v>52</v>
      </c>
      <c r="C26" s="8">
        <v>35</v>
      </c>
      <c r="D26" s="8">
        <v>566.4</v>
      </c>
      <c r="E26" s="9">
        <f t="shared" si="0"/>
        <v>651.3599999999999</v>
      </c>
      <c r="F26" s="28">
        <v>28.8</v>
      </c>
      <c r="G26" s="9">
        <f aca="true" t="shared" si="2" ref="G26:G34">E26+F26</f>
        <v>680.1599999999999</v>
      </c>
      <c r="H26" s="8">
        <v>672</v>
      </c>
      <c r="I26" s="3">
        <f t="shared" si="1"/>
        <v>8.159999999999854</v>
      </c>
      <c r="K26" t="s">
        <v>105</v>
      </c>
    </row>
    <row r="27" spans="1:11" ht="15">
      <c r="A27" s="6" t="s">
        <v>88</v>
      </c>
      <c r="B27" s="17">
        <v>35320</v>
      </c>
      <c r="C27" s="6">
        <v>158</v>
      </c>
      <c r="D27" s="6">
        <v>173.5</v>
      </c>
      <c r="E27" s="7">
        <f t="shared" si="0"/>
        <v>199.52499999999998</v>
      </c>
      <c r="F27" s="28">
        <v>14.4</v>
      </c>
      <c r="G27" s="7">
        <f t="shared" si="2"/>
        <v>213.92499999999998</v>
      </c>
      <c r="H27" s="6">
        <v>209.53</v>
      </c>
      <c r="I27" s="3">
        <f t="shared" si="1"/>
        <v>4.394999999999982</v>
      </c>
      <c r="K27" t="s">
        <v>103</v>
      </c>
    </row>
    <row r="28" spans="1:11" ht="15">
      <c r="A28" s="8" t="s">
        <v>14</v>
      </c>
      <c r="B28" s="18" t="s">
        <v>9</v>
      </c>
      <c r="C28" s="8">
        <v>29</v>
      </c>
      <c r="D28" s="8">
        <v>475.2</v>
      </c>
      <c r="E28" s="9">
        <f t="shared" si="0"/>
        <v>546.4799999999999</v>
      </c>
      <c r="F28" s="28">
        <v>28.8</v>
      </c>
      <c r="G28" s="9">
        <f t="shared" si="2"/>
        <v>575.2799999999999</v>
      </c>
      <c r="H28" s="8">
        <v>566.5</v>
      </c>
      <c r="I28" s="3">
        <f t="shared" si="1"/>
        <v>8.779999999999859</v>
      </c>
      <c r="K28" t="s">
        <v>103</v>
      </c>
    </row>
    <row r="29" spans="1:11" ht="15">
      <c r="A29" s="6" t="s">
        <v>10</v>
      </c>
      <c r="B29" s="17" t="s">
        <v>9</v>
      </c>
      <c r="C29" s="6">
        <v>25</v>
      </c>
      <c r="D29" s="6">
        <v>475.2</v>
      </c>
      <c r="E29" s="7">
        <f t="shared" si="0"/>
        <v>546.4799999999999</v>
      </c>
      <c r="F29" s="28">
        <v>28.8</v>
      </c>
      <c r="G29" s="7">
        <f t="shared" si="2"/>
        <v>575.2799999999999</v>
      </c>
      <c r="H29" s="6">
        <v>566.5</v>
      </c>
      <c r="I29" s="3">
        <f t="shared" si="1"/>
        <v>8.779999999999859</v>
      </c>
      <c r="K29" t="s">
        <v>105</v>
      </c>
    </row>
    <row r="30" spans="1:11" ht="15">
      <c r="A30" s="8" t="s">
        <v>80</v>
      </c>
      <c r="B30" s="18" t="s">
        <v>76</v>
      </c>
      <c r="C30" s="8">
        <v>158</v>
      </c>
      <c r="D30" s="8">
        <v>99</v>
      </c>
      <c r="E30" s="9">
        <f t="shared" si="0"/>
        <v>113.85</v>
      </c>
      <c r="F30" s="28">
        <v>14.4</v>
      </c>
      <c r="G30" s="9">
        <f t="shared" si="2"/>
        <v>128.25</v>
      </c>
      <c r="H30" s="8">
        <v>124</v>
      </c>
      <c r="I30" s="3">
        <f t="shared" si="1"/>
        <v>4.25</v>
      </c>
      <c r="K30" t="s">
        <v>104</v>
      </c>
    </row>
    <row r="31" spans="1:11" ht="15">
      <c r="A31" s="27" t="s">
        <v>11</v>
      </c>
      <c r="B31" s="17" t="s">
        <v>9</v>
      </c>
      <c r="C31" s="6">
        <v>26</v>
      </c>
      <c r="D31" s="6">
        <v>475.2</v>
      </c>
      <c r="E31" s="7">
        <f t="shared" si="0"/>
        <v>546.4799999999999</v>
      </c>
      <c r="F31" s="28">
        <v>28.8</v>
      </c>
      <c r="G31" s="7">
        <f t="shared" si="2"/>
        <v>575.2799999999999</v>
      </c>
      <c r="H31" s="6">
        <v>570</v>
      </c>
      <c r="I31" s="3">
        <f t="shared" si="1"/>
        <v>5.279999999999859</v>
      </c>
      <c r="K31" t="s">
        <v>103</v>
      </c>
    </row>
    <row r="32" spans="1:11" ht="15">
      <c r="A32" s="8" t="s">
        <v>66</v>
      </c>
      <c r="B32" s="18">
        <v>83667</v>
      </c>
      <c r="C32" s="8">
        <v>104</v>
      </c>
      <c r="D32" s="8">
        <v>99</v>
      </c>
      <c r="E32" s="9">
        <f t="shared" si="0"/>
        <v>113.85</v>
      </c>
      <c r="F32" s="28">
        <v>8.7</v>
      </c>
      <c r="G32" s="9">
        <f t="shared" si="2"/>
        <v>122.55</v>
      </c>
      <c r="H32" s="8">
        <v>123.85</v>
      </c>
      <c r="I32" s="3">
        <f t="shared" si="1"/>
        <v>-1.2999999999999972</v>
      </c>
      <c r="K32" t="s">
        <v>103</v>
      </c>
    </row>
    <row r="33" spans="1:11" ht="15">
      <c r="A33" s="6" t="s">
        <v>20</v>
      </c>
      <c r="B33" s="17" t="s">
        <v>19</v>
      </c>
      <c r="C33" s="6">
        <v>25</v>
      </c>
      <c r="D33" s="6">
        <v>386.75</v>
      </c>
      <c r="E33" s="7">
        <f t="shared" si="0"/>
        <v>444.7625</v>
      </c>
      <c r="F33" s="28">
        <v>28.8</v>
      </c>
      <c r="G33" s="7">
        <f t="shared" si="2"/>
        <v>473.5625</v>
      </c>
      <c r="H33" s="6">
        <v>464.76</v>
      </c>
      <c r="I33" s="3">
        <f t="shared" si="1"/>
        <v>8.802500000000009</v>
      </c>
      <c r="K33" t="s">
        <v>104</v>
      </c>
    </row>
    <row r="34" spans="1:11" ht="15">
      <c r="A34" s="8" t="s">
        <v>17</v>
      </c>
      <c r="B34" s="18" t="s">
        <v>9</v>
      </c>
      <c r="C34" s="8">
        <v>27</v>
      </c>
      <c r="D34" s="8">
        <v>475.2</v>
      </c>
      <c r="E34" s="9">
        <f aca="true" t="shared" si="3" ref="E34:E65">D34*1.15</f>
        <v>546.4799999999999</v>
      </c>
      <c r="F34" s="28">
        <v>28.8</v>
      </c>
      <c r="G34" s="9">
        <f t="shared" si="2"/>
        <v>575.2799999999999</v>
      </c>
      <c r="H34" s="8">
        <v>567</v>
      </c>
      <c r="I34" s="3">
        <f t="shared" si="1"/>
        <v>8.279999999999859</v>
      </c>
      <c r="K34" t="s">
        <v>105</v>
      </c>
    </row>
    <row r="35" spans="1:9" ht="15">
      <c r="A35" t="s">
        <v>82</v>
      </c>
      <c r="B35" s="20" t="s">
        <v>81</v>
      </c>
      <c r="C35">
        <v>134</v>
      </c>
      <c r="D35">
        <v>99</v>
      </c>
      <c r="E35" s="3">
        <f t="shared" si="3"/>
        <v>113.85</v>
      </c>
      <c r="F35" s="28">
        <v>14.4</v>
      </c>
      <c r="G35" s="3"/>
      <c r="I35" s="3"/>
    </row>
    <row r="36" spans="1:9" ht="15">
      <c r="A36" t="s">
        <v>82</v>
      </c>
      <c r="B36" s="20" t="s">
        <v>81</v>
      </c>
      <c r="C36">
        <v>158</v>
      </c>
      <c r="D36">
        <v>99</v>
      </c>
      <c r="E36" s="3">
        <f t="shared" si="3"/>
        <v>113.85</v>
      </c>
      <c r="F36" s="28">
        <v>14.4</v>
      </c>
      <c r="G36" s="3"/>
      <c r="I36" s="3"/>
    </row>
    <row r="37" spans="1:11" ht="15">
      <c r="A37" s="6" t="s">
        <v>82</v>
      </c>
      <c r="B37" s="17">
        <v>35325</v>
      </c>
      <c r="C37" s="6">
        <v>128</v>
      </c>
      <c r="D37" s="6">
        <v>109</v>
      </c>
      <c r="E37" s="7">
        <f t="shared" si="3"/>
        <v>125.35</v>
      </c>
      <c r="F37" s="28">
        <v>12.46</v>
      </c>
      <c r="G37" s="7">
        <v>392.65</v>
      </c>
      <c r="H37" s="6">
        <v>383</v>
      </c>
      <c r="I37" s="3">
        <f t="shared" si="1"/>
        <v>9.649999999999977</v>
      </c>
      <c r="K37" t="s">
        <v>105</v>
      </c>
    </row>
    <row r="38" spans="1:11" ht="15">
      <c r="A38" s="8" t="s">
        <v>46</v>
      </c>
      <c r="B38" s="18" t="s">
        <v>44</v>
      </c>
      <c r="C38" s="8">
        <v>33</v>
      </c>
      <c r="D38" s="8">
        <v>355</v>
      </c>
      <c r="E38" s="9">
        <f t="shared" si="3"/>
        <v>408.24999999999994</v>
      </c>
      <c r="F38" s="28">
        <v>39.65</v>
      </c>
      <c r="G38" s="9">
        <f>E38+F38</f>
        <v>447.8999999999999</v>
      </c>
      <c r="H38" s="8">
        <v>425</v>
      </c>
      <c r="I38" s="3">
        <f t="shared" si="1"/>
        <v>22.89999999999992</v>
      </c>
      <c r="K38" t="s">
        <v>103</v>
      </c>
    </row>
    <row r="39" spans="1:12" ht="15">
      <c r="A39" s="6" t="s">
        <v>53</v>
      </c>
      <c r="B39" s="17" t="s">
        <v>52</v>
      </c>
      <c r="C39" s="6">
        <v>31</v>
      </c>
      <c r="D39" s="6">
        <v>566.4</v>
      </c>
      <c r="E39" s="7">
        <f t="shared" si="3"/>
        <v>651.3599999999999</v>
      </c>
      <c r="F39" s="28">
        <v>28.8</v>
      </c>
      <c r="G39" s="7">
        <f>E39+F39</f>
        <v>680.1599999999999</v>
      </c>
      <c r="H39">
        <v>680</v>
      </c>
      <c r="I39" s="3">
        <f t="shared" si="1"/>
        <v>0.15999999999985448</v>
      </c>
      <c r="K39" t="s">
        <v>105</v>
      </c>
      <c r="L39" t="s">
        <v>106</v>
      </c>
    </row>
    <row r="40" spans="1:9" ht="15">
      <c r="A40" s="8" t="s">
        <v>23</v>
      </c>
      <c r="B40" s="18" t="s">
        <v>19</v>
      </c>
      <c r="C40" s="8">
        <v>28</v>
      </c>
      <c r="D40" s="8">
        <v>386.75</v>
      </c>
      <c r="E40" s="9">
        <f t="shared" si="3"/>
        <v>444.7625</v>
      </c>
      <c r="F40" s="28">
        <v>28.8</v>
      </c>
      <c r="G40" s="9">
        <f>E40+F40</f>
        <v>473.5625</v>
      </c>
      <c r="H40" s="8">
        <v>465</v>
      </c>
      <c r="I40" s="3">
        <f t="shared" si="1"/>
        <v>8.5625</v>
      </c>
    </row>
    <row r="41" spans="1:11" ht="15">
      <c r="A41" s="6" t="s">
        <v>57</v>
      </c>
      <c r="B41" s="17" t="s">
        <v>52</v>
      </c>
      <c r="C41" s="6">
        <v>36</v>
      </c>
      <c r="D41" s="6">
        <v>566.4</v>
      </c>
      <c r="E41" s="7">
        <f t="shared" si="3"/>
        <v>651.3599999999999</v>
      </c>
      <c r="F41" s="28">
        <v>28.8</v>
      </c>
      <c r="G41" s="7">
        <f>E41+F41</f>
        <v>680.1599999999999</v>
      </c>
      <c r="H41" s="26">
        <f>66.4+605</f>
        <v>671.4</v>
      </c>
      <c r="I41" s="3">
        <f t="shared" si="1"/>
        <v>8.759999999999877</v>
      </c>
      <c r="K41" t="s">
        <v>104</v>
      </c>
    </row>
    <row r="42" spans="1:11" ht="15">
      <c r="A42" s="8" t="s">
        <v>71</v>
      </c>
      <c r="B42" s="18">
        <v>83667</v>
      </c>
      <c r="C42" s="8" t="s">
        <v>64</v>
      </c>
      <c r="D42" s="8">
        <v>594</v>
      </c>
      <c r="E42" s="9">
        <f t="shared" si="3"/>
        <v>683.0999999999999</v>
      </c>
      <c r="F42" s="28">
        <v>52.2</v>
      </c>
      <c r="G42" s="9">
        <f>E42+F42</f>
        <v>735.3</v>
      </c>
      <c r="H42" s="8">
        <v>743</v>
      </c>
      <c r="I42" s="3">
        <f t="shared" si="1"/>
        <v>-7.7000000000000455</v>
      </c>
      <c r="K42" t="s">
        <v>104</v>
      </c>
    </row>
    <row r="43" spans="1:9" ht="15">
      <c r="A43" t="s">
        <v>42</v>
      </c>
      <c r="B43" s="20" t="s">
        <v>28</v>
      </c>
      <c r="C43">
        <v>34</v>
      </c>
      <c r="D43">
        <v>173.5</v>
      </c>
      <c r="E43" s="3">
        <f t="shared" si="3"/>
        <v>199.52499999999998</v>
      </c>
      <c r="F43" s="28">
        <v>21.6</v>
      </c>
      <c r="G43" s="3"/>
      <c r="I43" s="3"/>
    </row>
    <row r="44" spans="1:9" ht="15">
      <c r="A44" t="s">
        <v>42</v>
      </c>
      <c r="B44" s="20" t="s">
        <v>44</v>
      </c>
      <c r="C44">
        <v>34</v>
      </c>
      <c r="D44">
        <v>355</v>
      </c>
      <c r="E44" s="3">
        <f t="shared" si="3"/>
        <v>408.24999999999994</v>
      </c>
      <c r="F44" s="28">
        <v>39.65</v>
      </c>
      <c r="G44" s="3"/>
      <c r="I44" s="3"/>
    </row>
    <row r="45" spans="1:9" ht="15">
      <c r="A45" t="s">
        <v>42</v>
      </c>
      <c r="B45" s="20" t="s">
        <v>44</v>
      </c>
      <c r="C45">
        <v>35</v>
      </c>
      <c r="D45">
        <v>355</v>
      </c>
      <c r="E45" s="3">
        <f t="shared" si="3"/>
        <v>408.24999999999994</v>
      </c>
      <c r="F45" s="28">
        <v>39.65</v>
      </c>
      <c r="G45" s="3"/>
      <c r="I45" s="3"/>
    </row>
    <row r="46" spans="1:11" ht="15">
      <c r="A46" s="6" t="s">
        <v>42</v>
      </c>
      <c r="B46" s="17">
        <v>35325</v>
      </c>
      <c r="C46" s="6">
        <v>140</v>
      </c>
      <c r="D46" s="6">
        <v>109</v>
      </c>
      <c r="E46" s="7">
        <f t="shared" si="3"/>
        <v>125.35</v>
      </c>
      <c r="F46" s="28">
        <v>12.46</v>
      </c>
      <c r="G46" s="7">
        <v>1253.08</v>
      </c>
      <c r="H46" s="6">
        <v>1211</v>
      </c>
      <c r="I46" s="3">
        <f t="shared" si="1"/>
        <v>42.07999999999993</v>
      </c>
      <c r="K46" t="s">
        <v>105</v>
      </c>
    </row>
    <row r="47" spans="1:9" ht="15">
      <c r="A47" t="s">
        <v>45</v>
      </c>
      <c r="B47" s="20" t="s">
        <v>44</v>
      </c>
      <c r="C47">
        <v>31</v>
      </c>
      <c r="D47">
        <v>355</v>
      </c>
      <c r="E47" s="3">
        <f t="shared" si="3"/>
        <v>408.24999999999994</v>
      </c>
      <c r="F47" s="28">
        <v>39.65</v>
      </c>
      <c r="G47" s="3"/>
      <c r="I47" s="3"/>
    </row>
    <row r="48" spans="1:11" ht="15">
      <c r="A48" s="8" t="s">
        <v>45</v>
      </c>
      <c r="B48" s="18" t="s">
        <v>44</v>
      </c>
      <c r="C48" s="8">
        <v>32</v>
      </c>
      <c r="D48" s="8">
        <v>355</v>
      </c>
      <c r="E48" s="9">
        <f t="shared" si="3"/>
        <v>408.24999999999994</v>
      </c>
      <c r="F48" s="28">
        <v>39.65</v>
      </c>
      <c r="G48" s="9">
        <v>895.8</v>
      </c>
      <c r="H48" s="8">
        <v>856.5</v>
      </c>
      <c r="I48" s="3">
        <f t="shared" si="1"/>
        <v>39.299999999999955</v>
      </c>
      <c r="K48" t="s">
        <v>104</v>
      </c>
    </row>
    <row r="49" spans="1:11" ht="15">
      <c r="A49" s="6" t="s">
        <v>55</v>
      </c>
      <c r="B49" s="17" t="s">
        <v>52</v>
      </c>
      <c r="C49" s="6">
        <v>34</v>
      </c>
      <c r="D49" s="6">
        <v>566.4</v>
      </c>
      <c r="E49" s="7">
        <f t="shared" si="3"/>
        <v>651.3599999999999</v>
      </c>
      <c r="F49" s="28">
        <v>28.8</v>
      </c>
      <c r="G49" s="7">
        <f>E49+F49</f>
        <v>680.1599999999999</v>
      </c>
      <c r="H49" s="6">
        <v>672</v>
      </c>
      <c r="I49" s="3">
        <f t="shared" si="1"/>
        <v>8.159999999999854</v>
      </c>
      <c r="K49" t="s">
        <v>103</v>
      </c>
    </row>
    <row r="50" spans="1:11" ht="15">
      <c r="A50" s="8" t="s">
        <v>24</v>
      </c>
      <c r="B50" s="18" t="s">
        <v>19</v>
      </c>
      <c r="C50" s="8">
        <v>29</v>
      </c>
      <c r="D50" s="8">
        <v>386.75</v>
      </c>
      <c r="E50" s="9">
        <f t="shared" si="3"/>
        <v>444.7625</v>
      </c>
      <c r="F50" s="28">
        <v>28.8</v>
      </c>
      <c r="G50" s="9">
        <f>E50+F50</f>
        <v>473.5625</v>
      </c>
      <c r="H50" s="8">
        <v>465</v>
      </c>
      <c r="I50" s="3">
        <f t="shared" si="1"/>
        <v>8.5625</v>
      </c>
      <c r="K50" t="s">
        <v>103</v>
      </c>
    </row>
    <row r="51" spans="1:11" ht="15">
      <c r="A51" s="6" t="s">
        <v>95</v>
      </c>
      <c r="B51" s="17">
        <v>83667</v>
      </c>
      <c r="C51" s="6">
        <v>128</v>
      </c>
      <c r="D51" s="6">
        <v>99</v>
      </c>
      <c r="E51" s="7">
        <f t="shared" si="3"/>
        <v>113.85</v>
      </c>
      <c r="F51" s="28">
        <v>8.7</v>
      </c>
      <c r="G51" s="7">
        <f>E51+F51</f>
        <v>122.55</v>
      </c>
      <c r="H51" s="6">
        <v>124</v>
      </c>
      <c r="I51" s="3">
        <f t="shared" si="1"/>
        <v>-1.4500000000000028</v>
      </c>
      <c r="K51" t="s">
        <v>105</v>
      </c>
    </row>
    <row r="52" spans="1:9" ht="15">
      <c r="A52" t="s">
        <v>63</v>
      </c>
      <c r="B52" s="19">
        <v>24104</v>
      </c>
      <c r="C52" t="s">
        <v>64</v>
      </c>
      <c r="D52">
        <v>594</v>
      </c>
      <c r="E52" s="3">
        <f t="shared" si="3"/>
        <v>683.0999999999999</v>
      </c>
      <c r="F52" s="28">
        <v>43.2</v>
      </c>
      <c r="G52" s="3"/>
      <c r="I52" s="3"/>
    </row>
    <row r="53" spans="1:9" ht="15">
      <c r="A53" t="s">
        <v>63</v>
      </c>
      <c r="B53" s="19">
        <v>37106</v>
      </c>
      <c r="C53" t="s">
        <v>64</v>
      </c>
      <c r="D53">
        <v>594</v>
      </c>
      <c r="E53" s="3">
        <f t="shared" si="3"/>
        <v>683.0999999999999</v>
      </c>
      <c r="F53" s="28">
        <v>64.8</v>
      </c>
      <c r="G53" s="3"/>
      <c r="I53" s="3"/>
    </row>
    <row r="54" spans="1:9" ht="15">
      <c r="A54" t="s">
        <v>63</v>
      </c>
      <c r="B54" s="19">
        <v>83667</v>
      </c>
      <c r="C54" t="s">
        <v>64</v>
      </c>
      <c r="D54">
        <v>594</v>
      </c>
      <c r="E54" s="3">
        <f t="shared" si="3"/>
        <v>683.0999999999999</v>
      </c>
      <c r="F54" s="28">
        <v>52.2</v>
      </c>
      <c r="G54" s="3"/>
      <c r="I54" s="3"/>
    </row>
    <row r="55" spans="1:11" ht="15">
      <c r="A55" s="8" t="s">
        <v>63</v>
      </c>
      <c r="B55" s="18" t="s">
        <v>81</v>
      </c>
      <c r="C55" s="8">
        <v>146</v>
      </c>
      <c r="D55" s="8">
        <v>99</v>
      </c>
      <c r="E55" s="9">
        <f t="shared" si="3"/>
        <v>113.85</v>
      </c>
      <c r="F55" s="28">
        <v>14.4</v>
      </c>
      <c r="G55" s="9">
        <v>2337.25</v>
      </c>
      <c r="H55" s="8">
        <v>2353.15</v>
      </c>
      <c r="I55" s="3">
        <f t="shared" si="1"/>
        <v>-15.900000000000091</v>
      </c>
      <c r="K55" t="s">
        <v>103</v>
      </c>
    </row>
    <row r="56" spans="1:11" ht="15">
      <c r="A56" s="6" t="s">
        <v>22</v>
      </c>
      <c r="B56" s="17" t="s">
        <v>19</v>
      </c>
      <c r="C56" s="6">
        <v>27</v>
      </c>
      <c r="D56" s="6">
        <v>386.75</v>
      </c>
      <c r="E56" s="7">
        <f t="shared" si="3"/>
        <v>444.7625</v>
      </c>
      <c r="F56" s="28">
        <v>28.8</v>
      </c>
      <c r="G56" s="7">
        <f>E56+F56</f>
        <v>473.5625</v>
      </c>
      <c r="H56" s="6">
        <v>465</v>
      </c>
      <c r="I56" s="3">
        <f t="shared" si="1"/>
        <v>8.5625</v>
      </c>
      <c r="K56" t="s">
        <v>105</v>
      </c>
    </row>
    <row r="57" spans="1:9" ht="15">
      <c r="A57" t="s">
        <v>35</v>
      </c>
      <c r="B57" s="19" t="s">
        <v>28</v>
      </c>
      <c r="C57">
        <v>25</v>
      </c>
      <c r="D57">
        <v>157.5</v>
      </c>
      <c r="E57" s="3">
        <f t="shared" si="3"/>
        <v>181.125</v>
      </c>
      <c r="F57" s="28">
        <v>21.6</v>
      </c>
      <c r="G57" s="3"/>
      <c r="I57" s="3"/>
    </row>
    <row r="58" spans="1:11" ht="15">
      <c r="A58" s="8" t="s">
        <v>35</v>
      </c>
      <c r="B58" s="18">
        <v>83667</v>
      </c>
      <c r="C58" s="8">
        <v>104</v>
      </c>
      <c r="D58" s="8">
        <v>99</v>
      </c>
      <c r="E58" s="9">
        <f t="shared" si="3"/>
        <v>113.85</v>
      </c>
      <c r="F58" s="28">
        <v>8.7</v>
      </c>
      <c r="G58" s="9">
        <v>325.28</v>
      </c>
      <c r="H58" s="8">
        <v>325</v>
      </c>
      <c r="I58" s="3">
        <f t="shared" si="1"/>
        <v>0.2799999999999727</v>
      </c>
      <c r="K58" t="s">
        <v>103</v>
      </c>
    </row>
    <row r="59" spans="1:9" ht="15">
      <c r="A59" t="s">
        <v>43</v>
      </c>
      <c r="B59" s="19" t="s">
        <v>28</v>
      </c>
      <c r="C59">
        <v>35</v>
      </c>
      <c r="D59">
        <v>173.5</v>
      </c>
      <c r="E59" s="3">
        <f t="shared" si="3"/>
        <v>199.52499999999998</v>
      </c>
      <c r="F59" s="28">
        <v>21.6</v>
      </c>
      <c r="G59" s="3"/>
      <c r="I59" s="3"/>
    </row>
    <row r="60" spans="1:11" ht="15">
      <c r="A60" s="6" t="s">
        <v>43</v>
      </c>
      <c r="B60" s="17" t="s">
        <v>44</v>
      </c>
      <c r="C60" s="6">
        <v>36</v>
      </c>
      <c r="D60" s="6">
        <v>355</v>
      </c>
      <c r="E60" s="7">
        <f t="shared" si="3"/>
        <v>408.24999999999994</v>
      </c>
      <c r="F60" s="28">
        <v>39.65</v>
      </c>
      <c r="G60" s="7">
        <v>669.03</v>
      </c>
      <c r="H60" s="3">
        <v>650</v>
      </c>
      <c r="I60" s="3">
        <f t="shared" si="1"/>
        <v>19.029999999999973</v>
      </c>
      <c r="K60" t="s">
        <v>103</v>
      </c>
    </row>
    <row r="61" spans="1:9" ht="15">
      <c r="A61" t="s">
        <v>27</v>
      </c>
      <c r="B61" s="19" t="s">
        <v>19</v>
      </c>
      <c r="C61">
        <v>27</v>
      </c>
      <c r="D61">
        <v>386.75</v>
      </c>
      <c r="E61" s="3">
        <f t="shared" si="3"/>
        <v>444.7625</v>
      </c>
      <c r="F61" s="28">
        <v>28.8</v>
      </c>
      <c r="G61" s="3"/>
      <c r="I61" s="3"/>
    </row>
    <row r="62" spans="1:9" ht="15">
      <c r="A62" t="s">
        <v>27</v>
      </c>
      <c r="B62" s="19" t="s">
        <v>28</v>
      </c>
      <c r="C62">
        <v>33</v>
      </c>
      <c r="D62">
        <v>173.5</v>
      </c>
      <c r="E62" s="3">
        <f t="shared" si="3"/>
        <v>199.52499999999998</v>
      </c>
      <c r="F62" s="28">
        <v>21.6</v>
      </c>
      <c r="G62" s="3"/>
      <c r="I62" s="3"/>
    </row>
    <row r="63" spans="1:9" ht="15">
      <c r="A63" t="s">
        <v>27</v>
      </c>
      <c r="B63" s="19" t="s">
        <v>28</v>
      </c>
      <c r="C63">
        <v>32</v>
      </c>
      <c r="D63">
        <v>173.5</v>
      </c>
      <c r="E63" s="3">
        <f t="shared" si="3"/>
        <v>199.52499999999998</v>
      </c>
      <c r="F63" s="28">
        <v>21.6</v>
      </c>
      <c r="G63" s="3"/>
      <c r="I63" s="3"/>
    </row>
    <row r="64" spans="1:11" ht="15">
      <c r="A64" s="8" t="s">
        <v>38</v>
      </c>
      <c r="B64" s="18" t="s">
        <v>28</v>
      </c>
      <c r="C64" s="8">
        <v>30</v>
      </c>
      <c r="D64" s="8">
        <v>173.5</v>
      </c>
      <c r="E64" s="9">
        <f t="shared" si="3"/>
        <v>199.52499999999998</v>
      </c>
      <c r="F64" s="28">
        <v>21.6</v>
      </c>
      <c r="G64" s="9">
        <v>1136.94</v>
      </c>
      <c r="H64" s="8">
        <v>1123.34</v>
      </c>
      <c r="I64" s="3">
        <f t="shared" si="1"/>
        <v>13.600000000000136</v>
      </c>
      <c r="K64" t="s">
        <v>103</v>
      </c>
    </row>
    <row r="65" spans="1:11" ht="15">
      <c r="A65" s="14" t="s">
        <v>83</v>
      </c>
      <c r="B65" s="21" t="s">
        <v>81</v>
      </c>
      <c r="C65" s="14">
        <v>164</v>
      </c>
      <c r="D65" s="14">
        <v>99</v>
      </c>
      <c r="E65" s="15">
        <f t="shared" si="3"/>
        <v>113.85</v>
      </c>
      <c r="F65" s="28">
        <v>14.4</v>
      </c>
      <c r="G65" s="15">
        <f>F65+E65</f>
        <v>128.25</v>
      </c>
      <c r="H65" s="14">
        <v>130</v>
      </c>
      <c r="I65" s="3">
        <f t="shared" si="1"/>
        <v>-1.75</v>
      </c>
      <c r="K65" t="s">
        <v>103</v>
      </c>
    </row>
    <row r="66" spans="1:11" ht="15">
      <c r="A66" s="8" t="s">
        <v>60</v>
      </c>
      <c r="B66" s="18" t="s">
        <v>52</v>
      </c>
      <c r="C66" s="8">
        <v>33</v>
      </c>
      <c r="D66" s="8">
        <v>566.4</v>
      </c>
      <c r="E66" s="9">
        <f aca="true" t="shared" si="4" ref="E66:E97">D66*1.15</f>
        <v>651.3599999999999</v>
      </c>
      <c r="F66" s="28">
        <v>28.8</v>
      </c>
      <c r="G66" s="9">
        <f>E66+F66</f>
        <v>680.1599999999999</v>
      </c>
      <c r="H66" s="8">
        <v>690</v>
      </c>
      <c r="I66" s="3">
        <f t="shared" si="1"/>
        <v>-9.840000000000146</v>
      </c>
      <c r="K66" t="s">
        <v>103</v>
      </c>
    </row>
    <row r="67" spans="1:11" ht="15">
      <c r="A67" s="6" t="s">
        <v>77</v>
      </c>
      <c r="B67" s="17" t="s">
        <v>76</v>
      </c>
      <c r="C67" s="6">
        <v>134</v>
      </c>
      <c r="D67" s="6">
        <v>99</v>
      </c>
      <c r="E67" s="7">
        <f t="shared" si="4"/>
        <v>113.85</v>
      </c>
      <c r="F67" s="28">
        <v>14.4</v>
      </c>
      <c r="G67" s="7">
        <f>E67+F67</f>
        <v>128.25</v>
      </c>
      <c r="H67" s="6">
        <v>124</v>
      </c>
      <c r="I67" s="3">
        <f t="shared" si="1"/>
        <v>4.25</v>
      </c>
      <c r="K67" t="s">
        <v>105</v>
      </c>
    </row>
    <row r="68" spans="1:11" ht="15">
      <c r="A68" s="8" t="s">
        <v>98</v>
      </c>
      <c r="B68" s="18" t="s">
        <v>76</v>
      </c>
      <c r="C68" s="8">
        <v>146</v>
      </c>
      <c r="D68" s="8">
        <v>99</v>
      </c>
      <c r="E68" s="9">
        <f t="shared" si="4"/>
        <v>113.85</v>
      </c>
      <c r="F68" s="28">
        <v>14.4</v>
      </c>
      <c r="G68" s="9">
        <f>E68+F68</f>
        <v>128.25</v>
      </c>
      <c r="H68" s="8">
        <v>124</v>
      </c>
      <c r="I68" s="3">
        <f t="shared" si="1"/>
        <v>4.25</v>
      </c>
      <c r="K68" t="s">
        <v>105</v>
      </c>
    </row>
    <row r="69" spans="1:9" ht="15">
      <c r="A69" t="s">
        <v>12</v>
      </c>
      <c r="B69" s="19" t="s">
        <v>9</v>
      </c>
      <c r="C69">
        <v>27</v>
      </c>
      <c r="D69">
        <v>475.2</v>
      </c>
      <c r="E69" s="3">
        <f t="shared" si="4"/>
        <v>546.4799999999999</v>
      </c>
      <c r="F69" s="28">
        <v>28.8</v>
      </c>
      <c r="G69" s="3"/>
      <c r="I69" s="3"/>
    </row>
    <row r="70" spans="1:11" ht="15">
      <c r="A70" s="8" t="s">
        <v>12</v>
      </c>
      <c r="B70" s="18">
        <v>35325</v>
      </c>
      <c r="C70" s="8">
        <v>116</v>
      </c>
      <c r="D70" s="8">
        <v>109</v>
      </c>
      <c r="E70" s="9">
        <f t="shared" si="4"/>
        <v>125.35</v>
      </c>
      <c r="F70" s="28">
        <v>12.46</v>
      </c>
      <c r="G70" s="9">
        <v>711.43</v>
      </c>
      <c r="H70" s="3">
        <v>702</v>
      </c>
      <c r="I70" s="3">
        <f t="shared" si="1"/>
        <v>9.42999999999995</v>
      </c>
      <c r="K70" t="s">
        <v>104</v>
      </c>
    </row>
    <row r="71" spans="1:11" ht="15">
      <c r="A71" s="6" t="s">
        <v>40</v>
      </c>
      <c r="B71" s="17" t="s">
        <v>28</v>
      </c>
      <c r="C71" s="6">
        <v>34</v>
      </c>
      <c r="D71" s="6">
        <v>173.5</v>
      </c>
      <c r="E71" s="7">
        <f t="shared" si="4"/>
        <v>199.52499999999998</v>
      </c>
      <c r="F71" s="28">
        <v>21.6</v>
      </c>
      <c r="G71" s="7">
        <f>E71+F71</f>
        <v>221.12499999999997</v>
      </c>
      <c r="H71" s="6">
        <v>220</v>
      </c>
      <c r="I71" s="3">
        <f t="shared" si="1"/>
        <v>1.1249999999999716</v>
      </c>
      <c r="K71" t="s">
        <v>103</v>
      </c>
    </row>
    <row r="72" spans="1:11" ht="15">
      <c r="A72" s="8" t="s">
        <v>85</v>
      </c>
      <c r="B72" s="18">
        <v>35320</v>
      </c>
      <c r="C72" s="8">
        <v>146</v>
      </c>
      <c r="D72" s="8">
        <v>173.5</v>
      </c>
      <c r="E72" s="9">
        <f t="shared" si="4"/>
        <v>199.52499999999998</v>
      </c>
      <c r="F72" s="28">
        <v>14.4</v>
      </c>
      <c r="G72" s="9">
        <f>E72+F72</f>
        <v>213.92499999999998</v>
      </c>
      <c r="H72" s="8">
        <v>210</v>
      </c>
      <c r="I72" s="3">
        <f t="shared" si="1"/>
        <v>3.924999999999983</v>
      </c>
      <c r="K72" t="s">
        <v>103</v>
      </c>
    </row>
    <row r="73" spans="1:11" ht="15">
      <c r="A73" s="6" t="s">
        <v>56</v>
      </c>
      <c r="B73" s="17" t="s">
        <v>52</v>
      </c>
      <c r="C73" s="6">
        <v>35</v>
      </c>
      <c r="D73" s="6">
        <v>566.4</v>
      </c>
      <c r="E73" s="7">
        <f t="shared" si="4"/>
        <v>651.3599999999999</v>
      </c>
      <c r="F73" s="28">
        <v>28.8</v>
      </c>
      <c r="G73" s="7">
        <f>F73+E73</f>
        <v>680.1599999999999</v>
      </c>
      <c r="H73" s="6">
        <v>672</v>
      </c>
      <c r="I73" s="3">
        <f t="shared" si="1"/>
        <v>8.159999999999854</v>
      </c>
      <c r="K73" t="s">
        <v>103</v>
      </c>
    </row>
    <row r="74" spans="1:11" ht="15">
      <c r="A74" s="8" t="s">
        <v>84</v>
      </c>
      <c r="B74" s="18" t="s">
        <v>81</v>
      </c>
      <c r="C74" s="8">
        <v>170</v>
      </c>
      <c r="D74" s="8">
        <v>99</v>
      </c>
      <c r="E74" s="9">
        <f t="shared" si="4"/>
        <v>113.85</v>
      </c>
      <c r="F74" s="28">
        <v>14.4</v>
      </c>
      <c r="G74" s="9">
        <f>E74+F74</f>
        <v>128.25</v>
      </c>
      <c r="H74" s="8">
        <v>124</v>
      </c>
      <c r="I74" s="3">
        <f t="shared" si="1"/>
        <v>4.25</v>
      </c>
      <c r="K74" t="s">
        <v>105</v>
      </c>
    </row>
    <row r="75" spans="1:11" ht="15">
      <c r="A75" s="6" t="s">
        <v>33</v>
      </c>
      <c r="B75" s="17" t="s">
        <v>28</v>
      </c>
      <c r="C75" s="6">
        <v>29</v>
      </c>
      <c r="D75" s="6">
        <v>157.5</v>
      </c>
      <c r="E75" s="7">
        <f t="shared" si="4"/>
        <v>181.125</v>
      </c>
      <c r="F75" s="28">
        <v>21.6</v>
      </c>
      <c r="G75" s="7">
        <f>E75+F75</f>
        <v>202.725</v>
      </c>
      <c r="H75" s="6">
        <v>201</v>
      </c>
      <c r="I75" s="3">
        <f t="shared" si="1"/>
        <v>1.7249999999999943</v>
      </c>
      <c r="K75" t="s">
        <v>103</v>
      </c>
    </row>
    <row r="76" spans="1:11" ht="15">
      <c r="A76" s="8" t="s">
        <v>78</v>
      </c>
      <c r="B76" s="18" t="s">
        <v>76</v>
      </c>
      <c r="C76" s="8">
        <v>140</v>
      </c>
      <c r="D76" s="8">
        <v>99</v>
      </c>
      <c r="E76" s="9">
        <f t="shared" si="4"/>
        <v>113.85</v>
      </c>
      <c r="F76" s="28">
        <v>14.4</v>
      </c>
      <c r="G76" s="9">
        <f>E76+F76</f>
        <v>128.25</v>
      </c>
      <c r="H76" s="8">
        <v>124</v>
      </c>
      <c r="I76" s="3">
        <f t="shared" si="1"/>
        <v>4.25</v>
      </c>
      <c r="K76" t="s">
        <v>105</v>
      </c>
    </row>
    <row r="77" spans="1:11" ht="15">
      <c r="A77" s="6" t="s">
        <v>21</v>
      </c>
      <c r="B77" s="17" t="s">
        <v>19</v>
      </c>
      <c r="C77" s="6">
        <v>26</v>
      </c>
      <c r="D77" s="6">
        <v>386.75</v>
      </c>
      <c r="E77" s="7">
        <f t="shared" si="4"/>
        <v>444.7625</v>
      </c>
      <c r="F77" s="28">
        <v>28.8</v>
      </c>
      <c r="G77" s="7">
        <f>E77+F77</f>
        <v>473.5625</v>
      </c>
      <c r="H77" s="6">
        <v>465</v>
      </c>
      <c r="I77" s="3">
        <f t="shared" si="1"/>
        <v>8.5625</v>
      </c>
      <c r="K77" t="s">
        <v>105</v>
      </c>
    </row>
    <row r="78" spans="1:11" ht="15">
      <c r="A78" s="8" t="s">
        <v>73</v>
      </c>
      <c r="B78" s="18">
        <v>83667</v>
      </c>
      <c r="C78" s="8" t="s">
        <v>64</v>
      </c>
      <c r="D78" s="8">
        <v>594</v>
      </c>
      <c r="E78" s="9">
        <f t="shared" si="4"/>
        <v>683.0999999999999</v>
      </c>
      <c r="F78" s="28">
        <v>52.2</v>
      </c>
      <c r="G78" s="9">
        <f>E78+F78</f>
        <v>735.3</v>
      </c>
      <c r="H78" s="8">
        <f>248+495.1</f>
        <v>743.1</v>
      </c>
      <c r="I78" s="3">
        <f t="shared" si="1"/>
        <v>-7.800000000000068</v>
      </c>
      <c r="K78" t="s">
        <v>103</v>
      </c>
    </row>
    <row r="79" spans="1:9" ht="15">
      <c r="A79" t="s">
        <v>54</v>
      </c>
      <c r="B79" s="19" t="s">
        <v>52</v>
      </c>
      <c r="C79">
        <v>32</v>
      </c>
      <c r="D79">
        <v>566.4</v>
      </c>
      <c r="E79" s="3">
        <f t="shared" si="4"/>
        <v>651.3599999999999</v>
      </c>
      <c r="F79" s="28">
        <v>28.8</v>
      </c>
      <c r="G79" s="3"/>
      <c r="I79" s="3"/>
    </row>
    <row r="80" spans="1:11" ht="15">
      <c r="A80" s="6" t="s">
        <v>54</v>
      </c>
      <c r="B80" s="17" t="s">
        <v>52</v>
      </c>
      <c r="C80" s="6">
        <v>33</v>
      </c>
      <c r="D80" s="6">
        <v>566.4</v>
      </c>
      <c r="E80" s="7">
        <f t="shared" si="4"/>
        <v>651.3599999999999</v>
      </c>
      <c r="F80" s="28">
        <v>28.8</v>
      </c>
      <c r="G80" s="7">
        <v>1360.32</v>
      </c>
      <c r="H80" s="6">
        <v>1343</v>
      </c>
      <c r="I80" s="3">
        <f t="shared" si="1"/>
        <v>17.319999999999936</v>
      </c>
      <c r="K80" t="s">
        <v>103</v>
      </c>
    </row>
    <row r="81" spans="1:11" ht="15">
      <c r="A81" s="8" t="s">
        <v>34</v>
      </c>
      <c r="B81" s="18" t="s">
        <v>28</v>
      </c>
      <c r="C81" s="8">
        <v>24</v>
      </c>
      <c r="D81" s="8">
        <v>157.5</v>
      </c>
      <c r="E81" s="9">
        <f t="shared" si="4"/>
        <v>181.125</v>
      </c>
      <c r="F81" s="28">
        <v>21.6</v>
      </c>
      <c r="G81" s="9">
        <f>E81+F81</f>
        <v>202.725</v>
      </c>
      <c r="H81" s="8">
        <v>201</v>
      </c>
      <c r="I81" s="3">
        <f t="shared" si="1"/>
        <v>1.7249999999999943</v>
      </c>
      <c r="K81" t="s">
        <v>103</v>
      </c>
    </row>
    <row r="82" spans="1:11" ht="15">
      <c r="A82" s="6" t="s">
        <v>31</v>
      </c>
      <c r="B82" s="17" t="s">
        <v>28</v>
      </c>
      <c r="C82" s="6">
        <v>27</v>
      </c>
      <c r="D82" s="6">
        <v>157.5</v>
      </c>
      <c r="E82" s="7">
        <f t="shared" si="4"/>
        <v>181.125</v>
      </c>
      <c r="F82" s="28">
        <v>21.6</v>
      </c>
      <c r="G82" s="7">
        <f>E82+F82</f>
        <v>202.725</v>
      </c>
      <c r="H82" s="6">
        <v>202</v>
      </c>
      <c r="I82" s="3">
        <f t="shared" si="1"/>
        <v>0.7249999999999943</v>
      </c>
      <c r="K82" t="s">
        <v>105</v>
      </c>
    </row>
    <row r="83" spans="1:9" ht="15">
      <c r="A83" t="s">
        <v>30</v>
      </c>
      <c r="B83" s="19" t="s">
        <v>28</v>
      </c>
      <c r="C83">
        <v>25</v>
      </c>
      <c r="D83">
        <v>157.5</v>
      </c>
      <c r="E83" s="3">
        <f t="shared" si="4"/>
        <v>181.125</v>
      </c>
      <c r="F83" s="28">
        <v>21.6</v>
      </c>
      <c r="G83" s="3"/>
      <c r="I83" s="3"/>
    </row>
    <row r="84" spans="1:11" ht="15">
      <c r="A84" s="8" t="s">
        <v>30</v>
      </c>
      <c r="B84" s="18" t="s">
        <v>28</v>
      </c>
      <c r="C84" s="8">
        <v>26</v>
      </c>
      <c r="D84" s="8">
        <v>157.5</v>
      </c>
      <c r="E84" s="9">
        <f t="shared" si="4"/>
        <v>181.125</v>
      </c>
      <c r="F84" s="28">
        <v>21.6</v>
      </c>
      <c r="G84" s="9">
        <v>405.45</v>
      </c>
      <c r="H84" s="8">
        <v>402.26</v>
      </c>
      <c r="I84" s="3">
        <f aca="true" t="shared" si="5" ref="I84:I137">G84-H84</f>
        <v>3.1899999999999977</v>
      </c>
      <c r="K84" t="s">
        <v>103</v>
      </c>
    </row>
    <row r="85" spans="1:11" ht="15">
      <c r="A85" s="6" t="s">
        <v>49</v>
      </c>
      <c r="B85" s="17" t="s">
        <v>44</v>
      </c>
      <c r="C85" s="6">
        <v>34</v>
      </c>
      <c r="D85" s="6">
        <v>355</v>
      </c>
      <c r="E85" s="7">
        <f t="shared" si="4"/>
        <v>408.24999999999994</v>
      </c>
      <c r="F85" s="28">
        <v>39.65</v>
      </c>
      <c r="G85" s="7">
        <f>E85+F85</f>
        <v>447.8999999999999</v>
      </c>
      <c r="H85" s="6">
        <v>429</v>
      </c>
      <c r="I85" s="3">
        <f t="shared" si="5"/>
        <v>18.89999999999992</v>
      </c>
      <c r="K85" t="s">
        <v>104</v>
      </c>
    </row>
    <row r="86" spans="1:11" ht="15">
      <c r="A86" s="8" t="s">
        <v>75</v>
      </c>
      <c r="B86" s="18">
        <v>83667</v>
      </c>
      <c r="C86" s="8">
        <v>116</v>
      </c>
      <c r="D86" s="8">
        <v>99</v>
      </c>
      <c r="E86" s="9">
        <f t="shared" si="4"/>
        <v>113.85</v>
      </c>
      <c r="F86" s="28">
        <v>8.7</v>
      </c>
      <c r="G86" s="9">
        <f>E86+F86</f>
        <v>122.55</v>
      </c>
      <c r="H86" s="8">
        <v>125</v>
      </c>
      <c r="I86" s="3">
        <f t="shared" si="5"/>
        <v>-2.450000000000003</v>
      </c>
      <c r="K86" t="s">
        <v>105</v>
      </c>
    </row>
    <row r="87" spans="1:9" ht="15">
      <c r="A87" t="s">
        <v>59</v>
      </c>
      <c r="B87" s="19" t="s">
        <v>52</v>
      </c>
      <c r="C87">
        <v>32</v>
      </c>
      <c r="D87">
        <v>566.4</v>
      </c>
      <c r="E87" s="3">
        <f t="shared" si="4"/>
        <v>651.3599999999999</v>
      </c>
      <c r="F87" s="28">
        <v>28.8</v>
      </c>
      <c r="G87" s="3"/>
      <c r="I87" s="3"/>
    </row>
    <row r="88" spans="1:11" ht="15">
      <c r="A88" s="6" t="s">
        <v>59</v>
      </c>
      <c r="B88" s="17" t="s">
        <v>52</v>
      </c>
      <c r="C88" s="6">
        <v>36</v>
      </c>
      <c r="D88" s="6">
        <v>566.4</v>
      </c>
      <c r="E88" s="7">
        <f t="shared" si="4"/>
        <v>651.3599999999999</v>
      </c>
      <c r="F88" s="28">
        <v>28.8</v>
      </c>
      <c r="G88" s="7">
        <v>1360.32</v>
      </c>
      <c r="H88" s="6">
        <v>1343</v>
      </c>
      <c r="I88" s="3">
        <f t="shared" si="5"/>
        <v>17.319999999999936</v>
      </c>
      <c r="K88" t="s">
        <v>103</v>
      </c>
    </row>
    <row r="89" spans="1:9" ht="15">
      <c r="A89" t="s">
        <v>99</v>
      </c>
      <c r="B89" s="19" t="s">
        <v>28</v>
      </c>
      <c r="C89">
        <v>27</v>
      </c>
      <c r="D89">
        <v>157.5</v>
      </c>
      <c r="E89" s="3">
        <f t="shared" si="4"/>
        <v>181.125</v>
      </c>
      <c r="F89" s="28">
        <v>21.6</v>
      </c>
      <c r="G89" s="3"/>
      <c r="I89" s="3"/>
    </row>
    <row r="90" spans="1:11" ht="15">
      <c r="A90" s="6" t="s">
        <v>99</v>
      </c>
      <c r="B90" s="17" t="s">
        <v>28</v>
      </c>
      <c r="C90" s="6">
        <v>28</v>
      </c>
      <c r="D90" s="6">
        <v>157.5</v>
      </c>
      <c r="E90" s="7">
        <f t="shared" si="4"/>
        <v>181.125</v>
      </c>
      <c r="F90" s="28">
        <v>21.6</v>
      </c>
      <c r="G90" s="7">
        <v>402.26</v>
      </c>
      <c r="H90">
        <v>405.45</v>
      </c>
      <c r="I90" s="3">
        <f t="shared" si="5"/>
        <v>-3.1899999999999977</v>
      </c>
      <c r="K90" t="s">
        <v>104</v>
      </c>
    </row>
    <row r="91" spans="1:9" ht="15">
      <c r="A91" s="4" t="s">
        <v>96</v>
      </c>
      <c r="B91" s="22" t="s">
        <v>9</v>
      </c>
      <c r="C91" s="4">
        <v>24</v>
      </c>
      <c r="D91" s="4">
        <v>475.2</v>
      </c>
      <c r="E91" s="5">
        <f t="shared" si="4"/>
        <v>546.4799999999999</v>
      </c>
      <c r="F91" s="28">
        <v>28.8</v>
      </c>
      <c r="G91" s="5">
        <f aca="true" t="shared" si="6" ref="G91:G102">E91+F91</f>
        <v>575.2799999999999</v>
      </c>
      <c r="I91" s="3">
        <f t="shared" si="5"/>
        <v>575.2799999999999</v>
      </c>
    </row>
    <row r="92" spans="1:9" ht="15">
      <c r="A92" s="4" t="s">
        <v>96</v>
      </c>
      <c r="B92" s="22" t="s">
        <v>9</v>
      </c>
      <c r="C92" s="4">
        <v>28</v>
      </c>
      <c r="D92" s="4">
        <v>475.2</v>
      </c>
      <c r="E92" s="5">
        <f t="shared" si="4"/>
        <v>546.4799999999999</v>
      </c>
      <c r="F92" s="28">
        <v>28.8</v>
      </c>
      <c r="G92" s="5">
        <f t="shared" si="6"/>
        <v>575.2799999999999</v>
      </c>
      <c r="I92" s="3">
        <f t="shared" si="5"/>
        <v>575.2799999999999</v>
      </c>
    </row>
    <row r="93" spans="1:9" ht="15">
      <c r="A93" s="4" t="s">
        <v>96</v>
      </c>
      <c r="B93" s="22" t="s">
        <v>19</v>
      </c>
      <c r="C93" s="4">
        <v>25</v>
      </c>
      <c r="D93" s="4">
        <v>386.75</v>
      </c>
      <c r="E93" s="5">
        <f t="shared" si="4"/>
        <v>444.7625</v>
      </c>
      <c r="F93" s="28">
        <v>28.8</v>
      </c>
      <c r="G93" s="5">
        <f t="shared" si="6"/>
        <v>473.5625</v>
      </c>
      <c r="I93" s="3">
        <f t="shared" si="5"/>
        <v>473.5625</v>
      </c>
    </row>
    <row r="94" spans="1:9" ht="15">
      <c r="A94" s="4" t="s">
        <v>96</v>
      </c>
      <c r="B94" s="22" t="s">
        <v>19</v>
      </c>
      <c r="C94" s="4">
        <v>28</v>
      </c>
      <c r="D94" s="4">
        <v>386.75</v>
      </c>
      <c r="E94" s="5">
        <f t="shared" si="4"/>
        <v>444.7625</v>
      </c>
      <c r="F94" s="28">
        <v>28.8</v>
      </c>
      <c r="G94" s="5">
        <f t="shared" si="6"/>
        <v>473.5625</v>
      </c>
      <c r="I94" s="3">
        <f t="shared" si="5"/>
        <v>473.5625</v>
      </c>
    </row>
    <row r="95" spans="1:9" ht="15">
      <c r="A95" s="4" t="s">
        <v>96</v>
      </c>
      <c r="B95" s="22" t="s">
        <v>28</v>
      </c>
      <c r="C95" s="4">
        <v>31</v>
      </c>
      <c r="D95" s="4">
        <v>173.5</v>
      </c>
      <c r="E95" s="5">
        <f t="shared" si="4"/>
        <v>199.52499999999998</v>
      </c>
      <c r="F95" s="28">
        <v>21.6</v>
      </c>
      <c r="G95" s="5">
        <f t="shared" si="6"/>
        <v>221.12499999999997</v>
      </c>
      <c r="I95" s="3">
        <f t="shared" si="5"/>
        <v>221.12499999999997</v>
      </c>
    </row>
    <row r="96" spans="1:9" ht="15">
      <c r="A96" s="4" t="s">
        <v>96</v>
      </c>
      <c r="B96" s="22" t="s">
        <v>72</v>
      </c>
      <c r="C96" s="24" t="s">
        <v>97</v>
      </c>
      <c r="D96" s="4">
        <v>99</v>
      </c>
      <c r="E96" s="5">
        <f t="shared" si="4"/>
        <v>113.85</v>
      </c>
      <c r="F96" s="28">
        <v>10.8</v>
      </c>
      <c r="G96" s="5">
        <f t="shared" si="6"/>
        <v>124.64999999999999</v>
      </c>
      <c r="I96" s="3">
        <f t="shared" si="5"/>
        <v>124.64999999999999</v>
      </c>
    </row>
    <row r="97" spans="1:9" ht="15">
      <c r="A97" s="4" t="s">
        <v>96</v>
      </c>
      <c r="B97" s="22" t="s">
        <v>72</v>
      </c>
      <c r="C97" s="24" t="s">
        <v>97</v>
      </c>
      <c r="D97" s="4">
        <v>99</v>
      </c>
      <c r="E97" s="5">
        <f t="shared" si="4"/>
        <v>113.85</v>
      </c>
      <c r="F97" s="28">
        <v>10.8</v>
      </c>
      <c r="G97" s="5">
        <f t="shared" si="6"/>
        <v>124.64999999999999</v>
      </c>
      <c r="I97" s="3">
        <f t="shared" si="5"/>
        <v>124.64999999999999</v>
      </c>
    </row>
    <row r="98" spans="1:9" ht="15">
      <c r="A98" s="4" t="s">
        <v>96</v>
      </c>
      <c r="B98" s="22" t="s">
        <v>81</v>
      </c>
      <c r="C98" s="4">
        <v>152</v>
      </c>
      <c r="D98" s="4">
        <v>99</v>
      </c>
      <c r="E98" s="5">
        <f aca="true" t="shared" si="7" ref="E98:E129">D98*1.15</f>
        <v>113.85</v>
      </c>
      <c r="F98" s="28">
        <v>14.4</v>
      </c>
      <c r="G98" s="5">
        <f t="shared" si="6"/>
        <v>128.25</v>
      </c>
      <c r="I98" s="3">
        <f t="shared" si="5"/>
        <v>128.25</v>
      </c>
    </row>
    <row r="99" spans="1:9" ht="15">
      <c r="A99" s="4" t="s">
        <v>96</v>
      </c>
      <c r="B99" s="22" t="s">
        <v>81</v>
      </c>
      <c r="C99" s="4">
        <v>152</v>
      </c>
      <c r="D99" s="4">
        <v>99</v>
      </c>
      <c r="E99" s="5">
        <f t="shared" si="7"/>
        <v>113.85</v>
      </c>
      <c r="F99" s="28">
        <v>14.4</v>
      </c>
      <c r="G99" s="5">
        <f t="shared" si="6"/>
        <v>128.25</v>
      </c>
      <c r="I99" s="3">
        <f t="shared" si="5"/>
        <v>128.25</v>
      </c>
    </row>
    <row r="100" spans="1:9" ht="15">
      <c r="A100" s="4" t="s">
        <v>96</v>
      </c>
      <c r="B100" s="22">
        <v>27143</v>
      </c>
      <c r="C100" s="4">
        <v>86</v>
      </c>
      <c r="D100" s="4">
        <v>134.5</v>
      </c>
      <c r="E100" s="5">
        <f t="shared" si="7"/>
        <v>154.67499999999998</v>
      </c>
      <c r="F100" s="28">
        <v>10.8</v>
      </c>
      <c r="G100" s="5">
        <f t="shared" si="6"/>
        <v>165.475</v>
      </c>
      <c r="I100" s="3">
        <f t="shared" si="5"/>
        <v>165.475</v>
      </c>
    </row>
    <row r="101" spans="1:9" ht="15">
      <c r="A101" s="4" t="s">
        <v>96</v>
      </c>
      <c r="B101" s="22">
        <v>27143</v>
      </c>
      <c r="C101" s="4">
        <v>98</v>
      </c>
      <c r="D101" s="4">
        <v>134.5</v>
      </c>
      <c r="E101" s="5">
        <f t="shared" si="7"/>
        <v>154.67499999999998</v>
      </c>
      <c r="F101" s="28">
        <v>10.8</v>
      </c>
      <c r="G101" s="5">
        <f t="shared" si="6"/>
        <v>165.475</v>
      </c>
      <c r="I101" s="3">
        <f t="shared" si="5"/>
        <v>165.475</v>
      </c>
    </row>
    <row r="102" spans="1:9" ht="15">
      <c r="A102" s="4" t="s">
        <v>96</v>
      </c>
      <c r="B102" s="22">
        <v>35320</v>
      </c>
      <c r="C102" s="4">
        <v>164</v>
      </c>
      <c r="D102" s="4">
        <v>173.5</v>
      </c>
      <c r="E102" s="5">
        <f t="shared" si="7"/>
        <v>199.52499999999998</v>
      </c>
      <c r="F102" s="28">
        <v>14.4</v>
      </c>
      <c r="G102" s="5">
        <f t="shared" si="6"/>
        <v>213.92499999999998</v>
      </c>
      <c r="I102" s="3">
        <f t="shared" si="5"/>
        <v>213.92499999999998</v>
      </c>
    </row>
    <row r="103" spans="1:9" ht="15">
      <c r="A103" s="10" t="s">
        <v>48</v>
      </c>
      <c r="B103" s="20" t="s">
        <v>28</v>
      </c>
      <c r="C103" s="10">
        <v>33</v>
      </c>
      <c r="D103" s="10">
        <v>173.5</v>
      </c>
      <c r="E103" s="11">
        <f t="shared" si="7"/>
        <v>199.52499999999998</v>
      </c>
      <c r="F103" s="10">
        <v>21.6</v>
      </c>
      <c r="G103" s="11"/>
      <c r="I103" s="3"/>
    </row>
    <row r="104" spans="1:9" ht="15">
      <c r="A104" t="s">
        <v>48</v>
      </c>
      <c r="B104" s="19" t="s">
        <v>44</v>
      </c>
      <c r="C104">
        <v>33</v>
      </c>
      <c r="D104">
        <v>355</v>
      </c>
      <c r="E104" s="3">
        <f t="shared" si="7"/>
        <v>408.24999999999994</v>
      </c>
      <c r="F104" s="28">
        <v>39.65</v>
      </c>
      <c r="G104" s="3"/>
      <c r="I104" s="3"/>
    </row>
    <row r="105" spans="1:11" ht="15">
      <c r="A105" s="8" t="s">
        <v>48</v>
      </c>
      <c r="B105" s="18">
        <v>83667</v>
      </c>
      <c r="C105" s="8">
        <v>128</v>
      </c>
      <c r="D105" s="8">
        <v>99</v>
      </c>
      <c r="E105" s="9">
        <f t="shared" si="7"/>
        <v>113.85</v>
      </c>
      <c r="F105" s="28">
        <v>8.7</v>
      </c>
      <c r="G105" s="9">
        <v>791.58</v>
      </c>
      <c r="H105" s="8">
        <f>552.1+239.48</f>
        <v>791.58</v>
      </c>
      <c r="I105" s="3">
        <f t="shared" si="5"/>
        <v>0</v>
      </c>
      <c r="K105" s="3" t="s">
        <v>105</v>
      </c>
    </row>
    <row r="106" spans="1:11" ht="15">
      <c r="A106" s="6" t="s">
        <v>100</v>
      </c>
      <c r="B106" s="17" t="s">
        <v>9</v>
      </c>
      <c r="C106" s="6">
        <v>24</v>
      </c>
      <c r="D106" s="6">
        <v>475.2</v>
      </c>
      <c r="E106" s="7">
        <f t="shared" si="7"/>
        <v>546.4799999999999</v>
      </c>
      <c r="F106" s="28">
        <v>28.8</v>
      </c>
      <c r="G106" s="7">
        <f aca="true" t="shared" si="8" ref="G106:G112">E106+F106</f>
        <v>575.2799999999999</v>
      </c>
      <c r="H106" s="6">
        <v>567</v>
      </c>
      <c r="I106" s="3">
        <f t="shared" si="5"/>
        <v>8.279999999999859</v>
      </c>
      <c r="K106" t="s">
        <v>103</v>
      </c>
    </row>
    <row r="107" spans="1:11" ht="15">
      <c r="A107" s="6" t="s">
        <v>50</v>
      </c>
      <c r="B107" s="17" t="s">
        <v>44</v>
      </c>
      <c r="C107" s="6">
        <v>35</v>
      </c>
      <c r="D107" s="6">
        <v>355</v>
      </c>
      <c r="E107" s="7">
        <f t="shared" si="7"/>
        <v>408.24999999999994</v>
      </c>
      <c r="F107" s="28">
        <v>39.65</v>
      </c>
      <c r="G107" s="7">
        <f t="shared" si="8"/>
        <v>447.8999999999999</v>
      </c>
      <c r="H107" s="6">
        <v>428.25</v>
      </c>
      <c r="I107" s="3">
        <f t="shared" si="5"/>
        <v>19.64999999999992</v>
      </c>
      <c r="K107" t="s">
        <v>105</v>
      </c>
    </row>
    <row r="108" spans="1:11" ht="15">
      <c r="A108" s="8" t="s">
        <v>36</v>
      </c>
      <c r="B108" s="18" t="s">
        <v>28</v>
      </c>
      <c r="C108" s="8">
        <v>29</v>
      </c>
      <c r="D108" s="8">
        <v>157.5</v>
      </c>
      <c r="E108" s="9">
        <f t="shared" si="7"/>
        <v>181.125</v>
      </c>
      <c r="F108" s="28">
        <v>21.6</v>
      </c>
      <c r="G108" s="9">
        <f t="shared" si="8"/>
        <v>202.725</v>
      </c>
      <c r="H108" s="8">
        <v>202</v>
      </c>
      <c r="I108" s="3">
        <f t="shared" si="5"/>
        <v>0.7249999999999943</v>
      </c>
      <c r="K108" t="s">
        <v>103</v>
      </c>
    </row>
    <row r="109" spans="1:12" ht="15">
      <c r="A109" s="8" t="s">
        <v>101</v>
      </c>
      <c r="B109" s="18" t="s">
        <v>28</v>
      </c>
      <c r="C109" s="8">
        <v>30</v>
      </c>
      <c r="D109" s="8">
        <v>173.5</v>
      </c>
      <c r="E109" s="9">
        <f t="shared" si="7"/>
        <v>199.52499999999998</v>
      </c>
      <c r="F109" s="28">
        <v>21.6</v>
      </c>
      <c r="G109" s="9">
        <f t="shared" si="8"/>
        <v>221.12499999999997</v>
      </c>
      <c r="H109">
        <v>220</v>
      </c>
      <c r="I109" s="3">
        <f t="shared" si="5"/>
        <v>1.1249999999999716</v>
      </c>
      <c r="L109" t="s">
        <v>106</v>
      </c>
    </row>
    <row r="110" spans="1:11" ht="15">
      <c r="A110" s="6" t="s">
        <v>67</v>
      </c>
      <c r="B110" s="17">
        <v>83667</v>
      </c>
      <c r="C110" s="6" t="s">
        <v>64</v>
      </c>
      <c r="D110" s="6">
        <v>594</v>
      </c>
      <c r="E110" s="7">
        <f t="shared" si="7"/>
        <v>683.0999999999999</v>
      </c>
      <c r="F110" s="28">
        <v>52.2</v>
      </c>
      <c r="G110" s="7">
        <f t="shared" si="8"/>
        <v>735.3</v>
      </c>
      <c r="H110" s="6">
        <v>743.1</v>
      </c>
      <c r="I110" s="3">
        <f t="shared" si="5"/>
        <v>-7.800000000000068</v>
      </c>
      <c r="J110" t="s">
        <v>102</v>
      </c>
      <c r="K110" s="3" t="s">
        <v>103</v>
      </c>
    </row>
    <row r="111" spans="1:9" ht="15">
      <c r="A111" s="8" t="s">
        <v>39</v>
      </c>
      <c r="B111" s="18" t="s">
        <v>28</v>
      </c>
      <c r="C111" s="8">
        <v>31</v>
      </c>
      <c r="D111" s="8">
        <v>173.5</v>
      </c>
      <c r="E111" s="9">
        <f t="shared" si="7"/>
        <v>199.52499999999998</v>
      </c>
      <c r="F111" s="28">
        <v>21.6</v>
      </c>
      <c r="G111" s="9">
        <f t="shared" si="8"/>
        <v>221.12499999999997</v>
      </c>
      <c r="H111" s="8">
        <v>220</v>
      </c>
      <c r="I111" s="3">
        <f t="shared" si="5"/>
        <v>1.1249999999999716</v>
      </c>
    </row>
    <row r="112" spans="1:11" ht="15">
      <c r="A112" s="6" t="s">
        <v>68</v>
      </c>
      <c r="B112" s="17">
        <v>83667</v>
      </c>
      <c r="C112" s="6">
        <v>128</v>
      </c>
      <c r="D112" s="6">
        <v>99</v>
      </c>
      <c r="E112" s="7">
        <f t="shared" si="7"/>
        <v>113.85</v>
      </c>
      <c r="F112" s="28">
        <v>8.7</v>
      </c>
      <c r="G112" s="7">
        <f t="shared" si="8"/>
        <v>122.55</v>
      </c>
      <c r="H112" s="6">
        <v>123.85</v>
      </c>
      <c r="I112" s="3">
        <f t="shared" si="5"/>
        <v>-1.2999999999999972</v>
      </c>
      <c r="K112" t="s">
        <v>105</v>
      </c>
    </row>
    <row r="113" spans="1:9" ht="15">
      <c r="A113" t="s">
        <v>69</v>
      </c>
      <c r="B113" s="19" t="s">
        <v>76</v>
      </c>
      <c r="C113">
        <v>128</v>
      </c>
      <c r="D113">
        <v>99</v>
      </c>
      <c r="E113" s="3">
        <f t="shared" si="7"/>
        <v>113.85</v>
      </c>
      <c r="F113" s="28">
        <v>14.4</v>
      </c>
      <c r="G113" s="3"/>
      <c r="I113" s="3"/>
    </row>
    <row r="114" spans="1:9" ht="15">
      <c r="A114" t="s">
        <v>69</v>
      </c>
      <c r="B114" s="19" t="s">
        <v>76</v>
      </c>
      <c r="C114">
        <v>134</v>
      </c>
      <c r="D114">
        <v>99</v>
      </c>
      <c r="E114" s="3">
        <f t="shared" si="7"/>
        <v>113.85</v>
      </c>
      <c r="F114" s="28">
        <v>14.4</v>
      </c>
      <c r="G114" s="3"/>
      <c r="I114" s="3"/>
    </row>
    <row r="115" spans="1:9" ht="15">
      <c r="A115" t="s">
        <v>69</v>
      </c>
      <c r="B115" s="19" t="s">
        <v>76</v>
      </c>
      <c r="C115">
        <v>140</v>
      </c>
      <c r="D115">
        <v>99</v>
      </c>
      <c r="E115" s="3">
        <f t="shared" si="7"/>
        <v>113.85</v>
      </c>
      <c r="F115" s="28">
        <v>14.4</v>
      </c>
      <c r="G115" s="3"/>
      <c r="I115" s="3"/>
    </row>
    <row r="116" spans="1:9" ht="15">
      <c r="A116" t="s">
        <v>69</v>
      </c>
      <c r="B116" s="19">
        <v>27143</v>
      </c>
      <c r="C116">
        <v>92</v>
      </c>
      <c r="D116">
        <v>134.5</v>
      </c>
      <c r="E116" s="3">
        <f t="shared" si="7"/>
        <v>154.67499999999998</v>
      </c>
      <c r="F116" s="28">
        <v>10.8</v>
      </c>
      <c r="G116" s="3"/>
      <c r="I116" s="3"/>
    </row>
    <row r="117" spans="1:9" ht="15">
      <c r="A117" t="s">
        <v>69</v>
      </c>
      <c r="B117" s="19">
        <v>27143</v>
      </c>
      <c r="C117">
        <v>98</v>
      </c>
      <c r="D117">
        <v>134.5</v>
      </c>
      <c r="E117" s="3">
        <f t="shared" si="7"/>
        <v>154.67499999999998</v>
      </c>
      <c r="F117" s="28">
        <v>10.8</v>
      </c>
      <c r="G117" s="3"/>
      <c r="I117" s="3"/>
    </row>
    <row r="118" spans="1:9" ht="15">
      <c r="A118" t="s">
        <v>69</v>
      </c>
      <c r="B118" s="19">
        <v>27143</v>
      </c>
      <c r="C118">
        <v>104</v>
      </c>
      <c r="D118">
        <v>134.5</v>
      </c>
      <c r="E118" s="3">
        <f t="shared" si="7"/>
        <v>154.67499999999998</v>
      </c>
      <c r="F118" s="28">
        <v>10.8</v>
      </c>
      <c r="G118" s="3"/>
      <c r="I118" s="3"/>
    </row>
    <row r="119" spans="1:9" ht="15">
      <c r="A119" t="s">
        <v>69</v>
      </c>
      <c r="B119" s="19">
        <v>35325</v>
      </c>
      <c r="C119">
        <v>110</v>
      </c>
      <c r="D119">
        <v>109</v>
      </c>
      <c r="E119" s="3">
        <f t="shared" si="7"/>
        <v>125.35</v>
      </c>
      <c r="F119" s="28">
        <v>12.46</v>
      </c>
      <c r="G119" s="3"/>
      <c r="I119" s="3"/>
    </row>
    <row r="120" spans="1:9" ht="15">
      <c r="A120" t="s">
        <v>69</v>
      </c>
      <c r="B120" s="19">
        <v>35325</v>
      </c>
      <c r="C120">
        <v>122</v>
      </c>
      <c r="D120">
        <v>109</v>
      </c>
      <c r="E120" s="3">
        <f t="shared" si="7"/>
        <v>125.35</v>
      </c>
      <c r="F120" s="28">
        <v>12.46</v>
      </c>
      <c r="G120" s="3"/>
      <c r="I120" s="3"/>
    </row>
    <row r="121" spans="1:11" ht="15">
      <c r="A121" s="8" t="s">
        <v>69</v>
      </c>
      <c r="B121" s="18">
        <v>35325</v>
      </c>
      <c r="C121" s="8">
        <v>134</v>
      </c>
      <c r="D121" s="8">
        <v>109</v>
      </c>
      <c r="E121" s="9">
        <f t="shared" si="7"/>
        <v>125.35</v>
      </c>
      <c r="F121" s="28">
        <v>12.46</v>
      </c>
      <c r="G121" s="9">
        <v>1289.64</v>
      </c>
      <c r="H121" s="3">
        <f>607+500</f>
        <v>1107</v>
      </c>
      <c r="I121" s="3">
        <f t="shared" si="5"/>
        <v>182.6400000000001</v>
      </c>
      <c r="K121" t="s">
        <v>104</v>
      </c>
    </row>
    <row r="122" spans="1:9" ht="15">
      <c r="A122" t="s">
        <v>25</v>
      </c>
      <c r="B122" s="19" t="s">
        <v>19</v>
      </c>
      <c r="C122">
        <v>24</v>
      </c>
      <c r="D122">
        <v>386.75</v>
      </c>
      <c r="E122" s="3">
        <f t="shared" si="7"/>
        <v>444.7625</v>
      </c>
      <c r="F122" s="28">
        <v>28.8</v>
      </c>
      <c r="G122" s="3"/>
      <c r="I122" s="3"/>
    </row>
    <row r="123" spans="1:11" ht="15">
      <c r="A123" s="6" t="s">
        <v>25</v>
      </c>
      <c r="B123" s="17" t="s">
        <v>28</v>
      </c>
      <c r="C123" s="6">
        <v>32</v>
      </c>
      <c r="D123" s="6">
        <v>173.5</v>
      </c>
      <c r="E123" s="7">
        <f t="shared" si="7"/>
        <v>199.52499999999998</v>
      </c>
      <c r="F123" s="28">
        <v>21.6</v>
      </c>
      <c r="G123" s="7">
        <v>694.69</v>
      </c>
      <c r="H123" s="3">
        <v>685</v>
      </c>
      <c r="I123" s="3">
        <f t="shared" si="5"/>
        <v>9.690000000000055</v>
      </c>
      <c r="K123" t="s">
        <v>104</v>
      </c>
    </row>
    <row r="124" spans="1:9" ht="15">
      <c r="A124" s="8" t="s">
        <v>91</v>
      </c>
      <c r="B124" s="18">
        <v>83667</v>
      </c>
      <c r="C124" s="8">
        <v>116</v>
      </c>
      <c r="D124" s="8">
        <v>99</v>
      </c>
      <c r="E124" s="9">
        <f t="shared" si="7"/>
        <v>113.85</v>
      </c>
      <c r="F124" s="28">
        <v>8.7</v>
      </c>
      <c r="G124" s="9">
        <f>E124+F124</f>
        <v>122.55</v>
      </c>
      <c r="H124" s="8">
        <v>124</v>
      </c>
      <c r="I124" s="3">
        <f t="shared" si="5"/>
        <v>-1.4500000000000028</v>
      </c>
    </row>
    <row r="125" spans="1:9" ht="15">
      <c r="A125" t="s">
        <v>51</v>
      </c>
      <c r="B125" s="19" t="s">
        <v>44</v>
      </c>
      <c r="C125">
        <v>36</v>
      </c>
      <c r="D125">
        <v>355</v>
      </c>
      <c r="E125" s="3">
        <f t="shared" si="7"/>
        <v>408.24999999999994</v>
      </c>
      <c r="F125" s="28">
        <v>39.65</v>
      </c>
      <c r="G125" s="3"/>
      <c r="I125" s="3"/>
    </row>
    <row r="126" spans="1:11" ht="15">
      <c r="A126" s="6" t="s">
        <v>41</v>
      </c>
      <c r="B126" s="17" t="s">
        <v>28</v>
      </c>
      <c r="C126" s="6">
        <v>35</v>
      </c>
      <c r="D126" s="6">
        <v>173.5</v>
      </c>
      <c r="E126" s="7">
        <f t="shared" si="7"/>
        <v>199.52499999999998</v>
      </c>
      <c r="F126" s="28">
        <v>21.6</v>
      </c>
      <c r="G126" s="7">
        <v>669.03</v>
      </c>
      <c r="H126" s="6">
        <v>650</v>
      </c>
      <c r="I126" s="3">
        <f t="shared" si="5"/>
        <v>19.029999999999973</v>
      </c>
      <c r="K126" t="s">
        <v>104</v>
      </c>
    </row>
    <row r="127" spans="1:9" ht="15">
      <c r="A127" s="8" t="s">
        <v>58</v>
      </c>
      <c r="B127" s="18" t="s">
        <v>52</v>
      </c>
      <c r="C127" s="8">
        <v>31</v>
      </c>
      <c r="D127" s="8">
        <v>566.4</v>
      </c>
      <c r="E127" s="9">
        <f t="shared" si="7"/>
        <v>651.3599999999999</v>
      </c>
      <c r="F127" s="28">
        <v>28.8</v>
      </c>
      <c r="G127" s="9">
        <f>E127+F127</f>
        <v>680.1599999999999</v>
      </c>
      <c r="H127" s="8">
        <v>671.5</v>
      </c>
      <c r="I127" s="3">
        <f t="shared" si="5"/>
        <v>8.659999999999854</v>
      </c>
    </row>
    <row r="128" spans="1:11" ht="15">
      <c r="A128" s="6" t="s">
        <v>92</v>
      </c>
      <c r="B128" s="17">
        <v>83667</v>
      </c>
      <c r="C128" s="6">
        <v>128</v>
      </c>
      <c r="D128" s="6">
        <v>99</v>
      </c>
      <c r="E128" s="7">
        <f t="shared" si="7"/>
        <v>113.85</v>
      </c>
      <c r="F128" s="28">
        <v>8.7</v>
      </c>
      <c r="G128" s="7">
        <f>E128+F128</f>
        <v>122.55</v>
      </c>
      <c r="H128" s="6">
        <v>123.85</v>
      </c>
      <c r="I128" s="3">
        <f t="shared" si="5"/>
        <v>-1.2999999999999972</v>
      </c>
      <c r="K128" t="s">
        <v>103</v>
      </c>
    </row>
    <row r="129" spans="1:11" ht="15">
      <c r="A129" s="8" t="s">
        <v>79</v>
      </c>
      <c r="B129" s="18" t="s">
        <v>76</v>
      </c>
      <c r="C129" s="8">
        <v>146</v>
      </c>
      <c r="D129" s="8">
        <v>99</v>
      </c>
      <c r="E129" s="9">
        <f t="shared" si="7"/>
        <v>113.85</v>
      </c>
      <c r="F129" s="28">
        <v>14.4</v>
      </c>
      <c r="G129" s="9">
        <f>E129+F129</f>
        <v>128.25</v>
      </c>
      <c r="H129" s="8">
        <v>124</v>
      </c>
      <c r="I129" s="3">
        <f t="shared" si="5"/>
        <v>4.25</v>
      </c>
      <c r="K129" t="s">
        <v>105</v>
      </c>
    </row>
    <row r="130" spans="1:11" ht="15">
      <c r="A130" s="6" t="s">
        <v>89</v>
      </c>
      <c r="B130" s="17">
        <v>83667</v>
      </c>
      <c r="C130" s="6">
        <v>104</v>
      </c>
      <c r="D130" s="6">
        <v>99</v>
      </c>
      <c r="E130" s="7">
        <f>D130*1.15</f>
        <v>113.85</v>
      </c>
      <c r="F130" s="28">
        <v>8.7</v>
      </c>
      <c r="G130" s="7">
        <f>E130+F130</f>
        <v>122.55</v>
      </c>
      <c r="H130" s="6">
        <v>124</v>
      </c>
      <c r="I130" s="3">
        <f t="shared" si="5"/>
        <v>-1.4500000000000028</v>
      </c>
      <c r="K130" t="s">
        <v>103</v>
      </c>
    </row>
    <row r="131" spans="1:9" ht="15">
      <c r="A131" t="s">
        <v>18</v>
      </c>
      <c r="B131" s="19" t="s">
        <v>9</v>
      </c>
      <c r="C131">
        <v>29</v>
      </c>
      <c r="D131">
        <v>475.2</v>
      </c>
      <c r="E131" s="3">
        <f aca="true" t="shared" si="9" ref="E131:E136">D131</f>
        <v>475.2</v>
      </c>
      <c r="F131" s="28">
        <v>28.8</v>
      </c>
      <c r="G131" s="3"/>
      <c r="I131" s="3">
        <f t="shared" si="5"/>
        <v>0</v>
      </c>
    </row>
    <row r="132" spans="1:9" ht="15">
      <c r="A132" t="s">
        <v>18</v>
      </c>
      <c r="B132" s="19" t="s">
        <v>19</v>
      </c>
      <c r="C132">
        <v>24</v>
      </c>
      <c r="D132">
        <v>386.75</v>
      </c>
      <c r="E132" s="3">
        <f t="shared" si="9"/>
        <v>386.75</v>
      </c>
      <c r="F132" s="28">
        <v>28.8</v>
      </c>
      <c r="G132" s="3"/>
      <c r="I132" s="3">
        <f t="shared" si="5"/>
        <v>0</v>
      </c>
    </row>
    <row r="133" spans="1:9" ht="15">
      <c r="A133" t="s">
        <v>18</v>
      </c>
      <c r="B133" s="19" t="s">
        <v>76</v>
      </c>
      <c r="C133">
        <v>152</v>
      </c>
      <c r="D133">
        <v>99</v>
      </c>
      <c r="E133" s="3">
        <f t="shared" si="9"/>
        <v>99</v>
      </c>
      <c r="F133" s="28">
        <v>14.4</v>
      </c>
      <c r="G133" s="3"/>
      <c r="I133" s="3">
        <f t="shared" si="5"/>
        <v>0</v>
      </c>
    </row>
    <row r="134" spans="1:9" ht="15">
      <c r="A134" t="s">
        <v>18</v>
      </c>
      <c r="B134" s="19" t="s">
        <v>76</v>
      </c>
      <c r="C134">
        <v>152</v>
      </c>
      <c r="D134">
        <v>99</v>
      </c>
      <c r="E134" s="3">
        <f t="shared" si="9"/>
        <v>99</v>
      </c>
      <c r="F134" s="28">
        <v>14.4</v>
      </c>
      <c r="G134" s="3"/>
      <c r="I134" s="3">
        <f t="shared" si="5"/>
        <v>0</v>
      </c>
    </row>
    <row r="135" spans="1:9" ht="15">
      <c r="A135" t="s">
        <v>18</v>
      </c>
      <c r="B135" s="19">
        <v>27143</v>
      </c>
      <c r="C135">
        <v>92</v>
      </c>
      <c r="D135">
        <v>134.5</v>
      </c>
      <c r="E135" s="3">
        <f t="shared" si="9"/>
        <v>134.5</v>
      </c>
      <c r="F135" s="28">
        <v>10.8</v>
      </c>
      <c r="G135" s="3"/>
      <c r="I135" s="3">
        <f t="shared" si="5"/>
        <v>0</v>
      </c>
    </row>
    <row r="136" spans="1:11" ht="15">
      <c r="A136" s="8" t="s">
        <v>18</v>
      </c>
      <c r="B136" s="18">
        <v>35320</v>
      </c>
      <c r="C136" s="8">
        <v>152</v>
      </c>
      <c r="D136" s="8">
        <v>173.5</v>
      </c>
      <c r="E136" s="9">
        <f t="shared" si="9"/>
        <v>173.5</v>
      </c>
      <c r="F136" s="28">
        <v>14.4</v>
      </c>
      <c r="G136" s="9">
        <f>E136+F136+E135+F135+E134+F134+E133+F133+E132+F132+E131+F131</f>
        <v>1479.5499999999997</v>
      </c>
      <c r="I136" s="3">
        <f t="shared" si="5"/>
        <v>1479.5499999999997</v>
      </c>
      <c r="K136" s="3"/>
    </row>
    <row r="137" spans="1:11" ht="15">
      <c r="A137" s="12" t="s">
        <v>29</v>
      </c>
      <c r="B137" s="23" t="s">
        <v>28</v>
      </c>
      <c r="C137" s="12">
        <v>24</v>
      </c>
      <c r="D137" s="12">
        <v>157.5</v>
      </c>
      <c r="E137" s="13">
        <f>D137*1.15</f>
        <v>181.125</v>
      </c>
      <c r="F137" s="28">
        <v>21.6</v>
      </c>
      <c r="G137" s="13">
        <f>E137+F137</f>
        <v>202.725</v>
      </c>
      <c r="H137" s="12">
        <v>202</v>
      </c>
      <c r="I137" s="3">
        <f t="shared" si="5"/>
        <v>0.7249999999999943</v>
      </c>
      <c r="K137" t="s">
        <v>103</v>
      </c>
    </row>
    <row r="138" spans="4:6" ht="15">
      <c r="D138">
        <f>SUM(D2:D137)</f>
        <v>35398.200000000004</v>
      </c>
      <c r="F138" s="29">
        <f>SUM(F2:F137)</f>
        <v>3039.960000000002</v>
      </c>
    </row>
    <row r="216" ht="15">
      <c r="H216" t="s">
        <v>37</v>
      </c>
    </row>
    <row r="241" ht="15">
      <c r="E241" s="3"/>
    </row>
    <row r="242" ht="15">
      <c r="E242" s="3"/>
    </row>
    <row r="243" ht="15">
      <c r="F243" s="3"/>
    </row>
    <row r="245" ht="15">
      <c r="D245" s="3"/>
    </row>
  </sheetData>
  <sheetProtection/>
  <autoFilter ref="A1:K138"/>
  <hyperlinks>
    <hyperlink ref="A31" r:id="rId1" display="Marish@"/>
  </hyperlinks>
  <printOptions/>
  <pageMargins left="0.7086614173228347" right="0.7086614173228347" top="0.7480314960629921" bottom="0.7480314960629921" header="0.31496062992125984" footer="0.31496062992125984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днс</cp:lastModifiedBy>
  <cp:lastPrinted>2012-02-06T16:28:19Z</cp:lastPrinted>
  <dcterms:created xsi:type="dcterms:W3CDTF">2012-01-26T03:11:24Z</dcterms:created>
  <dcterms:modified xsi:type="dcterms:W3CDTF">2012-02-09T16:13:09Z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