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3395" windowHeight="76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'Лист1'!$A$1:$J$257</definedName>
  </definedNames>
  <calcPr fullCalcOnLoad="1" refMode="R1C1"/>
</workbook>
</file>

<file path=xl/sharedStrings.xml><?xml version="1.0" encoding="utf-8"?>
<sst xmlns="http://schemas.openxmlformats.org/spreadsheetml/2006/main" count="457" uniqueCount="143">
  <si>
    <t xml:space="preserve">ник </t>
  </si>
  <si>
    <t>арт</t>
  </si>
  <si>
    <t>размер</t>
  </si>
  <si>
    <t>цена</t>
  </si>
  <si>
    <t>с орг%</t>
  </si>
  <si>
    <t>транспорт</t>
  </si>
  <si>
    <t>итого</t>
  </si>
  <si>
    <t>долг ваш +/ мой -</t>
  </si>
  <si>
    <t>05HW9/CILINDRO</t>
  </si>
  <si>
    <t>БАЛАНЮЧКА</t>
  </si>
  <si>
    <t>ice_ginger</t>
  </si>
  <si>
    <t>Иринуська</t>
  </si>
  <si>
    <t>svetik8</t>
  </si>
  <si>
    <t>ЦареVна</t>
  </si>
  <si>
    <t>irina_HM</t>
  </si>
  <si>
    <t>wispa</t>
  </si>
  <si>
    <t>Аульчанка</t>
  </si>
  <si>
    <t>я</t>
  </si>
  <si>
    <t>Natali208</t>
  </si>
  <si>
    <t>churilka77</t>
  </si>
  <si>
    <t>Татьяна Пчельникова</t>
  </si>
  <si>
    <t>ряд</t>
  </si>
  <si>
    <t>Marina_SV</t>
  </si>
  <si>
    <t>Катина_мама</t>
  </si>
  <si>
    <t>Olis</t>
  </si>
  <si>
    <t>Татьяна Нес</t>
  </si>
  <si>
    <t>NataLibra</t>
  </si>
  <si>
    <t>Кутико</t>
  </si>
  <si>
    <t>Алё-Алёна</t>
  </si>
  <si>
    <t>34104 91 503</t>
  </si>
  <si>
    <t>zaia</t>
  </si>
  <si>
    <t>МарINA</t>
  </si>
  <si>
    <t>Nadyast</t>
  </si>
  <si>
    <t>Диадема</t>
  </si>
  <si>
    <t>Хавроше4ка</t>
  </si>
  <si>
    <t>наталья каткова</t>
  </si>
  <si>
    <t>lilu13</t>
  </si>
  <si>
    <t>B6021 02BR</t>
  </si>
  <si>
    <t>Varentina</t>
  </si>
  <si>
    <t>Светлана 83</t>
  </si>
  <si>
    <t>Мама Тины с Тимой</t>
  </si>
  <si>
    <t>Anna Penzina</t>
  </si>
  <si>
    <t>Нана Булатова</t>
  </si>
  <si>
    <t>туся3</t>
  </si>
  <si>
    <t>MININA YLIA</t>
  </si>
  <si>
    <t>Веорика</t>
  </si>
  <si>
    <t>Татьяна Шенк</t>
  </si>
  <si>
    <t>lubov1172</t>
  </si>
  <si>
    <t>sem.oly</t>
  </si>
  <si>
    <t>юлялена</t>
  </si>
  <si>
    <t>Aroma2511</t>
  </si>
  <si>
    <t>Лисичка Надя</t>
  </si>
  <si>
    <t>Гортензия090273</t>
  </si>
  <si>
    <t>neis</t>
  </si>
  <si>
    <t>Xenia4</t>
  </si>
  <si>
    <t>анель</t>
  </si>
  <si>
    <t>Натта.краса</t>
  </si>
  <si>
    <t>Anastasia81</t>
  </si>
  <si>
    <t>denchuri</t>
  </si>
  <si>
    <t>зимняя сказка</t>
  </si>
  <si>
    <t>Lyutik</t>
  </si>
  <si>
    <t>OXASH</t>
  </si>
  <si>
    <t>Светлана Арцебашева</t>
  </si>
  <si>
    <t>Julica</t>
  </si>
  <si>
    <t>Ирина__</t>
  </si>
  <si>
    <t>NASTIA 22</t>
  </si>
  <si>
    <t>лялька наташка</t>
  </si>
  <si>
    <t>eva-126</t>
  </si>
  <si>
    <t>ЧЕШСКАЯ</t>
  </si>
  <si>
    <t>10127 роз</t>
  </si>
  <si>
    <t>10127 зел</t>
  </si>
  <si>
    <t>Лунюшка</t>
  </si>
  <si>
    <t>Евгеш@</t>
  </si>
  <si>
    <t>*Ленусик*</t>
  </si>
  <si>
    <t>Татьяна №1</t>
  </si>
  <si>
    <t>36-543</t>
  </si>
  <si>
    <t>36-570</t>
  </si>
  <si>
    <t>26-577</t>
  </si>
  <si>
    <t xml:space="preserve">Татьяна №1 </t>
  </si>
  <si>
    <t>Евгения Александровна</t>
  </si>
  <si>
    <t>MiTiSa</t>
  </si>
  <si>
    <t>sav1982</t>
  </si>
  <si>
    <t>Люля-ля</t>
  </si>
  <si>
    <t>Звездочка_Звездочка</t>
  </si>
  <si>
    <t>лапочка73</t>
  </si>
  <si>
    <t>Иронька 3</t>
  </si>
  <si>
    <t>Татьяна Козлова</t>
  </si>
  <si>
    <t>хохлуше4ка</t>
  </si>
  <si>
    <t>kasteban</t>
  </si>
  <si>
    <t>Кливия</t>
  </si>
  <si>
    <t>58-0058</t>
  </si>
  <si>
    <t>Живана</t>
  </si>
  <si>
    <t>Каледония</t>
  </si>
  <si>
    <t>15659 91</t>
  </si>
  <si>
    <t>Марина 777</t>
  </si>
  <si>
    <t>Лялич</t>
  </si>
  <si>
    <t>752501 КАПРИ</t>
  </si>
  <si>
    <t>Pooh</t>
  </si>
  <si>
    <t>Машкина</t>
  </si>
  <si>
    <t>alena82</t>
  </si>
  <si>
    <t>PtichkA7</t>
  </si>
  <si>
    <t>светлана76</t>
  </si>
  <si>
    <t>752402 ЖИЛЕТ</t>
  </si>
  <si>
    <t>natali991</t>
  </si>
  <si>
    <t>B8804/SVEVA</t>
  </si>
  <si>
    <t>oksana teacher</t>
  </si>
  <si>
    <t>nat_mikova</t>
  </si>
  <si>
    <t>Салаточка</t>
  </si>
  <si>
    <t>Юля Зрюмова</t>
  </si>
  <si>
    <t>Vkusss</t>
  </si>
  <si>
    <t>nataliya2101</t>
  </si>
  <si>
    <t>B8723/LIANKA</t>
  </si>
  <si>
    <t>Сластенка</t>
  </si>
  <si>
    <t>Юлия К</t>
  </si>
  <si>
    <t>Рыжiк</t>
  </si>
  <si>
    <t>24102 81</t>
  </si>
  <si>
    <t>РЯД</t>
  </si>
  <si>
    <t>37116 81</t>
  </si>
  <si>
    <t>Лара 69</t>
  </si>
  <si>
    <t>Я</t>
  </si>
  <si>
    <t>EgoZa.Ko</t>
  </si>
  <si>
    <t xml:space="preserve"> -=ОКСАНА=-</t>
  </si>
  <si>
    <t>К ОПЛАТЕ</t>
  </si>
  <si>
    <t xml:space="preserve">ОПЛАЧЕНО </t>
  </si>
  <si>
    <t>ПРИСТРОЙ</t>
  </si>
  <si>
    <t>udina</t>
  </si>
  <si>
    <t>Анна Зайкова</t>
  </si>
  <si>
    <t>Marrika</t>
  </si>
  <si>
    <t>Сапрыкина</t>
  </si>
  <si>
    <t>Dianka2010</t>
  </si>
  <si>
    <t>-</t>
  </si>
  <si>
    <t>Grinechka</t>
  </si>
  <si>
    <t>Стриповна</t>
  </si>
  <si>
    <t>Ювелирша</t>
  </si>
  <si>
    <t>DiJane</t>
  </si>
  <si>
    <t>Irina.P22</t>
  </si>
  <si>
    <t>ВАРТА</t>
  </si>
  <si>
    <t>Лапыч</t>
  </si>
  <si>
    <t>пристрой</t>
  </si>
  <si>
    <t>98/104</t>
  </si>
  <si>
    <t>110/116</t>
  </si>
  <si>
    <t>122/128</t>
  </si>
  <si>
    <t>Салями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</si>
</sst>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0"/>
    <numFmt numFmtId="167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17" borderId="0" xfId="0" applyFill="1" applyAlignment="1">
      <alignment/>
    </xf>
    <xf numFmtId="0" fontId="0" fillId="5" borderId="0" xfId="0" applyFill="1" applyAlignment="1">
      <alignment/>
    </xf>
    <xf numFmtId="0" fontId="0" fillId="11" borderId="0" xfId="0" applyFill="1" applyAlignment="1">
      <alignment/>
    </xf>
    <xf numFmtId="0" fontId="0" fillId="33" borderId="0" xfId="0" applyFill="1" applyAlignment="1">
      <alignment/>
    </xf>
    <xf numFmtId="0" fontId="0" fillId="11" borderId="0" xfId="0" applyFill="1" applyAlignment="1">
      <alignment horizontal="center"/>
    </xf>
    <xf numFmtId="0" fontId="0" fillId="5" borderId="0" xfId="0" applyFill="1" applyAlignment="1">
      <alignment horizontal="center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167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1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3" fontId="0" fillId="8" borderId="0" xfId="0" applyNumberFormat="1" applyFill="1" applyAlignment="1">
      <alignment/>
    </xf>
    <xf numFmtId="2" fontId="0" fillId="11" borderId="0" xfId="0" applyNumberFormat="1" applyFill="1" applyAlignment="1">
      <alignment/>
    </xf>
    <xf numFmtId="166" fontId="0" fillId="11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A238">
      <selection activeCell="A163" sqref="A163:G163"/>
    </sheetView>
  </sheetViews>
  <sheetFormatPr defaultColWidth="9.140625" defaultRowHeight="15"/>
  <cols>
    <col min="1" max="1" width="22.421875" style="0" customWidth="1"/>
    <col min="2" max="2" width="13.421875" style="0" customWidth="1"/>
    <col min="3" max="3" width="10.00390625" style="0" bestFit="1" customWidth="1"/>
    <col min="4" max="4" width="10.8515625" style="0" customWidth="1"/>
    <col min="8" max="8" width="13.7109375" style="0" customWidth="1"/>
    <col min="9" max="9" width="15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122</v>
      </c>
      <c r="I1" s="1" t="s">
        <v>123</v>
      </c>
      <c r="J1" s="1" t="s">
        <v>7</v>
      </c>
    </row>
    <row r="2" spans="1:10" ht="15">
      <c r="A2" s="4">
        <v>2082</v>
      </c>
      <c r="B2" s="7" t="s">
        <v>29</v>
      </c>
      <c r="C2" s="4">
        <v>110</v>
      </c>
      <c r="D2" s="4">
        <v>99</v>
      </c>
      <c r="E2" s="4">
        <f>D2*1.15</f>
        <v>113.85</v>
      </c>
      <c r="F2" s="4">
        <v>11.66</v>
      </c>
      <c r="G2" s="4">
        <f>E2+F2</f>
        <v>125.50999999999999</v>
      </c>
      <c r="H2" s="4"/>
      <c r="I2" s="4"/>
      <c r="J2" s="4"/>
    </row>
    <row r="3" spans="1:10" ht="15">
      <c r="A3" s="12">
        <v>2082</v>
      </c>
      <c r="B3" s="12" t="s">
        <v>69</v>
      </c>
      <c r="C3" s="12">
        <v>4</v>
      </c>
      <c r="D3" s="12">
        <v>99</v>
      </c>
      <c r="E3" s="12">
        <f>D3*1.15</f>
        <v>113.85</v>
      </c>
      <c r="F3" s="12">
        <v>8.74</v>
      </c>
      <c r="G3" s="12">
        <f>E3+F3</f>
        <v>122.58999999999999</v>
      </c>
      <c r="H3" s="12">
        <f>G2+G3</f>
        <v>248.09999999999997</v>
      </c>
      <c r="I3" s="12">
        <v>250</v>
      </c>
      <c r="J3" s="12">
        <f>H3-I3</f>
        <v>-1.900000000000034</v>
      </c>
    </row>
    <row r="4" spans="1:10" ht="15">
      <c r="A4" s="11" t="s">
        <v>121</v>
      </c>
      <c r="B4" s="11" t="s">
        <v>117</v>
      </c>
      <c r="C4" s="11">
        <v>158</v>
      </c>
      <c r="D4" s="11">
        <v>286</v>
      </c>
      <c r="E4" s="11">
        <f>D4*1.15</f>
        <v>328.9</v>
      </c>
      <c r="F4" s="11">
        <v>14.58</v>
      </c>
      <c r="G4" s="11">
        <f>E4+F4</f>
        <v>343.47999999999996</v>
      </c>
      <c r="H4" s="11">
        <v>343.48</v>
      </c>
      <c r="I4" s="11">
        <v>338.9</v>
      </c>
      <c r="J4" s="12">
        <f>H4-I4</f>
        <v>4.580000000000041</v>
      </c>
    </row>
    <row r="5" spans="1:10" ht="15">
      <c r="A5" s="12" t="s">
        <v>73</v>
      </c>
      <c r="B5" s="12" t="s">
        <v>70</v>
      </c>
      <c r="C5" s="12">
        <v>6</v>
      </c>
      <c r="D5" s="12">
        <v>99</v>
      </c>
      <c r="E5" s="12">
        <f>D5*1.15</f>
        <v>113.85</v>
      </c>
      <c r="F5" s="12">
        <v>8.74</v>
      </c>
      <c r="G5" s="12">
        <f>E5+F5</f>
        <v>122.58999999999999</v>
      </c>
      <c r="H5" s="11">
        <v>122.59</v>
      </c>
      <c r="I5" s="12">
        <v>124</v>
      </c>
      <c r="J5" s="12">
        <f>H5-I5</f>
        <v>-1.4099999999999966</v>
      </c>
    </row>
    <row r="6" spans="1:10" ht="15">
      <c r="A6" s="4" t="s">
        <v>99</v>
      </c>
      <c r="B6" s="4" t="s">
        <v>96</v>
      </c>
      <c r="C6" s="4">
        <v>152</v>
      </c>
      <c r="D6" s="4">
        <v>99</v>
      </c>
      <c r="E6" s="4">
        <f>D6*1.15</f>
        <v>113.85</v>
      </c>
      <c r="F6" s="4">
        <v>14.58</v>
      </c>
      <c r="G6" s="4">
        <f>E6+F6</f>
        <v>128.43</v>
      </c>
      <c r="H6" s="4"/>
      <c r="I6" s="4"/>
      <c r="J6" s="12"/>
    </row>
    <row r="7" spans="1:10" ht="15">
      <c r="A7" s="2" t="s">
        <v>99</v>
      </c>
      <c r="B7" s="2" t="s">
        <v>102</v>
      </c>
      <c r="C7" s="2">
        <v>146</v>
      </c>
      <c r="D7" s="2">
        <v>99</v>
      </c>
      <c r="E7" s="2">
        <f>D7*1.15</f>
        <v>113.85</v>
      </c>
      <c r="F7" s="2">
        <v>14.58</v>
      </c>
      <c r="G7" s="2">
        <f>E7+F7</f>
        <v>128.43</v>
      </c>
      <c r="H7" s="2">
        <v>256.86</v>
      </c>
      <c r="I7" s="2">
        <v>125</v>
      </c>
      <c r="J7" s="12">
        <f>H7-I7</f>
        <v>131.86</v>
      </c>
    </row>
    <row r="8" spans="1:10" ht="15">
      <c r="A8" s="4" t="s">
        <v>57</v>
      </c>
      <c r="B8" s="4">
        <v>8130</v>
      </c>
      <c r="C8" s="4">
        <v>116</v>
      </c>
      <c r="D8" s="4">
        <v>204</v>
      </c>
      <c r="E8" s="4">
        <f>D8*1.15</f>
        <v>234.6</v>
      </c>
      <c r="F8" s="4">
        <v>11.66</v>
      </c>
      <c r="G8" s="4">
        <f>E8+F8</f>
        <v>246.26</v>
      </c>
      <c r="H8" s="4"/>
      <c r="I8" s="4"/>
      <c r="J8" s="4"/>
    </row>
    <row r="9" spans="1:10" ht="15">
      <c r="A9" s="4" t="s">
        <v>57</v>
      </c>
      <c r="B9" s="4">
        <v>8138</v>
      </c>
      <c r="C9" s="4">
        <v>116</v>
      </c>
      <c r="D9" s="4">
        <v>394</v>
      </c>
      <c r="E9" s="4">
        <f>D9*1.15</f>
        <v>453.09999999999997</v>
      </c>
      <c r="F9" s="4">
        <v>11.66</v>
      </c>
      <c r="G9" s="4">
        <f>E9+F9</f>
        <v>464.76</v>
      </c>
      <c r="H9" s="4"/>
      <c r="I9" s="4"/>
      <c r="J9" s="4"/>
    </row>
    <row r="10" spans="1:10" ht="15">
      <c r="A10" s="4" t="s">
        <v>57</v>
      </c>
      <c r="B10" s="4" t="s">
        <v>69</v>
      </c>
      <c r="C10" s="4">
        <v>6</v>
      </c>
      <c r="D10" s="4">
        <v>99</v>
      </c>
      <c r="E10" s="4">
        <f>D10*1.15</f>
        <v>113.85</v>
      </c>
      <c r="F10" s="4">
        <v>8.74</v>
      </c>
      <c r="G10" s="4">
        <f>E10+F10</f>
        <v>122.58999999999999</v>
      </c>
      <c r="H10" s="4"/>
      <c r="I10" s="4"/>
      <c r="J10" s="4"/>
    </row>
    <row r="11" spans="1:10" ht="15">
      <c r="A11" s="4" t="s">
        <v>57</v>
      </c>
      <c r="B11" s="4" t="s">
        <v>111</v>
      </c>
      <c r="C11" s="4">
        <v>32</v>
      </c>
      <c r="D11" s="4">
        <v>142</v>
      </c>
      <c r="E11" s="4">
        <f>D11*1.15</f>
        <v>163.29999999999998</v>
      </c>
      <c r="F11" s="4">
        <v>14.58</v>
      </c>
      <c r="G11" s="4">
        <f>E11+F11</f>
        <v>177.88</v>
      </c>
      <c r="H11" s="4"/>
      <c r="I11" s="4"/>
      <c r="J11" s="4"/>
    </row>
    <row r="12" spans="1:10" ht="15">
      <c r="A12" s="12" t="s">
        <v>57</v>
      </c>
      <c r="B12" s="12">
        <v>735006</v>
      </c>
      <c r="C12" s="12">
        <v>110</v>
      </c>
      <c r="D12" s="12">
        <v>99</v>
      </c>
      <c r="E12" s="12">
        <f>D12*1.15</f>
        <v>113.85</v>
      </c>
      <c r="F12" s="12">
        <v>8.74</v>
      </c>
      <c r="G12" s="12">
        <f>E12+F12</f>
        <v>122.58999999999999</v>
      </c>
      <c r="H12" s="12">
        <v>1134.08</v>
      </c>
      <c r="I12" s="12">
        <v>1005</v>
      </c>
      <c r="J12" s="12">
        <f>H12-I12</f>
        <v>129.07999999999993</v>
      </c>
    </row>
    <row r="13" spans="1:10" ht="15">
      <c r="A13" s="4" t="s">
        <v>41</v>
      </c>
      <c r="B13" s="4" t="s">
        <v>37</v>
      </c>
      <c r="C13" s="4">
        <v>140</v>
      </c>
      <c r="D13" s="4">
        <v>680.4</v>
      </c>
      <c r="E13" s="4">
        <f>D13*1.15</f>
        <v>782.4599999999999</v>
      </c>
      <c r="F13" s="4">
        <v>14.58</v>
      </c>
      <c r="G13" s="4">
        <f>E13+F13</f>
        <v>797.04</v>
      </c>
      <c r="H13" s="4"/>
      <c r="I13" s="4"/>
      <c r="J13" s="4"/>
    </row>
    <row r="14" spans="1:10" ht="15">
      <c r="A14" s="4" t="s">
        <v>41</v>
      </c>
      <c r="B14" s="4">
        <v>8138</v>
      </c>
      <c r="C14" s="4">
        <v>140</v>
      </c>
      <c r="D14" s="4">
        <v>394</v>
      </c>
      <c r="E14" s="4">
        <f>D14*1.15</f>
        <v>453.09999999999997</v>
      </c>
      <c r="F14" s="4">
        <v>11.66</v>
      </c>
      <c r="G14" s="4">
        <f>E14+F14</f>
        <v>464.76</v>
      </c>
      <c r="H14" s="4"/>
      <c r="I14" s="4"/>
      <c r="J14" s="4"/>
    </row>
    <row r="15" spans="1:10" ht="15">
      <c r="A15" s="2" t="s">
        <v>41</v>
      </c>
      <c r="B15" s="2">
        <v>8134</v>
      </c>
      <c r="C15" s="2">
        <v>140</v>
      </c>
      <c r="D15" s="2">
        <v>313</v>
      </c>
      <c r="E15" s="2">
        <f>D15*1.15</f>
        <v>359.95</v>
      </c>
      <c r="F15" s="2">
        <v>11.66</v>
      </c>
      <c r="G15" s="2">
        <f>E15+F15</f>
        <v>371.61</v>
      </c>
      <c r="H15" s="2">
        <f>G15+G14+G13</f>
        <v>1633.4099999999999</v>
      </c>
      <c r="I15" s="2">
        <v>1626</v>
      </c>
      <c r="J15" s="2">
        <f>H15-I15</f>
        <v>7.4099999999998545</v>
      </c>
    </row>
    <row r="16" spans="1:10" ht="15">
      <c r="A16" s="12" t="s">
        <v>50</v>
      </c>
      <c r="B16" s="12">
        <v>83667</v>
      </c>
      <c r="C16" s="12">
        <v>128</v>
      </c>
      <c r="D16" s="12">
        <v>99</v>
      </c>
      <c r="E16" s="12">
        <f>D16*1.15</f>
        <v>113.85</v>
      </c>
      <c r="F16" s="12">
        <v>11.66</v>
      </c>
      <c r="G16" s="12">
        <f>E16+F16</f>
        <v>125.50999999999999</v>
      </c>
      <c r="H16" s="12">
        <v>125.51</v>
      </c>
      <c r="I16" s="12">
        <v>134</v>
      </c>
      <c r="J16" s="2">
        <f>H16-I16</f>
        <v>-8.489999999999995</v>
      </c>
    </row>
    <row r="17" spans="1:10" ht="15">
      <c r="A17" s="4" t="s">
        <v>19</v>
      </c>
      <c r="B17" s="4" t="s">
        <v>8</v>
      </c>
      <c r="C17" s="4">
        <v>33</v>
      </c>
      <c r="D17" s="4">
        <v>321</v>
      </c>
      <c r="E17" s="4">
        <f>D17*1.15</f>
        <v>369.15</v>
      </c>
      <c r="F17" s="4">
        <v>20.4</v>
      </c>
      <c r="G17" s="4">
        <f>E17+F17</f>
        <v>389.54999999999995</v>
      </c>
      <c r="H17" s="4"/>
      <c r="I17" s="4"/>
      <c r="J17" s="2"/>
    </row>
    <row r="18" spans="1:10" ht="15">
      <c r="A18" s="4" t="s">
        <v>19</v>
      </c>
      <c r="B18" s="4" t="s">
        <v>90</v>
      </c>
      <c r="C18" s="4">
        <v>146</v>
      </c>
      <c r="D18" s="4">
        <v>99</v>
      </c>
      <c r="E18" s="4">
        <f>D18*1.15</f>
        <v>113.85</v>
      </c>
      <c r="F18" s="4">
        <v>14.58</v>
      </c>
      <c r="G18" s="4">
        <f>E18+F18</f>
        <v>128.43</v>
      </c>
      <c r="H18" s="4"/>
      <c r="I18" s="4"/>
      <c r="J18" s="2"/>
    </row>
    <row r="19" spans="1:10" ht="15">
      <c r="A19" s="2" t="s">
        <v>19</v>
      </c>
      <c r="B19" s="2" t="s">
        <v>117</v>
      </c>
      <c r="C19" s="2">
        <v>152</v>
      </c>
      <c r="D19" s="2">
        <v>286</v>
      </c>
      <c r="E19" s="2">
        <f>D19*1.15</f>
        <v>328.9</v>
      </c>
      <c r="F19" s="2">
        <v>14.58</v>
      </c>
      <c r="G19" s="2">
        <f>E19+F19</f>
        <v>343.47999999999996</v>
      </c>
      <c r="H19" s="2">
        <f>G17+G18+G19</f>
        <v>861.46</v>
      </c>
      <c r="I19" s="2">
        <v>841.9</v>
      </c>
      <c r="J19" s="2">
        <f>H19-I19</f>
        <v>19.56000000000006</v>
      </c>
    </row>
    <row r="20" spans="1:10" ht="15">
      <c r="A20" s="4" t="s">
        <v>58</v>
      </c>
      <c r="B20" s="4">
        <v>8130</v>
      </c>
      <c r="C20" s="4">
        <v>128</v>
      </c>
      <c r="D20" s="4">
        <v>204</v>
      </c>
      <c r="E20" s="4">
        <f>D20*1.15</f>
        <v>234.6</v>
      </c>
      <c r="F20" s="4">
        <v>11.66</v>
      </c>
      <c r="G20" s="4">
        <f>E20+F20</f>
        <v>246.26</v>
      </c>
      <c r="H20" s="4"/>
      <c r="I20" s="4"/>
      <c r="J20" s="2"/>
    </row>
    <row r="21" spans="1:10" ht="15">
      <c r="A21" s="12" t="s">
        <v>58</v>
      </c>
      <c r="B21" s="12">
        <v>8138</v>
      </c>
      <c r="C21" s="12">
        <v>128</v>
      </c>
      <c r="D21" s="12">
        <v>394</v>
      </c>
      <c r="E21" s="12">
        <f>D21*1.15</f>
        <v>453.09999999999997</v>
      </c>
      <c r="F21" s="12">
        <v>11.66</v>
      </c>
      <c r="G21" s="12">
        <f>E21+F21</f>
        <v>464.76</v>
      </c>
      <c r="H21" s="12">
        <f>G21+G20</f>
        <v>711.02</v>
      </c>
      <c r="I21" s="12">
        <v>708</v>
      </c>
      <c r="J21" s="2">
        <f>H21-I21</f>
        <v>3.019999999999982</v>
      </c>
    </row>
    <row r="22" spans="1:10" ht="15">
      <c r="A22" s="2" t="s">
        <v>129</v>
      </c>
      <c r="B22" s="6">
        <v>10226</v>
      </c>
      <c r="C22" s="2">
        <v>8</v>
      </c>
      <c r="D22" s="2">
        <v>99</v>
      </c>
      <c r="E22" s="2">
        <f>D22*1.15</f>
        <v>113.85</v>
      </c>
      <c r="F22" s="2">
        <v>11.66</v>
      </c>
      <c r="G22" s="2">
        <f>E22+F22</f>
        <v>125.50999999999999</v>
      </c>
      <c r="H22" s="2">
        <v>125.51</v>
      </c>
      <c r="I22" s="2">
        <v>124</v>
      </c>
      <c r="J22" s="2">
        <f>H22-I22</f>
        <v>1.5100000000000051</v>
      </c>
    </row>
    <row r="23" spans="1:10" ht="15">
      <c r="A23" s="12" t="s">
        <v>134</v>
      </c>
      <c r="B23" s="13">
        <v>10226</v>
      </c>
      <c r="C23" s="12">
        <v>8</v>
      </c>
      <c r="D23" s="12">
        <v>99</v>
      </c>
      <c r="E23" s="12">
        <f>D23*1.15</f>
        <v>113.85</v>
      </c>
      <c r="F23" s="12">
        <v>11.66</v>
      </c>
      <c r="G23" s="12">
        <f>E23+F23</f>
        <v>125.50999999999999</v>
      </c>
      <c r="H23" s="12">
        <v>125.51</v>
      </c>
      <c r="I23" s="12">
        <v>125.51</v>
      </c>
      <c r="J23" s="2">
        <f>H23-I23</f>
        <v>0</v>
      </c>
    </row>
    <row r="24" spans="1:10" ht="15">
      <c r="A24" s="3" t="s">
        <v>120</v>
      </c>
      <c r="B24" s="3" t="s">
        <v>117</v>
      </c>
      <c r="C24" s="3">
        <v>158</v>
      </c>
      <c r="D24" s="3">
        <v>286</v>
      </c>
      <c r="E24" s="3">
        <f>D24*1.15</f>
        <v>328.9</v>
      </c>
      <c r="F24" s="3">
        <v>14.58</v>
      </c>
      <c r="G24" s="3">
        <f>E24+F24</f>
        <v>343.47999999999996</v>
      </c>
      <c r="H24" s="3">
        <v>343.48</v>
      </c>
      <c r="I24" s="3">
        <v>339</v>
      </c>
      <c r="J24" s="2">
        <f>H24-I24</f>
        <v>4.480000000000018</v>
      </c>
    </row>
    <row r="25" spans="1:10" ht="15">
      <c r="A25" s="4" t="s">
        <v>67</v>
      </c>
      <c r="B25" s="8">
        <v>10226</v>
      </c>
      <c r="C25" s="4">
        <v>8</v>
      </c>
      <c r="D25" s="4">
        <v>99</v>
      </c>
      <c r="E25" s="4">
        <f>D25*1.15</f>
        <v>113.85</v>
      </c>
      <c r="F25" s="4">
        <v>11.66</v>
      </c>
      <c r="G25" s="4">
        <f>E25+F25</f>
        <v>125.50999999999999</v>
      </c>
      <c r="H25" s="4"/>
      <c r="I25" s="4"/>
      <c r="J25" s="2"/>
    </row>
    <row r="26" spans="1:10" ht="15">
      <c r="A26" s="4" t="s">
        <v>67</v>
      </c>
      <c r="B26" s="4" t="s">
        <v>75</v>
      </c>
      <c r="C26" s="4">
        <v>134</v>
      </c>
      <c r="D26" s="4">
        <v>99</v>
      </c>
      <c r="E26" s="4">
        <f>D26*1.15</f>
        <v>113.85</v>
      </c>
      <c r="F26" s="4">
        <v>14.58</v>
      </c>
      <c r="G26" s="4">
        <f>E26+F26</f>
        <v>128.43</v>
      </c>
      <c r="H26" s="4"/>
      <c r="I26" s="4"/>
      <c r="J26" s="2"/>
    </row>
    <row r="27" spans="1:10" ht="15">
      <c r="A27" s="4" t="s">
        <v>67</v>
      </c>
      <c r="B27" s="4" t="s">
        <v>96</v>
      </c>
      <c r="C27" s="4">
        <v>134</v>
      </c>
      <c r="D27" s="4">
        <v>99</v>
      </c>
      <c r="E27" s="4">
        <f>D27*1.15</f>
        <v>113.85</v>
      </c>
      <c r="F27" s="4">
        <v>14.58</v>
      </c>
      <c r="G27" s="4">
        <f>E27+F27</f>
        <v>128.43</v>
      </c>
      <c r="H27" s="4"/>
      <c r="I27" s="4"/>
      <c r="J27" s="2"/>
    </row>
    <row r="28" spans="1:10" ht="15">
      <c r="A28" s="12" t="s">
        <v>67</v>
      </c>
      <c r="B28" s="12" t="s">
        <v>102</v>
      </c>
      <c r="C28" s="12">
        <v>134</v>
      </c>
      <c r="D28" s="12">
        <v>99</v>
      </c>
      <c r="E28" s="12">
        <f>D28*1.15</f>
        <v>113.85</v>
      </c>
      <c r="F28" s="12">
        <v>14.58</v>
      </c>
      <c r="G28" s="12">
        <f>E28+F28</f>
        <v>128.43</v>
      </c>
      <c r="H28" s="12">
        <f>G28+G27+G26+G25</f>
        <v>510.8</v>
      </c>
      <c r="I28" s="12">
        <v>500</v>
      </c>
      <c r="J28" s="2">
        <f>H28-I28</f>
        <v>10.800000000000011</v>
      </c>
    </row>
    <row r="29" spans="1:10" ht="15">
      <c r="A29" s="3" t="s">
        <v>131</v>
      </c>
      <c r="B29" s="3" t="s">
        <v>8</v>
      </c>
      <c r="C29" s="3">
        <v>32</v>
      </c>
      <c r="D29" s="3">
        <v>321</v>
      </c>
      <c r="E29" s="3">
        <f>D29*1.15</f>
        <v>369.15</v>
      </c>
      <c r="F29" s="3">
        <v>20.4</v>
      </c>
      <c r="G29" s="3">
        <f>E29+F29</f>
        <v>389.54999999999995</v>
      </c>
      <c r="H29" s="3">
        <v>389.55</v>
      </c>
      <c r="I29" s="3">
        <v>387</v>
      </c>
      <c r="J29" s="2">
        <f>H29-I29</f>
        <v>2.5500000000000114</v>
      </c>
    </row>
    <row r="30" spans="1:10" ht="15">
      <c r="A30" s="4" t="s">
        <v>10</v>
      </c>
      <c r="B30" s="4" t="s">
        <v>8</v>
      </c>
      <c r="C30" s="4">
        <v>29</v>
      </c>
      <c r="D30" s="4">
        <v>321</v>
      </c>
      <c r="E30" s="4">
        <f>D30*1.15</f>
        <v>369.15</v>
      </c>
      <c r="F30" s="4">
        <v>20.4</v>
      </c>
      <c r="G30" s="4">
        <f>E30+F30</f>
        <v>389.54999999999995</v>
      </c>
      <c r="H30" s="4"/>
      <c r="I30" s="4"/>
      <c r="J30" s="2"/>
    </row>
    <row r="31" spans="1:10" ht="15">
      <c r="A31" s="12" t="s">
        <v>10</v>
      </c>
      <c r="B31" s="12" t="s">
        <v>75</v>
      </c>
      <c r="C31" s="12">
        <v>170</v>
      </c>
      <c r="D31" s="12">
        <v>99</v>
      </c>
      <c r="E31" s="12">
        <f>D31*1.15</f>
        <v>113.85</v>
      </c>
      <c r="F31" s="12">
        <v>14.58</v>
      </c>
      <c r="G31" s="12">
        <f>E31+F31</f>
        <v>128.43</v>
      </c>
      <c r="H31" s="12">
        <f>G31+G30</f>
        <v>517.98</v>
      </c>
      <c r="I31" s="12">
        <v>630</v>
      </c>
      <c r="J31" s="2">
        <f>H31-I31</f>
        <v>-112.01999999999998</v>
      </c>
    </row>
    <row r="32" spans="1:10" ht="15">
      <c r="A32" s="3" t="s">
        <v>135</v>
      </c>
      <c r="B32" s="3" t="s">
        <v>69</v>
      </c>
      <c r="C32" s="3">
        <v>2</v>
      </c>
      <c r="D32" s="3">
        <v>99</v>
      </c>
      <c r="E32" s="3">
        <f>D32*1.15</f>
        <v>113.85</v>
      </c>
      <c r="F32" s="3">
        <v>8.74</v>
      </c>
      <c r="G32" s="3">
        <f>E32+F32</f>
        <v>122.58999999999999</v>
      </c>
      <c r="H32" s="3"/>
      <c r="I32" s="3"/>
      <c r="J32" s="2">
        <f aca="true" t="shared" si="0" ref="J32:J77">H32-I32</f>
        <v>0</v>
      </c>
    </row>
    <row r="33" spans="1:10" ht="15">
      <c r="A33" s="12" t="s">
        <v>14</v>
      </c>
      <c r="B33" s="12" t="s">
        <v>8</v>
      </c>
      <c r="C33" s="12">
        <v>33</v>
      </c>
      <c r="D33" s="12">
        <v>321</v>
      </c>
      <c r="E33" s="12">
        <f>D33*1.15</f>
        <v>369.15</v>
      </c>
      <c r="F33" s="12">
        <v>20.4</v>
      </c>
      <c r="G33" s="12">
        <f>E33+F33</f>
        <v>389.54999999999995</v>
      </c>
      <c r="H33" s="12">
        <v>389.55</v>
      </c>
      <c r="I33" s="12">
        <v>380</v>
      </c>
      <c r="J33" s="2">
        <f t="shared" si="0"/>
        <v>9.550000000000011</v>
      </c>
    </row>
    <row r="34" spans="1:10" ht="15">
      <c r="A34" s="3" t="s">
        <v>63</v>
      </c>
      <c r="B34" s="3">
        <v>8138</v>
      </c>
      <c r="C34" s="3">
        <v>116</v>
      </c>
      <c r="D34" s="3">
        <v>394</v>
      </c>
      <c r="E34" s="3">
        <f>D34*1.15</f>
        <v>453.09999999999997</v>
      </c>
      <c r="F34" s="3">
        <v>11.66</v>
      </c>
      <c r="G34" s="3">
        <f>E34+F34</f>
        <v>464.76</v>
      </c>
      <c r="H34" s="3">
        <v>464.76</v>
      </c>
      <c r="I34" s="3">
        <v>465</v>
      </c>
      <c r="J34" s="2">
        <f t="shared" si="0"/>
        <v>-0.2400000000000091</v>
      </c>
    </row>
    <row r="35" spans="1:10" ht="15">
      <c r="A35" s="12" t="s">
        <v>88</v>
      </c>
      <c r="B35" s="12" t="s">
        <v>96</v>
      </c>
      <c r="C35" s="12">
        <v>146</v>
      </c>
      <c r="D35" s="12">
        <v>99</v>
      </c>
      <c r="E35" s="12">
        <f>D35*1.15</f>
        <v>113.85</v>
      </c>
      <c r="F35" s="12">
        <v>14.58</v>
      </c>
      <c r="G35" s="12">
        <f>E35+F35</f>
        <v>128.43</v>
      </c>
      <c r="H35" s="12">
        <v>128.43</v>
      </c>
      <c r="I35" s="12">
        <v>247.7</v>
      </c>
      <c r="J35" s="2">
        <f t="shared" si="0"/>
        <v>-119.26999999999998</v>
      </c>
    </row>
    <row r="36" spans="1:10" ht="15">
      <c r="A36" s="4" t="s">
        <v>36</v>
      </c>
      <c r="B36" s="4" t="s">
        <v>29</v>
      </c>
      <c r="C36" s="4">
        <v>116</v>
      </c>
      <c r="D36" s="4">
        <v>99</v>
      </c>
      <c r="E36" s="4">
        <f>D36*1.15</f>
        <v>113.85</v>
      </c>
      <c r="F36" s="4">
        <v>11.66</v>
      </c>
      <c r="G36" s="4">
        <f>E36+F36</f>
        <v>125.50999999999999</v>
      </c>
      <c r="H36" s="4"/>
      <c r="I36" s="4"/>
      <c r="J36" s="2"/>
    </row>
    <row r="37" spans="1:10" ht="15">
      <c r="A37" s="4" t="s">
        <v>36</v>
      </c>
      <c r="B37" s="4">
        <v>83667</v>
      </c>
      <c r="C37" s="4">
        <v>116</v>
      </c>
      <c r="D37" s="4">
        <v>99</v>
      </c>
      <c r="E37" s="4">
        <f>D37*1.15</f>
        <v>113.85</v>
      </c>
      <c r="F37" s="4">
        <v>11.66</v>
      </c>
      <c r="G37" s="4">
        <f>E37+F37</f>
        <v>125.50999999999999</v>
      </c>
      <c r="H37" s="4"/>
      <c r="I37" s="4"/>
      <c r="J37" s="2"/>
    </row>
    <row r="38" spans="1:10" ht="15">
      <c r="A38" s="4" t="s">
        <v>36</v>
      </c>
      <c r="B38" s="4">
        <v>8140</v>
      </c>
      <c r="C38" s="4">
        <v>116</v>
      </c>
      <c r="D38" s="4">
        <v>150</v>
      </c>
      <c r="E38" s="4">
        <f>D38*1.15</f>
        <v>172.5</v>
      </c>
      <c r="F38" s="4">
        <v>11.1</v>
      </c>
      <c r="G38" s="4">
        <f>E38+Лист1!F38</f>
        <v>183.6</v>
      </c>
      <c r="H38" s="4"/>
      <c r="I38" s="4"/>
      <c r="J38" s="2"/>
    </row>
    <row r="39" spans="1:10" ht="15">
      <c r="A39" s="3" t="s">
        <v>36</v>
      </c>
      <c r="B39" s="3" t="s">
        <v>69</v>
      </c>
      <c r="C39" s="3">
        <v>6</v>
      </c>
      <c r="D39" s="3">
        <v>99</v>
      </c>
      <c r="E39" s="3">
        <f>D39*1.15</f>
        <v>113.85</v>
      </c>
      <c r="F39" s="3">
        <v>8.74</v>
      </c>
      <c r="G39" s="3">
        <f>E39+F39</f>
        <v>122.58999999999999</v>
      </c>
      <c r="H39" s="3">
        <f>G39+G38+G37+G36</f>
        <v>557.21</v>
      </c>
      <c r="I39" s="3">
        <v>555</v>
      </c>
      <c r="J39" s="2">
        <f t="shared" si="0"/>
        <v>2.2100000000000364</v>
      </c>
    </row>
    <row r="40" spans="1:10" ht="15">
      <c r="A40" s="12" t="s">
        <v>47</v>
      </c>
      <c r="B40" s="12">
        <v>83667</v>
      </c>
      <c r="C40" s="12">
        <v>116</v>
      </c>
      <c r="D40" s="12">
        <v>99</v>
      </c>
      <c r="E40" s="12">
        <f>D40*1.15</f>
        <v>113.85</v>
      </c>
      <c r="F40" s="12">
        <v>11.66</v>
      </c>
      <c r="G40" s="12">
        <f>E40+F40</f>
        <v>125.50999999999999</v>
      </c>
      <c r="H40" s="12">
        <v>125.51</v>
      </c>
      <c r="I40" s="12">
        <v>123.85</v>
      </c>
      <c r="J40" s="2">
        <f t="shared" si="0"/>
        <v>1.6600000000000108</v>
      </c>
    </row>
    <row r="41" spans="1:10" ht="15">
      <c r="A41" s="3" t="s">
        <v>60</v>
      </c>
      <c r="B41" s="3">
        <v>8140</v>
      </c>
      <c r="C41" s="3">
        <v>104</v>
      </c>
      <c r="D41" s="3">
        <v>150</v>
      </c>
      <c r="E41" s="3">
        <f>D41*1.15</f>
        <v>172.5</v>
      </c>
      <c r="F41" s="3">
        <v>11.1</v>
      </c>
      <c r="G41" s="3">
        <f>E41+F41</f>
        <v>183.6</v>
      </c>
      <c r="H41" s="3">
        <v>183.6</v>
      </c>
      <c r="I41" s="3">
        <v>182.5</v>
      </c>
      <c r="J41" s="2">
        <f t="shared" si="0"/>
        <v>1.0999999999999943</v>
      </c>
    </row>
    <row r="42" spans="1:10" ht="15">
      <c r="A42" s="4" t="s">
        <v>22</v>
      </c>
      <c r="B42" s="4">
        <v>37106</v>
      </c>
      <c r="C42" s="4" t="s">
        <v>21</v>
      </c>
      <c r="D42" s="4">
        <v>594</v>
      </c>
      <c r="E42" s="4">
        <f>D42*1.15</f>
        <v>683.0999999999999</v>
      </c>
      <c r="F42" s="4">
        <v>69.96</v>
      </c>
      <c r="G42" s="4">
        <f>E42+F42</f>
        <v>753.06</v>
      </c>
      <c r="H42" s="4"/>
      <c r="I42" s="4"/>
      <c r="J42" s="2"/>
    </row>
    <row r="43" spans="1:10" ht="15">
      <c r="A43" s="4" t="s">
        <v>22</v>
      </c>
      <c r="B43" s="4">
        <v>37106</v>
      </c>
      <c r="C43" s="4">
        <v>110</v>
      </c>
      <c r="D43" s="4">
        <v>99</v>
      </c>
      <c r="E43" s="4">
        <f>D43*1.15</f>
        <v>113.85</v>
      </c>
      <c r="F43" s="4">
        <v>11.66</v>
      </c>
      <c r="G43" s="4">
        <f>E43+F43</f>
        <v>125.50999999999999</v>
      </c>
      <c r="H43" s="4"/>
      <c r="I43" s="4"/>
      <c r="J43" s="2"/>
    </row>
    <row r="44" spans="1:10" ht="15">
      <c r="A44" s="4" t="s">
        <v>22</v>
      </c>
      <c r="B44" s="4">
        <v>37106</v>
      </c>
      <c r="C44" s="4">
        <v>122</v>
      </c>
      <c r="D44" s="4">
        <v>99</v>
      </c>
      <c r="E44" s="4">
        <f>D44*1.15</f>
        <v>113.85</v>
      </c>
      <c r="F44" s="4">
        <v>11.66</v>
      </c>
      <c r="G44" s="4">
        <f>E44+F44</f>
        <v>125.50999999999999</v>
      </c>
      <c r="H44" s="4"/>
      <c r="I44" s="4"/>
      <c r="J44" s="2"/>
    </row>
    <row r="45" spans="1:10" ht="15">
      <c r="A45" s="4" t="s">
        <v>22</v>
      </c>
      <c r="B45" s="4">
        <v>26301</v>
      </c>
      <c r="C45" s="4" t="s">
        <v>21</v>
      </c>
      <c r="D45" s="4">
        <v>594</v>
      </c>
      <c r="E45" s="4">
        <f>D45*1.15</f>
        <v>683.0999999999999</v>
      </c>
      <c r="F45" s="4">
        <v>17.49</v>
      </c>
      <c r="G45" s="4">
        <f>E45+F45</f>
        <v>700.5899999999999</v>
      </c>
      <c r="H45" s="4"/>
      <c r="I45" s="4"/>
      <c r="J45" s="2"/>
    </row>
    <row r="46" spans="1:10" ht="15">
      <c r="A46" s="4" t="s">
        <v>22</v>
      </c>
      <c r="B46" s="4" t="s">
        <v>29</v>
      </c>
      <c r="C46" s="4">
        <v>122</v>
      </c>
      <c r="D46" s="4">
        <v>99</v>
      </c>
      <c r="E46" s="4">
        <f>D46*1.15</f>
        <v>113.85</v>
      </c>
      <c r="F46" s="4">
        <v>11.66</v>
      </c>
      <c r="G46" s="4">
        <f>E46+F46</f>
        <v>125.50999999999999</v>
      </c>
      <c r="H46" s="4"/>
      <c r="I46" s="4"/>
      <c r="J46" s="2"/>
    </row>
    <row r="47" spans="1:10" ht="15">
      <c r="A47" s="4" t="s">
        <v>22</v>
      </c>
      <c r="B47" s="4" t="s">
        <v>29</v>
      </c>
      <c r="C47" s="4">
        <v>110</v>
      </c>
      <c r="D47" s="4">
        <v>99</v>
      </c>
      <c r="E47" s="4">
        <f>D47*1.15</f>
        <v>113.85</v>
      </c>
      <c r="F47" s="4">
        <v>11.66</v>
      </c>
      <c r="G47" s="4">
        <f>E47+F47</f>
        <v>125.50999999999999</v>
      </c>
      <c r="H47" s="4"/>
      <c r="I47" s="4"/>
      <c r="J47" s="2"/>
    </row>
    <row r="48" spans="1:10" ht="15">
      <c r="A48" s="4" t="s">
        <v>22</v>
      </c>
      <c r="B48" s="4" t="s">
        <v>29</v>
      </c>
      <c r="C48" s="4">
        <v>122</v>
      </c>
      <c r="D48" s="4">
        <v>99</v>
      </c>
      <c r="E48" s="4">
        <f>D48*1.15</f>
        <v>113.85</v>
      </c>
      <c r="F48" s="4">
        <v>11.66</v>
      </c>
      <c r="G48" s="4">
        <f>E48+F48</f>
        <v>125.50999999999999</v>
      </c>
      <c r="H48" s="4"/>
      <c r="I48" s="4"/>
      <c r="J48" s="2"/>
    </row>
    <row r="49" spans="1:10" ht="15">
      <c r="A49" s="4" t="s">
        <v>22</v>
      </c>
      <c r="B49" s="4" t="s">
        <v>29</v>
      </c>
      <c r="C49" s="4">
        <v>128</v>
      </c>
      <c r="D49" s="4">
        <v>99</v>
      </c>
      <c r="E49" s="4">
        <f>D49*1.15</f>
        <v>113.85</v>
      </c>
      <c r="F49" s="4">
        <v>11.66</v>
      </c>
      <c r="G49" s="4">
        <f>E49+F49</f>
        <v>125.50999999999999</v>
      </c>
      <c r="H49" s="4"/>
      <c r="I49" s="4"/>
      <c r="J49" s="2"/>
    </row>
    <row r="50" spans="1:10" ht="15">
      <c r="A50" s="4" t="s">
        <v>22</v>
      </c>
      <c r="B50" s="7" t="s">
        <v>29</v>
      </c>
      <c r="C50" s="4">
        <v>134</v>
      </c>
      <c r="D50" s="4">
        <v>99</v>
      </c>
      <c r="E50" s="4">
        <f>D50*1.15</f>
        <v>113.85</v>
      </c>
      <c r="F50" s="4">
        <v>11.66</v>
      </c>
      <c r="G50" s="4">
        <f>E50+F50</f>
        <v>125.50999999999999</v>
      </c>
      <c r="H50" s="4"/>
      <c r="I50" s="4"/>
      <c r="J50" s="2"/>
    </row>
    <row r="51" spans="1:10" ht="15">
      <c r="A51" s="4" t="s">
        <v>22</v>
      </c>
      <c r="B51" s="4" t="s">
        <v>29</v>
      </c>
      <c r="C51" s="4">
        <v>140</v>
      </c>
      <c r="D51" s="4">
        <v>99</v>
      </c>
      <c r="E51" s="4">
        <f>D51*1.15</f>
        <v>113.85</v>
      </c>
      <c r="F51" s="4">
        <v>11.66</v>
      </c>
      <c r="G51" s="4">
        <f>E51+F51</f>
        <v>125.50999999999999</v>
      </c>
      <c r="H51" s="4"/>
      <c r="I51" s="4"/>
      <c r="J51" s="2"/>
    </row>
    <row r="52" spans="1:10" ht="15">
      <c r="A52" s="12" t="s">
        <v>22</v>
      </c>
      <c r="B52" s="12" t="s">
        <v>70</v>
      </c>
      <c r="C52" s="12">
        <v>6</v>
      </c>
      <c r="D52" s="12">
        <v>99</v>
      </c>
      <c r="E52" s="12">
        <f>D52*1.15</f>
        <v>113.85</v>
      </c>
      <c r="F52" s="12">
        <v>8.74</v>
      </c>
      <c r="G52" s="12">
        <f>E52+F52</f>
        <v>122.58999999999999</v>
      </c>
      <c r="H52" s="12">
        <f>G52+G51+G50+G49+G48+G47+G46+G45+G44+G43+G42</f>
        <v>2580.3199999999997</v>
      </c>
      <c r="I52" s="12">
        <v>2600.85</v>
      </c>
      <c r="J52" s="2">
        <f t="shared" si="0"/>
        <v>-20.5300000000002</v>
      </c>
    </row>
    <row r="53" spans="1:10" ht="15">
      <c r="A53" s="3" t="s">
        <v>127</v>
      </c>
      <c r="B53" s="3" t="s">
        <v>111</v>
      </c>
      <c r="C53" s="3">
        <v>31</v>
      </c>
      <c r="D53" s="3">
        <v>142</v>
      </c>
      <c r="E53" s="3">
        <f>D53*1.15</f>
        <v>163.29999999999998</v>
      </c>
      <c r="F53" s="3">
        <v>14.58</v>
      </c>
      <c r="G53" s="3">
        <f>E53+F53</f>
        <v>177.88</v>
      </c>
      <c r="H53" s="3">
        <v>177.88</v>
      </c>
      <c r="I53" s="3">
        <v>174</v>
      </c>
      <c r="J53" s="2">
        <f t="shared" si="0"/>
        <v>3.8799999999999955</v>
      </c>
    </row>
    <row r="54" spans="1:10" ht="15">
      <c r="A54" s="12" t="s">
        <v>44</v>
      </c>
      <c r="B54" s="12">
        <v>83667</v>
      </c>
      <c r="C54" s="12">
        <v>104</v>
      </c>
      <c r="D54" s="12">
        <v>99</v>
      </c>
      <c r="E54" s="12">
        <f>D54*1.15</f>
        <v>113.85</v>
      </c>
      <c r="F54" s="12">
        <v>11.66</v>
      </c>
      <c r="G54" s="12">
        <f>E54+F54</f>
        <v>125.50999999999999</v>
      </c>
      <c r="H54" s="12">
        <v>125.51</v>
      </c>
      <c r="I54" s="12">
        <v>124</v>
      </c>
      <c r="J54" s="2">
        <f t="shared" si="0"/>
        <v>1.5100000000000051</v>
      </c>
    </row>
    <row r="55" spans="1:10" ht="15">
      <c r="A55" s="4" t="s">
        <v>80</v>
      </c>
      <c r="B55" s="4" t="s">
        <v>75</v>
      </c>
      <c r="C55" s="4">
        <v>158</v>
      </c>
      <c r="D55" s="4">
        <v>99</v>
      </c>
      <c r="E55" s="4">
        <f>D55*1.15</f>
        <v>113.85</v>
      </c>
      <c r="F55" s="4">
        <v>14.58</v>
      </c>
      <c r="G55" s="4">
        <f>E55+F55</f>
        <v>128.43</v>
      </c>
      <c r="H55" s="4"/>
      <c r="I55" s="4"/>
      <c r="J55" s="2"/>
    </row>
    <row r="56" spans="1:10" ht="15">
      <c r="A56" s="4" t="s">
        <v>80</v>
      </c>
      <c r="B56" s="4" t="s">
        <v>90</v>
      </c>
      <c r="C56" s="4">
        <v>158</v>
      </c>
      <c r="D56" s="4">
        <v>99</v>
      </c>
      <c r="E56" s="4">
        <f>D56*1.15</f>
        <v>113.85</v>
      </c>
      <c r="F56" s="4">
        <v>14.58</v>
      </c>
      <c r="G56" s="4">
        <f>E56+F56</f>
        <v>128.43</v>
      </c>
      <c r="H56" s="4"/>
      <c r="I56" s="4"/>
      <c r="J56" s="2"/>
    </row>
    <row r="57" spans="1:10" ht="15">
      <c r="A57" s="4" t="s">
        <v>80</v>
      </c>
      <c r="B57" s="4" t="s">
        <v>96</v>
      </c>
      <c r="C57" s="4">
        <v>158</v>
      </c>
      <c r="D57" s="4">
        <v>99</v>
      </c>
      <c r="E57" s="4">
        <f>D57*1.15</f>
        <v>113.85</v>
      </c>
      <c r="F57" s="4">
        <v>14.58</v>
      </c>
      <c r="G57" s="4">
        <f>E57+F57</f>
        <v>128.43</v>
      </c>
      <c r="H57" s="4"/>
      <c r="I57" s="4"/>
      <c r="J57" s="2"/>
    </row>
    <row r="58" spans="1:10" ht="15">
      <c r="A58" s="3" t="s">
        <v>80</v>
      </c>
      <c r="B58" s="3" t="s">
        <v>102</v>
      </c>
      <c r="C58" s="3">
        <v>158</v>
      </c>
      <c r="D58" s="3">
        <v>99</v>
      </c>
      <c r="E58" s="3">
        <f>D58*1.15</f>
        <v>113.85</v>
      </c>
      <c r="F58" s="3">
        <v>14.58</v>
      </c>
      <c r="G58" s="3">
        <f>E58+F58</f>
        <v>128.43</v>
      </c>
      <c r="H58" s="3">
        <f>G58+G57+G56+G55</f>
        <v>513.72</v>
      </c>
      <c r="I58" s="3">
        <v>620</v>
      </c>
      <c r="J58" s="2">
        <f t="shared" si="0"/>
        <v>-106.27999999999997</v>
      </c>
    </row>
    <row r="59" spans="1:10" ht="15">
      <c r="A59" s="4" t="s">
        <v>32</v>
      </c>
      <c r="B59" s="4" t="s">
        <v>29</v>
      </c>
      <c r="C59" s="4">
        <v>122</v>
      </c>
      <c r="D59" s="4">
        <v>99</v>
      </c>
      <c r="E59" s="4">
        <f>D59*1.15</f>
        <v>113.85</v>
      </c>
      <c r="F59" s="4">
        <v>11.66</v>
      </c>
      <c r="G59" s="4">
        <f>E59+F59</f>
        <v>125.50999999999999</v>
      </c>
      <c r="H59" s="4"/>
      <c r="I59" s="4"/>
      <c r="J59" s="2"/>
    </row>
    <row r="60" spans="1:10" ht="15">
      <c r="A60" s="4" t="s">
        <v>32</v>
      </c>
      <c r="B60" s="4">
        <v>8130</v>
      </c>
      <c r="C60" s="4">
        <v>128</v>
      </c>
      <c r="D60" s="4">
        <v>204</v>
      </c>
      <c r="E60" s="4">
        <f>D60*1.15</f>
        <v>234.6</v>
      </c>
      <c r="F60" s="4">
        <v>11.66</v>
      </c>
      <c r="G60" s="4">
        <f>E60+F60</f>
        <v>246.26</v>
      </c>
      <c r="H60" s="4"/>
      <c r="I60" s="4"/>
      <c r="J60" s="2"/>
    </row>
    <row r="61" spans="1:10" ht="15">
      <c r="A61" s="12" t="s">
        <v>32</v>
      </c>
      <c r="B61" s="12" t="s">
        <v>69</v>
      </c>
      <c r="C61" s="12">
        <v>8</v>
      </c>
      <c r="D61" s="12">
        <v>99</v>
      </c>
      <c r="E61" s="12">
        <f>D61*1.15</f>
        <v>113.85</v>
      </c>
      <c r="F61" s="12">
        <v>8.74</v>
      </c>
      <c r="G61" s="12">
        <f>E61+F61</f>
        <v>122.58999999999999</v>
      </c>
      <c r="H61" s="12">
        <f>G61+G60+G59</f>
        <v>494.35999999999996</v>
      </c>
      <c r="I61" s="12">
        <v>493</v>
      </c>
      <c r="J61" s="2">
        <f t="shared" si="0"/>
        <v>1.3599999999999568</v>
      </c>
    </row>
    <row r="62" spans="1:10" ht="15">
      <c r="A62" s="3" t="s">
        <v>65</v>
      </c>
      <c r="B62" s="3">
        <v>8134</v>
      </c>
      <c r="C62" s="3">
        <v>116</v>
      </c>
      <c r="D62" s="3">
        <v>313</v>
      </c>
      <c r="E62" s="3">
        <f>D62*1.15</f>
        <v>359.95</v>
      </c>
      <c r="F62" s="3">
        <v>11.66</v>
      </c>
      <c r="G62" s="3">
        <f>E62+F62</f>
        <v>371.61</v>
      </c>
      <c r="H62" s="3">
        <v>371.61</v>
      </c>
      <c r="I62" s="3">
        <v>370</v>
      </c>
      <c r="J62" s="2">
        <f t="shared" si="0"/>
        <v>1.6100000000000136</v>
      </c>
    </row>
    <row r="63" spans="1:10" ht="15">
      <c r="A63" s="12" t="s">
        <v>106</v>
      </c>
      <c r="B63" s="12" t="s">
        <v>104</v>
      </c>
      <c r="C63" s="12">
        <v>26</v>
      </c>
      <c r="D63" s="12">
        <v>157.5</v>
      </c>
      <c r="E63" s="12">
        <f>D63*1.15</f>
        <v>181.125</v>
      </c>
      <c r="F63" s="12">
        <v>14.58</v>
      </c>
      <c r="G63" s="12">
        <f>E63+F63</f>
        <v>195.705</v>
      </c>
      <c r="H63" s="12">
        <v>195.705</v>
      </c>
      <c r="I63" s="12">
        <v>194</v>
      </c>
      <c r="J63" s="2">
        <f t="shared" si="0"/>
        <v>1.7050000000000125</v>
      </c>
    </row>
    <row r="64" spans="1:10" ht="15">
      <c r="A64" s="4" t="s">
        <v>18</v>
      </c>
      <c r="B64" s="4" t="s">
        <v>8</v>
      </c>
      <c r="C64" s="4">
        <v>31</v>
      </c>
      <c r="D64" s="4">
        <v>321</v>
      </c>
      <c r="E64" s="4">
        <f>D64*1.15</f>
        <v>369.15</v>
      </c>
      <c r="F64" s="4">
        <v>20.4</v>
      </c>
      <c r="G64" s="4">
        <f>E64+F64</f>
        <v>389.54999999999995</v>
      </c>
      <c r="H64" s="4"/>
      <c r="I64" s="4"/>
      <c r="J64" s="2">
        <f t="shared" si="0"/>
        <v>0</v>
      </c>
    </row>
    <row r="65" spans="1:10" ht="15">
      <c r="A65" s="4" t="s">
        <v>18</v>
      </c>
      <c r="B65" s="4" t="s">
        <v>90</v>
      </c>
      <c r="C65" s="4">
        <v>128</v>
      </c>
      <c r="D65" s="4">
        <v>99</v>
      </c>
      <c r="E65" s="4">
        <f>D65*1.15</f>
        <v>113.85</v>
      </c>
      <c r="F65" s="4">
        <v>14.58</v>
      </c>
      <c r="G65" s="4">
        <f>E65+F65</f>
        <v>128.43</v>
      </c>
      <c r="H65" s="4"/>
      <c r="I65" s="4"/>
      <c r="J65" s="2">
        <f t="shared" si="0"/>
        <v>0</v>
      </c>
    </row>
    <row r="66" spans="1:10" ht="15">
      <c r="A66" s="3" t="s">
        <v>18</v>
      </c>
      <c r="B66" s="3" t="s">
        <v>111</v>
      </c>
      <c r="C66" s="3">
        <v>33</v>
      </c>
      <c r="D66" s="3">
        <v>142</v>
      </c>
      <c r="E66" s="3">
        <f>D66*1.15</f>
        <v>163.29999999999998</v>
      </c>
      <c r="F66" s="3">
        <v>14.58</v>
      </c>
      <c r="G66" s="3">
        <f>E66+F66</f>
        <v>177.88</v>
      </c>
      <c r="H66" s="3">
        <v>695.86</v>
      </c>
      <c r="I66" s="3">
        <v>676.3</v>
      </c>
      <c r="J66" s="2">
        <f t="shared" si="0"/>
        <v>19.56000000000006</v>
      </c>
    </row>
    <row r="67" spans="1:10" ht="15">
      <c r="A67" s="12" t="s">
        <v>103</v>
      </c>
      <c r="B67" s="12" t="s">
        <v>102</v>
      </c>
      <c r="C67" s="12">
        <v>152</v>
      </c>
      <c r="D67" s="12">
        <v>99</v>
      </c>
      <c r="E67" s="12">
        <f>D67*1.15</f>
        <v>113.85</v>
      </c>
      <c r="F67" s="12">
        <v>14.58</v>
      </c>
      <c r="G67" s="12">
        <f>E67+F67</f>
        <v>128.43</v>
      </c>
      <c r="H67" s="12">
        <v>128.43</v>
      </c>
      <c r="I67" s="12">
        <v>124</v>
      </c>
      <c r="J67" s="2">
        <f t="shared" si="0"/>
        <v>4.430000000000007</v>
      </c>
    </row>
    <row r="68" spans="1:10" ht="15">
      <c r="A68" s="3" t="s">
        <v>26</v>
      </c>
      <c r="B68" s="3">
        <v>37106</v>
      </c>
      <c r="C68" s="3">
        <v>140</v>
      </c>
      <c r="D68" s="3">
        <v>99</v>
      </c>
      <c r="E68" s="3">
        <f>D68*1.15</f>
        <v>113.85</v>
      </c>
      <c r="F68" s="3">
        <v>11.66</v>
      </c>
      <c r="G68" s="3">
        <f>E68+F68</f>
        <v>125.50999999999999</v>
      </c>
      <c r="H68" s="3">
        <v>125.51</v>
      </c>
      <c r="I68" s="3">
        <v>118</v>
      </c>
      <c r="J68" s="2">
        <f t="shared" si="0"/>
        <v>7.510000000000005</v>
      </c>
    </row>
    <row r="69" spans="1:10" ht="15">
      <c r="A69" s="12" t="s">
        <v>110</v>
      </c>
      <c r="B69" s="12" t="s">
        <v>104</v>
      </c>
      <c r="C69" s="12">
        <v>29</v>
      </c>
      <c r="D69" s="12">
        <v>157.5</v>
      </c>
      <c r="E69" s="12">
        <f>D69*1.15</f>
        <v>181.125</v>
      </c>
      <c r="F69" s="12">
        <v>14.58</v>
      </c>
      <c r="G69" s="12">
        <f>E69+F69</f>
        <v>195.705</v>
      </c>
      <c r="H69" s="12">
        <v>195.705</v>
      </c>
      <c r="I69" s="12">
        <v>192</v>
      </c>
      <c r="J69" s="2">
        <f t="shared" si="0"/>
        <v>3.7050000000000125</v>
      </c>
    </row>
    <row r="70" spans="1:10" ht="15">
      <c r="A70" s="4" t="s">
        <v>53</v>
      </c>
      <c r="B70" s="4">
        <v>83667</v>
      </c>
      <c r="C70" s="4">
        <v>140</v>
      </c>
      <c r="D70" s="4">
        <v>99</v>
      </c>
      <c r="E70" s="4">
        <f>D70*1.15</f>
        <v>113.85</v>
      </c>
      <c r="F70" s="4">
        <v>11.66</v>
      </c>
      <c r="G70" s="4">
        <f>E70+F70</f>
        <v>125.50999999999999</v>
      </c>
      <c r="H70" s="4"/>
      <c r="I70" s="4"/>
      <c r="J70" s="2"/>
    </row>
    <row r="71" spans="1:10" ht="15">
      <c r="A71" s="3" t="s">
        <v>53</v>
      </c>
      <c r="B71" s="3" t="s">
        <v>76</v>
      </c>
      <c r="C71" s="3">
        <v>176</v>
      </c>
      <c r="D71" s="3">
        <v>99</v>
      </c>
      <c r="E71" s="3">
        <f>D71*1.15</f>
        <v>113.85</v>
      </c>
      <c r="F71" s="3">
        <v>14.58</v>
      </c>
      <c r="G71" s="3">
        <f>E71+F71</f>
        <v>128.43</v>
      </c>
      <c r="H71" s="3">
        <f>G70+G71</f>
        <v>253.94</v>
      </c>
      <c r="I71" s="3">
        <v>383.395</v>
      </c>
      <c r="J71" s="2">
        <f t="shared" si="0"/>
        <v>-129.45499999999998</v>
      </c>
    </row>
    <row r="72" spans="1:10" ht="15">
      <c r="A72" s="4" t="s">
        <v>105</v>
      </c>
      <c r="B72" s="4" t="s">
        <v>104</v>
      </c>
      <c r="C72" s="4">
        <v>24</v>
      </c>
      <c r="D72" s="4">
        <v>157.5</v>
      </c>
      <c r="E72" s="4">
        <f>D72*1.15</f>
        <v>181.125</v>
      </c>
      <c r="F72" s="4">
        <v>14.58</v>
      </c>
      <c r="G72" s="4">
        <f>E72+F72</f>
        <v>195.705</v>
      </c>
      <c r="H72" s="4"/>
      <c r="I72" s="4"/>
      <c r="J72" s="2"/>
    </row>
    <row r="73" spans="1:10" ht="15">
      <c r="A73" s="4" t="s">
        <v>105</v>
      </c>
      <c r="B73" s="4" t="s">
        <v>104</v>
      </c>
      <c r="C73" s="4">
        <v>28</v>
      </c>
      <c r="D73" s="4">
        <v>157.5</v>
      </c>
      <c r="E73" s="4">
        <f>D73*1.15</f>
        <v>181.125</v>
      </c>
      <c r="F73" s="4">
        <v>14.58</v>
      </c>
      <c r="G73" s="4">
        <f>E73+F73</f>
        <v>195.705</v>
      </c>
      <c r="H73" s="4"/>
      <c r="I73" s="4"/>
      <c r="J73" s="2"/>
    </row>
    <row r="74" spans="1:10" ht="15">
      <c r="A74" s="12" t="s">
        <v>105</v>
      </c>
      <c r="B74" s="12" t="s">
        <v>69</v>
      </c>
      <c r="C74" s="12">
        <v>2</v>
      </c>
      <c r="D74" s="12">
        <v>99</v>
      </c>
      <c r="E74" s="12">
        <f>D74*1.15</f>
        <v>113.85</v>
      </c>
      <c r="F74" s="12">
        <v>8.74</v>
      </c>
      <c r="G74" s="12">
        <f>E74+F74</f>
        <v>122.58999999999999</v>
      </c>
      <c r="H74" s="12">
        <f>G74+G73+G72</f>
        <v>514</v>
      </c>
      <c r="I74" s="12">
        <v>500</v>
      </c>
      <c r="J74" s="2">
        <f t="shared" si="0"/>
        <v>14</v>
      </c>
    </row>
    <row r="75" spans="1:10" ht="15">
      <c r="A75" s="4" t="s">
        <v>24</v>
      </c>
      <c r="B75" s="4">
        <v>37106</v>
      </c>
      <c r="C75" s="4">
        <v>128</v>
      </c>
      <c r="D75" s="4">
        <v>99</v>
      </c>
      <c r="E75" s="4">
        <f>D75*1.15</f>
        <v>113.85</v>
      </c>
      <c r="F75" s="4">
        <v>11.66</v>
      </c>
      <c r="G75" s="4">
        <f>E75+F75</f>
        <v>125.50999999999999</v>
      </c>
      <c r="H75" s="4"/>
      <c r="I75" s="4"/>
      <c r="J75" s="2"/>
    </row>
    <row r="76" spans="1:10" ht="15">
      <c r="A76" s="4" t="s">
        <v>24</v>
      </c>
      <c r="B76" s="4" t="s">
        <v>29</v>
      </c>
      <c r="C76" s="4">
        <v>128</v>
      </c>
      <c r="D76" s="4">
        <v>99</v>
      </c>
      <c r="E76" s="4">
        <f>D76*1.15</f>
        <v>113.85</v>
      </c>
      <c r="F76" s="4">
        <v>11.66</v>
      </c>
      <c r="G76" s="4">
        <f>E76+F76</f>
        <v>125.50999999999999</v>
      </c>
      <c r="H76" s="4"/>
      <c r="I76" s="4"/>
      <c r="J76" s="2"/>
    </row>
    <row r="77" spans="1:10" ht="15">
      <c r="A77" s="3" t="s">
        <v>24</v>
      </c>
      <c r="B77" s="3" t="s">
        <v>75</v>
      </c>
      <c r="C77" s="3">
        <v>164</v>
      </c>
      <c r="D77" s="3">
        <v>99</v>
      </c>
      <c r="E77" s="3">
        <f>D77*1.15</f>
        <v>113.85</v>
      </c>
      <c r="F77" s="3">
        <v>14.58</v>
      </c>
      <c r="G77" s="3">
        <f>E77+F77</f>
        <v>128.43</v>
      </c>
      <c r="H77" s="3">
        <v>379.45</v>
      </c>
      <c r="I77" s="3">
        <v>495.4</v>
      </c>
      <c r="J77" s="2">
        <f t="shared" si="0"/>
        <v>-115.94999999999999</v>
      </c>
    </row>
    <row r="78" spans="1:10" ht="15">
      <c r="A78" s="4" t="s">
        <v>61</v>
      </c>
      <c r="B78" s="4">
        <v>8140</v>
      </c>
      <c r="C78" s="4">
        <v>104</v>
      </c>
      <c r="D78" s="4">
        <v>150</v>
      </c>
      <c r="E78" s="4">
        <f>D78*1.15</f>
        <v>172.5</v>
      </c>
      <c r="F78" s="4">
        <v>11.1</v>
      </c>
      <c r="G78" s="4">
        <f>E78+F78</f>
        <v>183.6</v>
      </c>
      <c r="H78" s="4"/>
      <c r="I78" s="4"/>
      <c r="J78" s="4"/>
    </row>
    <row r="79" spans="1:10" ht="15">
      <c r="A79" s="12" t="s">
        <v>61</v>
      </c>
      <c r="B79" s="12">
        <v>735006</v>
      </c>
      <c r="C79" s="12">
        <v>104</v>
      </c>
      <c r="D79" s="12">
        <v>99</v>
      </c>
      <c r="E79" s="12">
        <f>D79*1.15</f>
        <v>113.85</v>
      </c>
      <c r="F79" s="12">
        <v>8.74</v>
      </c>
      <c r="G79" s="12">
        <f>E79+F79</f>
        <v>122.58999999999999</v>
      </c>
      <c r="H79" s="12">
        <f>G78+G79</f>
        <v>306.19</v>
      </c>
      <c r="I79" s="12">
        <v>183</v>
      </c>
      <c r="J79" s="12">
        <f>H79-I79</f>
        <v>123.19</v>
      </c>
    </row>
    <row r="80" spans="1:10" ht="15">
      <c r="A80" s="4" t="s">
        <v>97</v>
      </c>
      <c r="B80" s="4" t="s">
        <v>96</v>
      </c>
      <c r="C80" s="4">
        <v>128</v>
      </c>
      <c r="D80" s="4">
        <v>99</v>
      </c>
      <c r="E80" s="4">
        <f>D80*1.15</f>
        <v>113.85</v>
      </c>
      <c r="F80" s="4">
        <v>14.58</v>
      </c>
      <c r="G80" s="4">
        <f>E80+F80</f>
        <v>128.43</v>
      </c>
      <c r="H80" s="4"/>
      <c r="I80" s="4"/>
      <c r="J80" s="12"/>
    </row>
    <row r="81" spans="1:10" ht="15">
      <c r="A81" s="4" t="s">
        <v>97</v>
      </c>
      <c r="B81" s="4" t="s">
        <v>102</v>
      </c>
      <c r="C81" s="4">
        <v>128</v>
      </c>
      <c r="D81" s="4">
        <v>99</v>
      </c>
      <c r="E81" s="4">
        <f>D81*1.15</f>
        <v>113.85</v>
      </c>
      <c r="F81" s="4">
        <v>14.58</v>
      </c>
      <c r="G81" s="4">
        <f>E81+F81</f>
        <v>128.43</v>
      </c>
      <c r="H81" s="4"/>
      <c r="I81" s="4"/>
      <c r="J81" s="12"/>
    </row>
    <row r="82" spans="1:10" ht="15">
      <c r="A82" s="3" t="s">
        <v>97</v>
      </c>
      <c r="B82" s="3">
        <v>735006</v>
      </c>
      <c r="C82" s="3">
        <v>122</v>
      </c>
      <c r="D82" s="3">
        <v>99</v>
      </c>
      <c r="E82" s="3">
        <f>D82*1.15</f>
        <v>113.85</v>
      </c>
      <c r="F82" s="3">
        <v>8.74</v>
      </c>
      <c r="G82" s="3">
        <f>E82+F82</f>
        <v>122.58999999999999</v>
      </c>
      <c r="H82" s="3">
        <f>G80+G81+G82</f>
        <v>379.45</v>
      </c>
      <c r="I82" s="3">
        <v>248</v>
      </c>
      <c r="J82" s="12">
        <f aca="true" t="shared" si="1" ref="J80:J143">H82-I82</f>
        <v>131.45</v>
      </c>
    </row>
    <row r="83" spans="1:10" ht="15">
      <c r="A83" s="14" t="s">
        <v>100</v>
      </c>
      <c r="B83" s="14" t="s">
        <v>96</v>
      </c>
      <c r="C83" s="14">
        <v>164</v>
      </c>
      <c r="D83" s="14">
        <v>99</v>
      </c>
      <c r="E83" s="14">
        <f>D83*1.15</f>
        <v>113.85</v>
      </c>
      <c r="F83" s="14">
        <v>14.58</v>
      </c>
      <c r="G83" s="14">
        <f>E83+F83</f>
        <v>128.43</v>
      </c>
      <c r="H83" s="14">
        <v>128.43</v>
      </c>
      <c r="I83" s="14">
        <v>123.85</v>
      </c>
      <c r="J83" s="12">
        <f t="shared" si="1"/>
        <v>4.5800000000000125</v>
      </c>
    </row>
    <row r="84" spans="1:10" ht="15">
      <c r="A84" s="3" t="s">
        <v>81</v>
      </c>
      <c r="B84" s="3" t="s">
        <v>76</v>
      </c>
      <c r="C84" s="3">
        <v>134</v>
      </c>
      <c r="D84" s="3">
        <v>99</v>
      </c>
      <c r="E84" s="3">
        <f>D84*1.15</f>
        <v>113.85</v>
      </c>
      <c r="F84" s="3">
        <v>14.58</v>
      </c>
      <c r="G84" s="3">
        <f>E84+F84</f>
        <v>128.43</v>
      </c>
      <c r="H84" s="3">
        <v>128.43</v>
      </c>
      <c r="I84" s="3">
        <f>21.15+102.7</f>
        <v>123.85</v>
      </c>
      <c r="J84" s="12">
        <f t="shared" si="1"/>
        <v>4.5800000000000125</v>
      </c>
    </row>
    <row r="85" spans="1:10" ht="15">
      <c r="A85" s="4" t="s">
        <v>48</v>
      </c>
      <c r="B85" s="4">
        <v>83667</v>
      </c>
      <c r="C85" s="4">
        <v>116</v>
      </c>
      <c r="D85" s="4">
        <v>99</v>
      </c>
      <c r="E85" s="4">
        <f>D85*1.15</f>
        <v>113.85</v>
      </c>
      <c r="F85" s="4">
        <v>11.66</v>
      </c>
      <c r="G85" s="4">
        <f>E85+F85</f>
        <v>125.50999999999999</v>
      </c>
      <c r="H85" s="4"/>
      <c r="I85" s="4"/>
      <c r="J85" s="12"/>
    </row>
    <row r="86" spans="1:10" ht="15">
      <c r="A86" s="14" t="s">
        <v>48</v>
      </c>
      <c r="B86" s="14" t="s">
        <v>70</v>
      </c>
      <c r="C86" s="14">
        <v>2</v>
      </c>
      <c r="D86" s="14">
        <v>99</v>
      </c>
      <c r="E86" s="14">
        <f>D86*1.15</f>
        <v>113.85</v>
      </c>
      <c r="F86" s="14">
        <v>8.74</v>
      </c>
      <c r="G86" s="14">
        <f>E86+F86</f>
        <v>122.58999999999999</v>
      </c>
      <c r="H86" s="14">
        <f>G85+G86</f>
        <v>248.09999999999997</v>
      </c>
      <c r="I86" s="14">
        <v>246.91</v>
      </c>
      <c r="J86" s="12">
        <f t="shared" si="1"/>
        <v>1.1899999999999693</v>
      </c>
    </row>
    <row r="87" spans="1:10" ht="15">
      <c r="A87" s="3" t="s">
        <v>12</v>
      </c>
      <c r="B87" s="3" t="s">
        <v>8</v>
      </c>
      <c r="C87" s="3">
        <v>31</v>
      </c>
      <c r="D87" s="3">
        <v>321</v>
      </c>
      <c r="E87" s="3">
        <f>D87*1.15</f>
        <v>369.15</v>
      </c>
      <c r="F87" s="3">
        <v>20.4</v>
      </c>
      <c r="G87" s="3">
        <f>E87+F87</f>
        <v>389.54999999999995</v>
      </c>
      <c r="H87" s="3">
        <v>389.55</v>
      </c>
      <c r="I87" s="3">
        <v>380</v>
      </c>
      <c r="J87" s="12">
        <f t="shared" si="1"/>
        <v>9.550000000000011</v>
      </c>
    </row>
    <row r="88" spans="1:10" ht="15">
      <c r="A88" s="14" t="s">
        <v>125</v>
      </c>
      <c r="B88" s="14">
        <v>83667</v>
      </c>
      <c r="C88" s="14">
        <v>128</v>
      </c>
      <c r="D88" s="14">
        <v>99</v>
      </c>
      <c r="E88" s="14">
        <f>D88*1.15</f>
        <v>113.85</v>
      </c>
      <c r="F88" s="14">
        <v>11.66</v>
      </c>
      <c r="G88" s="14">
        <f>E88+F88</f>
        <v>125.50999999999999</v>
      </c>
      <c r="H88" s="14">
        <v>125.51</v>
      </c>
      <c r="I88" s="14">
        <v>123</v>
      </c>
      <c r="J88" s="12">
        <f t="shared" si="1"/>
        <v>2.510000000000005</v>
      </c>
    </row>
    <row r="89" spans="1:10" ht="15">
      <c r="A89" s="4" t="s">
        <v>38</v>
      </c>
      <c r="B89" s="4" t="s">
        <v>37</v>
      </c>
      <c r="C89" s="4">
        <v>116</v>
      </c>
      <c r="D89" s="4">
        <v>680.4</v>
      </c>
      <c r="E89" s="4">
        <f>D89*1.15</f>
        <v>782.4599999999999</v>
      </c>
      <c r="F89" s="4">
        <v>14.58</v>
      </c>
      <c r="G89" s="4">
        <f>E89+F89</f>
        <v>797.04</v>
      </c>
      <c r="H89" s="4"/>
      <c r="I89" s="4"/>
      <c r="J89" s="12"/>
    </row>
    <row r="90" spans="1:10" ht="15">
      <c r="A90" s="3" t="s">
        <v>38</v>
      </c>
      <c r="B90" s="3">
        <v>8140</v>
      </c>
      <c r="C90" s="3">
        <v>116</v>
      </c>
      <c r="D90" s="3">
        <v>150</v>
      </c>
      <c r="E90" s="3">
        <f>D90*1.15</f>
        <v>172.5</v>
      </c>
      <c r="F90" s="3">
        <v>11.1</v>
      </c>
      <c r="G90" s="3">
        <f>E90+F90</f>
        <v>183.6</v>
      </c>
      <c r="H90" s="3">
        <v>980.64</v>
      </c>
      <c r="I90" s="3">
        <v>975</v>
      </c>
      <c r="J90" s="12">
        <f t="shared" si="1"/>
        <v>5.639999999999986</v>
      </c>
    </row>
    <row r="91" spans="1:10" ht="15">
      <c r="A91" s="14" t="s">
        <v>109</v>
      </c>
      <c r="B91" s="14" t="s">
        <v>104</v>
      </c>
      <c r="C91" s="14">
        <v>28</v>
      </c>
      <c r="D91" s="14">
        <v>157.5</v>
      </c>
      <c r="E91" s="14">
        <f>D91*1.15</f>
        <v>181.125</v>
      </c>
      <c r="F91" s="14">
        <v>14.58</v>
      </c>
      <c r="G91" s="14">
        <f>E91+F91</f>
        <v>195.705</v>
      </c>
      <c r="H91" s="14">
        <v>195.705</v>
      </c>
      <c r="I91" s="14">
        <v>200</v>
      </c>
      <c r="J91" s="12">
        <f t="shared" si="1"/>
        <v>-4.2949999999999875</v>
      </c>
    </row>
    <row r="92" spans="1:10" ht="15">
      <c r="A92" s="3" t="s">
        <v>15</v>
      </c>
      <c r="B92" s="3" t="s">
        <v>8</v>
      </c>
      <c r="C92" s="3">
        <v>28</v>
      </c>
      <c r="D92" s="3">
        <v>321</v>
      </c>
      <c r="E92" s="3">
        <f>D92*1.15</f>
        <v>369.15</v>
      </c>
      <c r="F92" s="3">
        <v>20.4</v>
      </c>
      <c r="G92" s="3">
        <f>E92+F92</f>
        <v>389.54999999999995</v>
      </c>
      <c r="H92" s="3">
        <v>389.55</v>
      </c>
      <c r="I92" s="3">
        <v>380</v>
      </c>
      <c r="J92" s="12">
        <f t="shared" si="1"/>
        <v>9.550000000000011</v>
      </c>
    </row>
    <row r="93" spans="1:10" ht="15">
      <c r="A93" s="4" t="s">
        <v>54</v>
      </c>
      <c r="B93" s="4">
        <v>83667</v>
      </c>
      <c r="C93" s="4">
        <v>128</v>
      </c>
      <c r="D93" s="4">
        <v>99</v>
      </c>
      <c r="E93" s="4">
        <f>D93*1.15</f>
        <v>113.85</v>
      </c>
      <c r="F93" s="4">
        <v>11.66</v>
      </c>
      <c r="G93" s="4">
        <f>E93+F93</f>
        <v>125.50999999999999</v>
      </c>
      <c r="H93" s="4"/>
      <c r="I93" s="4"/>
      <c r="J93" s="12"/>
    </row>
    <row r="94" spans="1:10" ht="15">
      <c r="A94" s="14" t="s">
        <v>54</v>
      </c>
      <c r="B94" s="14" t="s">
        <v>90</v>
      </c>
      <c r="C94" s="14">
        <v>140</v>
      </c>
      <c r="D94" s="14">
        <v>99</v>
      </c>
      <c r="E94" s="14">
        <f>D94*1.15</f>
        <v>113.85</v>
      </c>
      <c r="F94" s="14">
        <v>14.58</v>
      </c>
      <c r="G94" s="14">
        <f>E94+F94</f>
        <v>128.43</v>
      </c>
      <c r="H94" s="14">
        <v>253.94</v>
      </c>
      <c r="I94" s="14">
        <v>247.7</v>
      </c>
      <c r="J94" s="12">
        <f t="shared" si="1"/>
        <v>6.240000000000009</v>
      </c>
    </row>
    <row r="95" spans="1:10" ht="15">
      <c r="A95" s="4" t="s">
        <v>30</v>
      </c>
      <c r="B95" s="4" t="s">
        <v>29</v>
      </c>
      <c r="C95" s="4">
        <v>110</v>
      </c>
      <c r="D95" s="4">
        <v>99</v>
      </c>
      <c r="E95" s="4">
        <f>D95*1.15</f>
        <v>113.85</v>
      </c>
      <c r="F95" s="4">
        <v>11.66</v>
      </c>
      <c r="G95" s="4">
        <f>E95+F95</f>
        <v>125.50999999999999</v>
      </c>
      <c r="H95" s="4"/>
      <c r="I95" s="4"/>
      <c r="J95" s="12"/>
    </row>
    <row r="96" spans="1:10" ht="15">
      <c r="A96" s="4" t="s">
        <v>30</v>
      </c>
      <c r="B96" s="4" t="s">
        <v>69</v>
      </c>
      <c r="C96" s="4">
        <v>8</v>
      </c>
      <c r="D96" s="4">
        <v>99</v>
      </c>
      <c r="E96" s="4">
        <f>D96*1.15</f>
        <v>113.85</v>
      </c>
      <c r="F96" s="4">
        <v>8.74</v>
      </c>
      <c r="G96" s="4">
        <f>E96+F96</f>
        <v>122.58999999999999</v>
      </c>
      <c r="H96" s="4"/>
      <c r="I96" s="4"/>
      <c r="J96" s="12"/>
    </row>
    <row r="97" spans="1:10" ht="15">
      <c r="A97" s="3" t="s">
        <v>30</v>
      </c>
      <c r="B97" s="3" t="s">
        <v>69</v>
      </c>
      <c r="C97" s="3">
        <v>6</v>
      </c>
      <c r="D97" s="3">
        <v>99</v>
      </c>
      <c r="E97" s="3">
        <f>D97*1.15</f>
        <v>113.85</v>
      </c>
      <c r="F97" s="3">
        <v>8.74</v>
      </c>
      <c r="G97" s="3">
        <f>E97+F97</f>
        <v>122.58999999999999</v>
      </c>
      <c r="H97" s="3">
        <f>G97+G96+G95</f>
        <v>370.68999999999994</v>
      </c>
      <c r="I97" s="3">
        <v>371.5</v>
      </c>
      <c r="J97" s="12">
        <f t="shared" si="1"/>
        <v>-0.8100000000000591</v>
      </c>
    </row>
    <row r="98" spans="1:10" ht="15">
      <c r="A98" s="4" t="s">
        <v>28</v>
      </c>
      <c r="B98" s="4">
        <v>37135</v>
      </c>
      <c r="C98" s="4">
        <v>140</v>
      </c>
      <c r="D98" s="4">
        <v>97.5</v>
      </c>
      <c r="E98" s="4">
        <f>D98*1.15</f>
        <v>112.12499999999999</v>
      </c>
      <c r="F98" s="4">
        <v>11.66</v>
      </c>
      <c r="G98" s="4">
        <f>E98+F98</f>
        <v>123.78499999999998</v>
      </c>
      <c r="H98" s="4"/>
      <c r="I98" s="4"/>
      <c r="J98" s="12"/>
    </row>
    <row r="99" spans="1:10" ht="15">
      <c r="A99" s="4" t="s">
        <v>28</v>
      </c>
      <c r="B99" s="4" t="s">
        <v>29</v>
      </c>
      <c r="C99" s="4">
        <v>140</v>
      </c>
      <c r="D99" s="4">
        <v>99</v>
      </c>
      <c r="E99" s="4">
        <f>D99*1.15</f>
        <v>113.85</v>
      </c>
      <c r="F99" s="4">
        <v>11.66</v>
      </c>
      <c r="G99" s="4">
        <f>E99+F99</f>
        <v>125.50999999999999</v>
      </c>
      <c r="H99" s="4"/>
      <c r="I99" s="4"/>
      <c r="J99" s="12"/>
    </row>
    <row r="100" spans="1:10" ht="15">
      <c r="A100" s="4" t="s">
        <v>28</v>
      </c>
      <c r="B100" s="8">
        <v>10226</v>
      </c>
      <c r="C100" s="4">
        <v>10</v>
      </c>
      <c r="D100" s="4">
        <v>99</v>
      </c>
      <c r="E100" s="4">
        <f>D100*1.15</f>
        <v>113.85</v>
      </c>
      <c r="F100" s="4">
        <v>11.66</v>
      </c>
      <c r="G100" s="4">
        <f>E100+F100</f>
        <v>125.50999999999999</v>
      </c>
      <c r="H100" s="4"/>
      <c r="I100" s="4"/>
      <c r="J100" s="12"/>
    </row>
    <row r="101" spans="1:10" ht="15">
      <c r="A101" s="14" t="s">
        <v>28</v>
      </c>
      <c r="B101" s="14" t="s">
        <v>75</v>
      </c>
      <c r="C101" s="14">
        <v>152</v>
      </c>
      <c r="D101" s="14">
        <v>99</v>
      </c>
      <c r="E101" s="14">
        <f>D101*1.15</f>
        <v>113.85</v>
      </c>
      <c r="F101" s="14">
        <v>14.58</v>
      </c>
      <c r="G101" s="14">
        <f>E101+F101</f>
        <v>128.43</v>
      </c>
      <c r="H101" s="14">
        <f>G101+G100+G99+G98</f>
        <v>503.23499999999996</v>
      </c>
      <c r="I101" s="14">
        <v>618</v>
      </c>
      <c r="J101" s="12">
        <f t="shared" si="1"/>
        <v>-114.76500000000004</v>
      </c>
    </row>
    <row r="102" spans="1:10" ht="15">
      <c r="A102" s="3" t="s">
        <v>55</v>
      </c>
      <c r="B102" s="3">
        <v>83667</v>
      </c>
      <c r="C102" s="3">
        <v>140</v>
      </c>
      <c r="D102" s="3">
        <v>99</v>
      </c>
      <c r="E102" s="3">
        <f>D102*1.15</f>
        <v>113.85</v>
      </c>
      <c r="F102" s="3">
        <v>11.66</v>
      </c>
      <c r="G102" s="3">
        <f>E102+F102</f>
        <v>125.50999999999999</v>
      </c>
      <c r="H102" s="3">
        <v>125.51</v>
      </c>
      <c r="I102" s="3">
        <v>123.85</v>
      </c>
      <c r="J102" s="12">
        <f t="shared" si="1"/>
        <v>1.6600000000000108</v>
      </c>
    </row>
    <row r="103" spans="1:10" ht="15">
      <c r="A103" s="14" t="s">
        <v>126</v>
      </c>
      <c r="B103" s="14" t="s">
        <v>90</v>
      </c>
      <c r="C103" s="14">
        <v>140</v>
      </c>
      <c r="D103" s="14">
        <v>99</v>
      </c>
      <c r="E103" s="14">
        <f>D103*1.15</f>
        <v>113.85</v>
      </c>
      <c r="F103" s="14">
        <v>14.58</v>
      </c>
      <c r="G103" s="14">
        <f>E103+F103</f>
        <v>128.43</v>
      </c>
      <c r="H103" s="14">
        <v>128.43</v>
      </c>
      <c r="I103" s="14">
        <v>124</v>
      </c>
      <c r="J103" s="12">
        <f t="shared" si="1"/>
        <v>4.430000000000007</v>
      </c>
    </row>
    <row r="104" spans="1:10" ht="15">
      <c r="A104" s="3" t="s">
        <v>16</v>
      </c>
      <c r="B104" s="3" t="s">
        <v>8</v>
      </c>
      <c r="C104" s="3">
        <v>29</v>
      </c>
      <c r="D104" s="3">
        <v>321</v>
      </c>
      <c r="E104" s="3">
        <f>D104*1.15</f>
        <v>369.15</v>
      </c>
      <c r="F104" s="3">
        <v>20.4</v>
      </c>
      <c r="G104" s="3">
        <f>E104+F104</f>
        <v>389.54999999999995</v>
      </c>
      <c r="H104" s="3">
        <v>389.55</v>
      </c>
      <c r="I104" s="3">
        <v>380</v>
      </c>
      <c r="J104" s="12">
        <f t="shared" si="1"/>
        <v>9.550000000000011</v>
      </c>
    </row>
    <row r="105" spans="1:10" ht="15">
      <c r="A105" s="14" t="s">
        <v>9</v>
      </c>
      <c r="B105" s="14" t="s">
        <v>8</v>
      </c>
      <c r="C105" s="14">
        <v>28</v>
      </c>
      <c r="D105" s="14">
        <v>321</v>
      </c>
      <c r="E105" s="14">
        <f>D105*1.15</f>
        <v>369.15</v>
      </c>
      <c r="F105" s="14">
        <v>20.4</v>
      </c>
      <c r="G105" s="14">
        <f>E105+F105</f>
        <v>389.54999999999995</v>
      </c>
      <c r="H105" s="14">
        <v>389.55</v>
      </c>
      <c r="I105" s="14">
        <v>379</v>
      </c>
      <c r="J105" s="12">
        <f t="shared" si="1"/>
        <v>10.550000000000011</v>
      </c>
    </row>
    <row r="106" spans="1:10" ht="15">
      <c r="A106" s="3" t="s">
        <v>136</v>
      </c>
      <c r="B106" s="3">
        <v>10226</v>
      </c>
      <c r="C106" s="3" t="s">
        <v>21</v>
      </c>
      <c r="D106" s="3">
        <v>594</v>
      </c>
      <c r="E106" s="3">
        <f>D106*1.15</f>
        <v>683.0999999999999</v>
      </c>
      <c r="F106" s="3">
        <v>69.96</v>
      </c>
      <c r="G106" s="3">
        <f>E106+F106</f>
        <v>753.06</v>
      </c>
      <c r="H106" s="3">
        <v>753.06</v>
      </c>
      <c r="I106" s="3"/>
      <c r="J106" s="12">
        <f t="shared" si="1"/>
        <v>753.06</v>
      </c>
    </row>
    <row r="107" spans="1:10" ht="15">
      <c r="A107" s="4" t="s">
        <v>45</v>
      </c>
      <c r="B107" s="4">
        <v>83667</v>
      </c>
      <c r="C107" s="4">
        <v>116</v>
      </c>
      <c r="D107" s="4">
        <v>99</v>
      </c>
      <c r="E107" s="4">
        <f>D107*1.15</f>
        <v>113.85</v>
      </c>
      <c r="F107" s="4">
        <v>11.66</v>
      </c>
      <c r="G107" s="4">
        <f>E107+F107</f>
        <v>125.50999999999999</v>
      </c>
      <c r="H107" s="4"/>
      <c r="I107" s="4"/>
      <c r="J107" s="12"/>
    </row>
    <row r="108" spans="1:10" ht="15">
      <c r="A108" s="14" t="s">
        <v>45</v>
      </c>
      <c r="B108" s="14" t="s">
        <v>90</v>
      </c>
      <c r="C108" s="14">
        <v>152</v>
      </c>
      <c r="D108" s="14">
        <v>99</v>
      </c>
      <c r="E108" s="14">
        <f>D108*1.15</f>
        <v>113.85</v>
      </c>
      <c r="F108" s="14">
        <v>14.58</v>
      </c>
      <c r="G108" s="14">
        <f>E108+F108</f>
        <v>128.43</v>
      </c>
      <c r="H108" s="14">
        <v>253.94</v>
      </c>
      <c r="I108" s="14">
        <v>250</v>
      </c>
      <c r="J108" s="12">
        <f t="shared" si="1"/>
        <v>3.9399999999999977</v>
      </c>
    </row>
    <row r="109" spans="1:10" ht="15">
      <c r="A109" s="4" t="s">
        <v>52</v>
      </c>
      <c r="B109" s="4">
        <v>83667</v>
      </c>
      <c r="C109" s="4">
        <v>140</v>
      </c>
      <c r="D109" s="4">
        <v>99</v>
      </c>
      <c r="E109" s="4">
        <f>D109*1.15</f>
        <v>113.85</v>
      </c>
      <c r="F109" s="4">
        <v>11.66</v>
      </c>
      <c r="G109" s="4">
        <f>E109+F109</f>
        <v>125.50999999999999</v>
      </c>
      <c r="H109" s="4"/>
      <c r="I109" s="4"/>
      <c r="J109" s="12"/>
    </row>
    <row r="110" spans="1:10" ht="15">
      <c r="A110" s="3" t="s">
        <v>52</v>
      </c>
      <c r="B110" s="3">
        <v>8140</v>
      </c>
      <c r="C110" s="3">
        <v>140</v>
      </c>
      <c r="D110" s="3">
        <v>150</v>
      </c>
      <c r="E110" s="3">
        <f>D110*1.15</f>
        <v>172.5</v>
      </c>
      <c r="F110" s="3">
        <v>11.1</v>
      </c>
      <c r="G110" s="3">
        <f>E110+F110</f>
        <v>183.6</v>
      </c>
      <c r="H110" s="3">
        <v>309.11</v>
      </c>
      <c r="I110" s="3">
        <v>307</v>
      </c>
      <c r="J110" s="12">
        <f t="shared" si="1"/>
        <v>2.1100000000000136</v>
      </c>
    </row>
    <row r="111" spans="1:10" ht="15">
      <c r="A111" s="4" t="s">
        <v>33</v>
      </c>
      <c r="B111" s="4" t="s">
        <v>29</v>
      </c>
      <c r="C111" s="4">
        <v>128</v>
      </c>
      <c r="D111" s="4">
        <v>99</v>
      </c>
      <c r="E111" s="4">
        <f>D111*1.15</f>
        <v>113.85</v>
      </c>
      <c r="F111" s="4">
        <v>11.66</v>
      </c>
      <c r="G111" s="4">
        <f>E111+F111</f>
        <v>125.50999999999999</v>
      </c>
      <c r="H111" s="4"/>
      <c r="I111" s="4"/>
      <c r="J111" s="12"/>
    </row>
    <row r="112" spans="1:10" ht="15">
      <c r="A112" s="4" t="s">
        <v>33</v>
      </c>
      <c r="B112" s="4" t="s">
        <v>29</v>
      </c>
      <c r="C112" s="4">
        <v>134</v>
      </c>
      <c r="D112" s="4">
        <v>99</v>
      </c>
      <c r="E112" s="4">
        <f>D112*1.15</f>
        <v>113.85</v>
      </c>
      <c r="F112" s="4">
        <v>11.66</v>
      </c>
      <c r="G112" s="4">
        <f>E112+F112</f>
        <v>125.50999999999999</v>
      </c>
      <c r="H112" s="4"/>
      <c r="I112" s="4"/>
      <c r="J112" s="12"/>
    </row>
    <row r="113" spans="1:10" ht="15">
      <c r="A113" s="14" t="s">
        <v>33</v>
      </c>
      <c r="B113" s="15">
        <v>10226</v>
      </c>
      <c r="C113" s="14">
        <v>8</v>
      </c>
      <c r="D113" s="14">
        <v>99</v>
      </c>
      <c r="E113" s="14">
        <f>D113*1.15</f>
        <v>113.85</v>
      </c>
      <c r="F113" s="14">
        <v>11.66</v>
      </c>
      <c r="G113" s="14">
        <f>E113+F113</f>
        <v>125.50999999999999</v>
      </c>
      <c r="H113" s="14">
        <v>376.53</v>
      </c>
      <c r="I113" s="14">
        <v>371.55</v>
      </c>
      <c r="J113" s="12">
        <f t="shared" si="1"/>
        <v>4.979999999999961</v>
      </c>
    </row>
    <row r="114" spans="1:10" ht="15">
      <c r="A114" s="3" t="s">
        <v>79</v>
      </c>
      <c r="B114" s="3" t="s">
        <v>75</v>
      </c>
      <c r="C114" s="3">
        <v>146</v>
      </c>
      <c r="D114" s="3">
        <v>99</v>
      </c>
      <c r="E114" s="3">
        <f>D114*1.15</f>
        <v>113.85</v>
      </c>
      <c r="F114" s="3">
        <v>14.58</v>
      </c>
      <c r="G114" s="3">
        <f>E114+F114</f>
        <v>128.43</v>
      </c>
      <c r="H114" s="3">
        <v>128.43</v>
      </c>
      <c r="I114" s="3">
        <v>124</v>
      </c>
      <c r="J114" s="12">
        <f t="shared" si="1"/>
        <v>4.430000000000007</v>
      </c>
    </row>
    <row r="115" spans="1:10" ht="15">
      <c r="A115" s="14" t="s">
        <v>72</v>
      </c>
      <c r="B115" s="14" t="s">
        <v>69</v>
      </c>
      <c r="C115" s="14">
        <v>6</v>
      </c>
      <c r="D115" s="14">
        <v>99</v>
      </c>
      <c r="E115" s="14">
        <f>D115*1.15</f>
        <v>113.85</v>
      </c>
      <c r="F115" s="14">
        <v>8.74</v>
      </c>
      <c r="G115" s="14">
        <f>E115+F115</f>
        <v>122.58999999999999</v>
      </c>
      <c r="H115" s="14">
        <v>122.59</v>
      </c>
      <c r="I115" s="14">
        <v>146</v>
      </c>
      <c r="J115" s="12">
        <f t="shared" si="1"/>
        <v>-23.409999999999997</v>
      </c>
    </row>
    <row r="116" spans="1:10" ht="15">
      <c r="A116" s="3" t="s">
        <v>91</v>
      </c>
      <c r="B116" s="3" t="s">
        <v>90</v>
      </c>
      <c r="C116" s="3">
        <v>146</v>
      </c>
      <c r="D116" s="3">
        <v>99</v>
      </c>
      <c r="E116" s="3">
        <f>D116*1.15</f>
        <v>113.85</v>
      </c>
      <c r="F116" s="3">
        <v>14.58</v>
      </c>
      <c r="G116" s="3">
        <f>E116+F116</f>
        <v>128.43</v>
      </c>
      <c r="H116" s="3">
        <v>128.43</v>
      </c>
      <c r="I116" s="3">
        <v>124</v>
      </c>
      <c r="J116" s="12">
        <f t="shared" si="1"/>
        <v>4.430000000000007</v>
      </c>
    </row>
    <row r="117" spans="1:10" ht="15">
      <c r="A117" s="14" t="s">
        <v>83</v>
      </c>
      <c r="B117" s="14" t="s">
        <v>76</v>
      </c>
      <c r="C117" s="14">
        <v>146</v>
      </c>
      <c r="D117" s="14">
        <v>99</v>
      </c>
      <c r="E117" s="14">
        <f>D117*1.15</f>
        <v>113.85</v>
      </c>
      <c r="F117" s="14">
        <v>14.58</v>
      </c>
      <c r="G117" s="14">
        <f>E117+F117</f>
        <v>128.43</v>
      </c>
      <c r="H117" s="14">
        <v>128.43</v>
      </c>
      <c r="I117" s="14">
        <v>123.85</v>
      </c>
      <c r="J117" s="12">
        <f t="shared" si="1"/>
        <v>4.5800000000000125</v>
      </c>
    </row>
    <row r="118" spans="1:10" ht="15">
      <c r="A118" s="4" t="s">
        <v>59</v>
      </c>
      <c r="B118" s="4">
        <v>8130</v>
      </c>
      <c r="C118" s="4">
        <v>140</v>
      </c>
      <c r="D118" s="4">
        <v>204</v>
      </c>
      <c r="E118" s="4">
        <f>D118*1.15</f>
        <v>234.6</v>
      </c>
      <c r="F118" s="4">
        <v>11.66</v>
      </c>
      <c r="G118" s="4">
        <f>E118+F118</f>
        <v>246.26</v>
      </c>
      <c r="H118" s="4"/>
      <c r="I118" s="4"/>
      <c r="J118" s="12"/>
    </row>
    <row r="119" spans="1:10" ht="15">
      <c r="A119" s="3" t="s">
        <v>59</v>
      </c>
      <c r="B119" s="3">
        <v>8140</v>
      </c>
      <c r="C119" s="3">
        <v>140</v>
      </c>
      <c r="D119" s="3">
        <v>150</v>
      </c>
      <c r="E119" s="3">
        <f>D119*1.15</f>
        <v>172.5</v>
      </c>
      <c r="F119" s="3">
        <v>11.1</v>
      </c>
      <c r="G119" s="3">
        <f>E119+F119</f>
        <v>183.6</v>
      </c>
      <c r="H119" s="3">
        <v>429.86</v>
      </c>
      <c r="I119" s="3">
        <v>200</v>
      </c>
      <c r="J119" s="12">
        <f t="shared" si="1"/>
        <v>229.86</v>
      </c>
    </row>
    <row r="120" spans="1:10" ht="15">
      <c r="A120" s="4" t="s">
        <v>64</v>
      </c>
      <c r="B120" s="4">
        <v>8134</v>
      </c>
      <c r="C120" s="4">
        <v>104</v>
      </c>
      <c r="D120" s="4">
        <v>313</v>
      </c>
      <c r="E120" s="4">
        <f>D120*1.15</f>
        <v>359.95</v>
      </c>
      <c r="F120" s="4">
        <v>11.66</v>
      </c>
      <c r="G120" s="4">
        <f>E120+F120</f>
        <v>371.61</v>
      </c>
      <c r="H120" s="4"/>
      <c r="I120" s="4"/>
      <c r="J120" s="12"/>
    </row>
    <row r="121" spans="1:10" ht="15">
      <c r="A121" s="14" t="s">
        <v>64</v>
      </c>
      <c r="B121" s="14" t="s">
        <v>104</v>
      </c>
      <c r="C121" s="14">
        <v>27</v>
      </c>
      <c r="D121" s="14">
        <v>157.5</v>
      </c>
      <c r="E121" s="14">
        <f>D121*1.15</f>
        <v>181.125</v>
      </c>
      <c r="F121" s="14">
        <v>14.58</v>
      </c>
      <c r="G121" s="14">
        <f>E121+F121</f>
        <v>195.705</v>
      </c>
      <c r="H121" s="14">
        <v>567.315</v>
      </c>
      <c r="I121" s="14">
        <f>42.71+519</f>
        <v>561.71</v>
      </c>
      <c r="J121" s="12">
        <f t="shared" si="1"/>
        <v>5.605000000000018</v>
      </c>
    </row>
    <row r="122" spans="1:10" ht="15">
      <c r="A122" s="4" t="s">
        <v>11</v>
      </c>
      <c r="B122" s="4" t="s">
        <v>8</v>
      </c>
      <c r="C122" s="4">
        <v>30</v>
      </c>
      <c r="D122" s="4">
        <v>321</v>
      </c>
      <c r="E122" s="4">
        <f>D122*1.15</f>
        <v>369.15</v>
      </c>
      <c r="F122" s="4">
        <v>20.4</v>
      </c>
      <c r="G122" s="4">
        <f>E122+F122</f>
        <v>389.54999999999995</v>
      </c>
      <c r="H122" s="4"/>
      <c r="I122" s="4"/>
      <c r="J122" s="12"/>
    </row>
    <row r="123" spans="1:10" ht="15">
      <c r="A123" s="4" t="s">
        <v>11</v>
      </c>
      <c r="B123" s="4" t="s">
        <v>76</v>
      </c>
      <c r="C123" s="4">
        <v>158</v>
      </c>
      <c r="D123" s="4">
        <v>99</v>
      </c>
      <c r="E123" s="4">
        <f>D123*1.15</f>
        <v>113.85</v>
      </c>
      <c r="F123" s="4">
        <v>14.58</v>
      </c>
      <c r="G123" s="4">
        <f>E123+F123</f>
        <v>128.43</v>
      </c>
      <c r="H123" s="4"/>
      <c r="I123" s="4"/>
      <c r="J123" s="12"/>
    </row>
    <row r="124" spans="1:10" ht="15">
      <c r="A124" s="3" t="s">
        <v>11</v>
      </c>
      <c r="B124" s="3" t="s">
        <v>102</v>
      </c>
      <c r="C124" s="3">
        <v>164</v>
      </c>
      <c r="D124" s="3">
        <v>99</v>
      </c>
      <c r="E124" s="3">
        <f>D124*1.15</f>
        <v>113.85</v>
      </c>
      <c r="F124" s="3">
        <v>14.58</v>
      </c>
      <c r="G124" s="3">
        <f>E124+F124</f>
        <v>128.43</v>
      </c>
      <c r="H124" s="3">
        <v>646.41</v>
      </c>
      <c r="I124" s="3">
        <f>31.91+692</f>
        <v>723.91</v>
      </c>
      <c r="J124" s="12">
        <f t="shared" si="1"/>
        <v>-77.5</v>
      </c>
    </row>
    <row r="125" spans="1:10" ht="15">
      <c r="A125" s="4" t="s">
        <v>85</v>
      </c>
      <c r="B125" s="4" t="s">
        <v>76</v>
      </c>
      <c r="C125" s="4">
        <v>164</v>
      </c>
      <c r="D125" s="4">
        <v>99</v>
      </c>
      <c r="E125" s="4">
        <f>D125*1.15</f>
        <v>113.85</v>
      </c>
      <c r="F125" s="4">
        <v>14.58</v>
      </c>
      <c r="G125" s="4">
        <f>E125+F125</f>
        <v>128.43</v>
      </c>
      <c r="H125" s="4"/>
      <c r="I125" s="4"/>
      <c r="J125" s="12"/>
    </row>
    <row r="126" spans="1:10" ht="15">
      <c r="A126" s="4" t="s">
        <v>85</v>
      </c>
      <c r="B126" s="4" t="s">
        <v>90</v>
      </c>
      <c r="C126" s="4">
        <v>134</v>
      </c>
      <c r="D126" s="4">
        <v>99</v>
      </c>
      <c r="E126" s="4">
        <f>D126*1.15</f>
        <v>113.85</v>
      </c>
      <c r="F126" s="4">
        <v>14.58</v>
      </c>
      <c r="G126" s="4">
        <f>E126+F126</f>
        <v>128.43</v>
      </c>
      <c r="H126" s="4"/>
      <c r="I126" s="4"/>
      <c r="J126" s="12"/>
    </row>
    <row r="127" spans="1:10" ht="15">
      <c r="A127" s="14" t="s">
        <v>85</v>
      </c>
      <c r="B127" s="14" t="s">
        <v>104</v>
      </c>
      <c r="C127" s="14">
        <v>24</v>
      </c>
      <c r="D127" s="14">
        <v>157.5</v>
      </c>
      <c r="E127" s="14">
        <f>D127*1.15</f>
        <v>181.125</v>
      </c>
      <c r="F127" s="14">
        <v>14.58</v>
      </c>
      <c r="G127" s="14">
        <f>E127+F127</f>
        <v>195.705</v>
      </c>
      <c r="H127" s="14">
        <v>452.565</v>
      </c>
      <c r="I127" s="14">
        <v>440</v>
      </c>
      <c r="J127" s="12">
        <f t="shared" si="1"/>
        <v>12.564999999999998</v>
      </c>
    </row>
    <row r="128" spans="1:10" ht="15">
      <c r="A128" s="3" t="s">
        <v>92</v>
      </c>
      <c r="B128" s="3" t="s">
        <v>90</v>
      </c>
      <c r="C128" s="3">
        <v>134</v>
      </c>
      <c r="D128" s="3">
        <v>99</v>
      </c>
      <c r="E128" s="3">
        <f>D128*1.15</f>
        <v>113.85</v>
      </c>
      <c r="F128" s="3">
        <v>14.58</v>
      </c>
      <c r="G128" s="3">
        <f>E128+F128</f>
        <v>128.43</v>
      </c>
      <c r="H128" s="3">
        <v>128.43</v>
      </c>
      <c r="I128" s="3">
        <v>130</v>
      </c>
      <c r="J128" s="12">
        <f t="shared" si="1"/>
        <v>-1.5699999999999932</v>
      </c>
    </row>
    <row r="129" spans="1:10" ht="15">
      <c r="A129" s="14" t="s">
        <v>23</v>
      </c>
      <c r="B129" s="14">
        <v>37106</v>
      </c>
      <c r="C129" s="14">
        <v>116</v>
      </c>
      <c r="D129" s="14">
        <v>99</v>
      </c>
      <c r="E129" s="14">
        <f>D129*1.15</f>
        <v>113.85</v>
      </c>
      <c r="F129" s="14">
        <v>11.66</v>
      </c>
      <c r="G129" s="14">
        <f>E129+F129</f>
        <v>125.50999999999999</v>
      </c>
      <c r="H129" s="14">
        <v>125.51</v>
      </c>
      <c r="I129" s="14">
        <v>123.85</v>
      </c>
      <c r="J129" s="12">
        <f t="shared" si="1"/>
        <v>1.6600000000000108</v>
      </c>
    </row>
    <row r="130" spans="1:10" ht="15">
      <c r="A130" s="3" t="s">
        <v>89</v>
      </c>
      <c r="B130" s="3" t="s">
        <v>102</v>
      </c>
      <c r="C130" s="3">
        <v>128</v>
      </c>
      <c r="D130" s="3">
        <v>99</v>
      </c>
      <c r="E130" s="3">
        <f>D130*1.15</f>
        <v>113.85</v>
      </c>
      <c r="F130" s="3">
        <v>14.58</v>
      </c>
      <c r="G130" s="3">
        <f>E130+F130</f>
        <v>128.43</v>
      </c>
      <c r="H130" s="3">
        <v>128.43</v>
      </c>
      <c r="I130" s="3">
        <v>244</v>
      </c>
      <c r="J130" s="12">
        <f t="shared" si="1"/>
        <v>-115.57</v>
      </c>
    </row>
    <row r="131" spans="1:10" ht="15">
      <c r="A131" s="14" t="s">
        <v>27</v>
      </c>
      <c r="B131" s="14">
        <v>37135</v>
      </c>
      <c r="C131" s="14">
        <v>116</v>
      </c>
      <c r="D131" s="14">
        <v>97.5</v>
      </c>
      <c r="E131" s="14">
        <f>D131*1.15</f>
        <v>112.12499999999999</v>
      </c>
      <c r="F131" s="14">
        <v>11.66</v>
      </c>
      <c r="G131" s="14">
        <f>E131+F131</f>
        <v>123.78499999999998</v>
      </c>
      <c r="H131" s="14">
        <v>123.785</v>
      </c>
      <c r="I131" s="14">
        <v>122.13</v>
      </c>
      <c r="J131" s="12">
        <f t="shared" si="1"/>
        <v>1.6550000000000011</v>
      </c>
    </row>
    <row r="132" spans="1:10" ht="15">
      <c r="A132" s="3" t="s">
        <v>84</v>
      </c>
      <c r="B132" s="3" t="s">
        <v>76</v>
      </c>
      <c r="C132" s="3">
        <v>152</v>
      </c>
      <c r="D132" s="3">
        <v>99</v>
      </c>
      <c r="E132" s="3">
        <f>D132*1.15</f>
        <v>113.85</v>
      </c>
      <c r="F132" s="3">
        <v>14.58</v>
      </c>
      <c r="G132" s="3">
        <f>E132+F132</f>
        <v>128.43</v>
      </c>
      <c r="H132" s="3"/>
      <c r="I132" s="3"/>
      <c r="J132" s="12">
        <f t="shared" si="1"/>
        <v>0</v>
      </c>
    </row>
    <row r="133" spans="1:10" ht="15">
      <c r="A133" s="3" t="s">
        <v>84</v>
      </c>
      <c r="B133" s="3" t="s">
        <v>111</v>
      </c>
      <c r="C133" s="3">
        <v>33</v>
      </c>
      <c r="D133" s="3">
        <v>142</v>
      </c>
      <c r="E133" s="3">
        <f>D133*1.15</f>
        <v>163.29999999999998</v>
      </c>
      <c r="F133" s="3">
        <v>14.58</v>
      </c>
      <c r="G133" s="3">
        <f>E133+F133</f>
        <v>177.88</v>
      </c>
      <c r="H133" s="3">
        <v>306.31</v>
      </c>
      <c r="I133" s="3">
        <v>421</v>
      </c>
      <c r="J133" s="12">
        <f t="shared" si="1"/>
        <v>-114.69</v>
      </c>
    </row>
    <row r="134" spans="1:10" ht="15">
      <c r="A134" s="14" t="s">
        <v>137</v>
      </c>
      <c r="B134" s="14">
        <v>735006</v>
      </c>
      <c r="C134" s="14">
        <v>116</v>
      </c>
      <c r="D134" s="14">
        <v>99</v>
      </c>
      <c r="E134" s="14">
        <f>D134*1.15</f>
        <v>113.85</v>
      </c>
      <c r="F134" s="14">
        <v>8.74</v>
      </c>
      <c r="G134" s="14">
        <f>E134+F134</f>
        <v>122.58999999999999</v>
      </c>
      <c r="H134" s="14">
        <v>122.59</v>
      </c>
      <c r="I134" s="14"/>
      <c r="J134" s="12">
        <f t="shared" si="1"/>
        <v>122.59</v>
      </c>
    </row>
    <row r="135" spans="1:11" ht="15">
      <c r="A135" s="3" t="s">
        <v>118</v>
      </c>
      <c r="B135" s="3" t="s">
        <v>117</v>
      </c>
      <c r="C135" s="3">
        <v>146</v>
      </c>
      <c r="D135" s="3">
        <v>286</v>
      </c>
      <c r="E135" s="3">
        <f>D135*1.15</f>
        <v>328.9</v>
      </c>
      <c r="F135" s="3">
        <v>14.58</v>
      </c>
      <c r="G135" s="3">
        <f>E135+F135</f>
        <v>343.47999999999996</v>
      </c>
      <c r="H135" s="3">
        <v>343.48</v>
      </c>
      <c r="I135" s="3">
        <v>340</v>
      </c>
      <c r="J135" s="12">
        <f t="shared" si="1"/>
        <v>3.480000000000018</v>
      </c>
      <c r="K135" s="3"/>
    </row>
    <row r="136" spans="1:10" ht="15">
      <c r="A136" s="4" t="s">
        <v>51</v>
      </c>
      <c r="B136" s="4">
        <v>83667</v>
      </c>
      <c r="C136" s="4">
        <v>128</v>
      </c>
      <c r="D136" s="4">
        <v>99</v>
      </c>
      <c r="E136" s="4">
        <f>D136*1.15</f>
        <v>113.85</v>
      </c>
      <c r="F136" s="4">
        <v>11.66</v>
      </c>
      <c r="G136" s="4">
        <f>E136+F136</f>
        <v>125.50999999999999</v>
      </c>
      <c r="H136" s="4"/>
      <c r="I136" s="4"/>
      <c r="J136" s="12"/>
    </row>
    <row r="137" spans="1:10" ht="15">
      <c r="A137" s="14" t="s">
        <v>51</v>
      </c>
      <c r="B137" s="14" t="s">
        <v>111</v>
      </c>
      <c r="C137" s="14">
        <v>34</v>
      </c>
      <c r="D137" s="14">
        <v>142</v>
      </c>
      <c r="E137" s="14">
        <f>D137*1.15</f>
        <v>163.29999999999998</v>
      </c>
      <c r="F137" s="14">
        <v>14.58</v>
      </c>
      <c r="G137" s="14">
        <f>E137+F137</f>
        <v>177.88</v>
      </c>
      <c r="H137" s="14">
        <v>303.39</v>
      </c>
      <c r="I137" s="14">
        <v>297.15</v>
      </c>
      <c r="J137" s="12">
        <f t="shared" si="1"/>
        <v>6.240000000000009</v>
      </c>
    </row>
    <row r="138" spans="1:10" ht="15">
      <c r="A138" s="3" t="s">
        <v>71</v>
      </c>
      <c r="B138" s="3" t="s">
        <v>69</v>
      </c>
      <c r="C138" s="3">
        <v>4</v>
      </c>
      <c r="D138" s="3">
        <v>99</v>
      </c>
      <c r="E138" s="3">
        <f>D138*1.15</f>
        <v>113.85</v>
      </c>
      <c r="F138" s="3">
        <v>8.74</v>
      </c>
      <c r="G138" s="3">
        <f>E138+F138</f>
        <v>122.58999999999999</v>
      </c>
      <c r="H138" s="3">
        <v>122.59</v>
      </c>
      <c r="I138" s="3">
        <v>123.85</v>
      </c>
      <c r="J138" s="12">
        <f t="shared" si="1"/>
        <v>-1.259999999999991</v>
      </c>
    </row>
    <row r="139" spans="1:10" ht="15">
      <c r="A139" s="4" t="s">
        <v>82</v>
      </c>
      <c r="B139" s="4" t="s">
        <v>76</v>
      </c>
      <c r="C139" s="4">
        <v>140</v>
      </c>
      <c r="D139" s="4">
        <v>99</v>
      </c>
      <c r="E139" s="4">
        <f>D139*1.15</f>
        <v>113.85</v>
      </c>
      <c r="F139" s="4">
        <v>14.58</v>
      </c>
      <c r="G139" s="4">
        <f>E139+F139</f>
        <v>128.43</v>
      </c>
      <c r="H139" s="4"/>
      <c r="I139" s="4"/>
      <c r="J139" s="12"/>
    </row>
    <row r="140" spans="1:10" ht="15">
      <c r="A140" s="14" t="s">
        <v>82</v>
      </c>
      <c r="B140" s="14" t="s">
        <v>96</v>
      </c>
      <c r="C140" s="14">
        <v>140</v>
      </c>
      <c r="D140" s="14">
        <v>99</v>
      </c>
      <c r="E140" s="14">
        <f>D140*1.15</f>
        <v>113.85</v>
      </c>
      <c r="F140" s="14">
        <v>14.58</v>
      </c>
      <c r="G140" s="14">
        <f>E140+F140</f>
        <v>128.43</v>
      </c>
      <c r="H140" s="14">
        <v>256.86</v>
      </c>
      <c r="I140" s="14">
        <v>248</v>
      </c>
      <c r="J140" s="12">
        <f t="shared" si="1"/>
        <v>8.860000000000014</v>
      </c>
    </row>
    <row r="141" spans="1:10" ht="15">
      <c r="A141" s="3" t="s">
        <v>95</v>
      </c>
      <c r="B141" s="3" t="s">
        <v>93</v>
      </c>
      <c r="C141" s="3">
        <v>98</v>
      </c>
      <c r="D141" s="3">
        <v>203.25</v>
      </c>
      <c r="E141" s="17">
        <f>D141*1.15</f>
        <v>233.73749999999998</v>
      </c>
      <c r="F141" s="3">
        <v>8.74</v>
      </c>
      <c r="G141" s="17">
        <f>E141+F141</f>
        <v>242.4775</v>
      </c>
      <c r="H141" s="3"/>
      <c r="I141" s="3"/>
      <c r="J141" s="12"/>
    </row>
    <row r="142" spans="1:10" ht="15">
      <c r="A142" s="3" t="s">
        <v>95</v>
      </c>
      <c r="B142" s="3" t="s">
        <v>104</v>
      </c>
      <c r="C142" s="3">
        <v>25</v>
      </c>
      <c r="D142" s="3">
        <v>157.5</v>
      </c>
      <c r="E142" s="3">
        <f>D142*1.15</f>
        <v>181.125</v>
      </c>
      <c r="F142" s="3">
        <v>14.58</v>
      </c>
      <c r="G142" s="3">
        <f>E142+F142</f>
        <v>195.705</v>
      </c>
      <c r="H142" s="17">
        <v>438.18</v>
      </c>
      <c r="I142" s="3">
        <v>435</v>
      </c>
      <c r="J142" s="12">
        <f t="shared" si="1"/>
        <v>3.180000000000007</v>
      </c>
    </row>
    <row r="143" spans="1:10" ht="15">
      <c r="A143" s="4" t="s">
        <v>66</v>
      </c>
      <c r="B143" s="8">
        <v>10226</v>
      </c>
      <c r="C143" s="4">
        <v>8</v>
      </c>
      <c r="D143" s="4">
        <v>99</v>
      </c>
      <c r="E143" s="4">
        <f>D143*1.15</f>
        <v>113.85</v>
      </c>
      <c r="F143" s="4">
        <v>11.66</v>
      </c>
      <c r="G143" s="4">
        <f>E143+F143</f>
        <v>125.50999999999999</v>
      </c>
      <c r="H143" s="4"/>
      <c r="I143" s="4"/>
      <c r="J143" s="12"/>
    </row>
    <row r="144" spans="1:10" ht="15">
      <c r="A144" s="14" t="s">
        <v>66</v>
      </c>
      <c r="B144" s="14" t="s">
        <v>69</v>
      </c>
      <c r="C144" s="14">
        <v>8</v>
      </c>
      <c r="D144" s="14">
        <v>99</v>
      </c>
      <c r="E144" s="14">
        <f>D144*1.15</f>
        <v>113.85</v>
      </c>
      <c r="F144" s="14">
        <v>8.74</v>
      </c>
      <c r="G144" s="14">
        <f>E144+F144</f>
        <v>122.58999999999999</v>
      </c>
      <c r="H144" s="14">
        <v>248.1</v>
      </c>
      <c r="I144" s="14">
        <v>248</v>
      </c>
      <c r="J144" s="12">
        <f aca="true" t="shared" si="2" ref="J144:J207">H144-I144</f>
        <v>0.09999999999999432</v>
      </c>
    </row>
    <row r="145" spans="1:10" ht="15">
      <c r="A145" s="3" t="s">
        <v>40</v>
      </c>
      <c r="B145" s="3" t="s">
        <v>37</v>
      </c>
      <c r="C145" s="3">
        <v>128</v>
      </c>
      <c r="D145" s="3">
        <v>680.4</v>
      </c>
      <c r="E145" s="3">
        <f>D145*1.15</f>
        <v>782.4599999999999</v>
      </c>
      <c r="F145" s="3">
        <v>14.58</v>
      </c>
      <c r="G145" s="3">
        <f>E145+F145</f>
        <v>797.04</v>
      </c>
      <c r="H145" s="3"/>
      <c r="I145" s="3"/>
      <c r="J145" s="12"/>
    </row>
    <row r="146" spans="1:10" ht="15">
      <c r="A146" s="3" t="s">
        <v>40</v>
      </c>
      <c r="B146" s="3">
        <v>8140</v>
      </c>
      <c r="C146" s="3">
        <v>116</v>
      </c>
      <c r="D146" s="3">
        <v>150</v>
      </c>
      <c r="E146" s="3">
        <f>D146*1.15</f>
        <v>172.5</v>
      </c>
      <c r="F146" s="3">
        <v>11.1</v>
      </c>
      <c r="G146" s="3">
        <f>E146+F146</f>
        <v>183.6</v>
      </c>
      <c r="H146" s="3">
        <v>980.64</v>
      </c>
      <c r="I146" s="3">
        <v>975</v>
      </c>
      <c r="J146" s="12">
        <f t="shared" si="2"/>
        <v>5.639999999999986</v>
      </c>
    </row>
    <row r="147" spans="1:10" ht="15">
      <c r="A147" s="14" t="s">
        <v>31</v>
      </c>
      <c r="B147" s="16" t="s">
        <v>29</v>
      </c>
      <c r="C147" s="14">
        <v>116</v>
      </c>
      <c r="D147" s="14">
        <v>99</v>
      </c>
      <c r="E147" s="14">
        <f>D147*1.15</f>
        <v>113.85</v>
      </c>
      <c r="F147" s="14">
        <v>11.66</v>
      </c>
      <c r="G147" s="14">
        <f>E147+F147</f>
        <v>125.50999999999999</v>
      </c>
      <c r="H147" s="14">
        <v>125.51</v>
      </c>
      <c r="I147" s="14">
        <f>48.26+80</f>
        <v>128.26</v>
      </c>
      <c r="J147" s="12">
        <f t="shared" si="2"/>
        <v>-2.749999999999986</v>
      </c>
    </row>
    <row r="148" spans="1:10" ht="15">
      <c r="A148" s="3" t="s">
        <v>94</v>
      </c>
      <c r="B148" s="3" t="s">
        <v>93</v>
      </c>
      <c r="C148" s="3">
        <v>86</v>
      </c>
      <c r="D148" s="17">
        <v>203.25</v>
      </c>
      <c r="E148" s="17">
        <f>D148*1.15</f>
        <v>233.73749999999998</v>
      </c>
      <c r="F148" s="18">
        <v>8.74</v>
      </c>
      <c r="G148" s="17">
        <f>E148+F148</f>
        <v>242.4775</v>
      </c>
      <c r="H148" s="3">
        <v>242.48</v>
      </c>
      <c r="I148" s="17">
        <v>245</v>
      </c>
      <c r="J148" s="12">
        <f t="shared" si="2"/>
        <v>-2.5200000000000102</v>
      </c>
    </row>
    <row r="149" spans="1:10" ht="15">
      <c r="A149" s="4" t="s">
        <v>98</v>
      </c>
      <c r="B149" s="4" t="s">
        <v>96</v>
      </c>
      <c r="C149" s="4">
        <v>128</v>
      </c>
      <c r="D149" s="4">
        <v>99</v>
      </c>
      <c r="E149" s="4">
        <f>D149*1.15</f>
        <v>113.85</v>
      </c>
      <c r="F149" s="4">
        <v>14.58</v>
      </c>
      <c r="G149" s="4">
        <f>E149+F149</f>
        <v>128.43</v>
      </c>
      <c r="H149" s="4"/>
      <c r="I149" s="4"/>
      <c r="J149" s="12"/>
    </row>
    <row r="150" spans="1:10" ht="15">
      <c r="A150" s="14" t="s">
        <v>98</v>
      </c>
      <c r="B150" s="14" t="s">
        <v>96</v>
      </c>
      <c r="C150" s="14">
        <v>176</v>
      </c>
      <c r="D150" s="14">
        <v>99</v>
      </c>
      <c r="E150" s="14">
        <f>D150*1.15</f>
        <v>113.85</v>
      </c>
      <c r="F150" s="14">
        <v>14.58</v>
      </c>
      <c r="G150" s="14">
        <f>E150+F150</f>
        <v>128.43</v>
      </c>
      <c r="H150" s="14">
        <v>256.86</v>
      </c>
      <c r="I150" s="14">
        <v>250</v>
      </c>
      <c r="J150" s="12">
        <f t="shared" si="2"/>
        <v>6.860000000000014</v>
      </c>
    </row>
    <row r="151" spans="1:10" ht="15">
      <c r="A151" s="3" t="s">
        <v>42</v>
      </c>
      <c r="B151" s="3">
        <v>83667</v>
      </c>
      <c r="C151" s="3">
        <v>104</v>
      </c>
      <c r="D151" s="3">
        <v>99</v>
      </c>
      <c r="E151" s="3">
        <f>D151*1.15</f>
        <v>113.85</v>
      </c>
      <c r="F151" s="3">
        <v>11.66</v>
      </c>
      <c r="G151" s="3">
        <f>E151+F151</f>
        <v>125.50999999999999</v>
      </c>
      <c r="H151" s="3"/>
      <c r="I151" s="3"/>
      <c r="J151" s="12"/>
    </row>
    <row r="152" spans="1:10" ht="15">
      <c r="A152" s="3" t="s">
        <v>42</v>
      </c>
      <c r="B152" s="3">
        <v>735006</v>
      </c>
      <c r="C152" s="3">
        <v>98</v>
      </c>
      <c r="D152" s="3">
        <v>99</v>
      </c>
      <c r="E152" s="3">
        <f>D152*1.15</f>
        <v>113.85</v>
      </c>
      <c r="F152" s="3">
        <v>8.74</v>
      </c>
      <c r="G152" s="3">
        <f>E152+F152</f>
        <v>122.58999999999999</v>
      </c>
      <c r="H152" s="3">
        <v>248.1</v>
      </c>
      <c r="I152" s="3">
        <v>124</v>
      </c>
      <c r="J152" s="12">
        <f t="shared" si="2"/>
        <v>124.1</v>
      </c>
    </row>
    <row r="153" spans="1:10" ht="15">
      <c r="A153" s="4" t="s">
        <v>35</v>
      </c>
      <c r="B153" s="4" t="s">
        <v>29</v>
      </c>
      <c r="C153" s="4">
        <v>134</v>
      </c>
      <c r="D153" s="4">
        <v>99</v>
      </c>
      <c r="E153" s="4">
        <f>D153*1.15</f>
        <v>113.85</v>
      </c>
      <c r="F153" s="4">
        <v>11.66</v>
      </c>
      <c r="G153" s="4">
        <f>E153+F153</f>
        <v>125.50999999999999</v>
      </c>
      <c r="H153" s="4"/>
      <c r="I153" s="4"/>
      <c r="J153" s="12"/>
    </row>
    <row r="154" spans="1:10" ht="15">
      <c r="A154" s="4" t="s">
        <v>35</v>
      </c>
      <c r="B154" s="4">
        <v>83667</v>
      </c>
      <c r="C154" s="4">
        <v>128</v>
      </c>
      <c r="D154" s="4">
        <v>99</v>
      </c>
      <c r="E154" s="4">
        <f>D154*1.15</f>
        <v>113.85</v>
      </c>
      <c r="F154" s="4">
        <v>11.66</v>
      </c>
      <c r="G154" s="4">
        <f>E154+F154</f>
        <v>125.50999999999999</v>
      </c>
      <c r="H154" s="4"/>
      <c r="I154" s="4"/>
      <c r="J154" s="12"/>
    </row>
    <row r="155" spans="1:10" ht="15">
      <c r="A155" s="4" t="s">
        <v>35</v>
      </c>
      <c r="B155" s="4" t="s">
        <v>69</v>
      </c>
      <c r="C155" s="4">
        <v>8</v>
      </c>
      <c r="D155" s="4">
        <v>99</v>
      </c>
      <c r="E155" s="4">
        <f>D155*1.15</f>
        <v>113.85</v>
      </c>
      <c r="F155" s="4">
        <v>8.74</v>
      </c>
      <c r="G155" s="4">
        <f>E155+F155</f>
        <v>122.58999999999999</v>
      </c>
      <c r="H155" s="4"/>
      <c r="I155" s="4"/>
      <c r="J155" s="12"/>
    </row>
    <row r="156" spans="1:10" ht="15">
      <c r="A156" s="14" t="s">
        <v>35</v>
      </c>
      <c r="B156" s="14" t="s">
        <v>70</v>
      </c>
      <c r="C156" s="14">
        <v>8</v>
      </c>
      <c r="D156" s="14">
        <v>99</v>
      </c>
      <c r="E156" s="14">
        <f>D156*1.15</f>
        <v>113.85</v>
      </c>
      <c r="F156" s="14">
        <v>8.74</v>
      </c>
      <c r="G156" s="14">
        <f>E156+F156</f>
        <v>122.58999999999999</v>
      </c>
      <c r="H156" s="14">
        <v>496.2</v>
      </c>
      <c r="I156" s="14">
        <v>496</v>
      </c>
      <c r="J156" s="12">
        <f t="shared" si="2"/>
        <v>0.19999999999998863</v>
      </c>
    </row>
    <row r="157" spans="1:10" ht="15">
      <c r="A157" s="3" t="s">
        <v>56</v>
      </c>
      <c r="B157" s="3">
        <v>8130</v>
      </c>
      <c r="C157" s="3">
        <v>104</v>
      </c>
      <c r="D157" s="3">
        <v>204</v>
      </c>
      <c r="E157" s="3">
        <f>D157*1.15</f>
        <v>234.6</v>
      </c>
      <c r="F157" s="3">
        <v>11.66</v>
      </c>
      <c r="G157" s="3">
        <f>E157+F157</f>
        <v>246.26</v>
      </c>
      <c r="H157" s="3"/>
      <c r="I157" s="3"/>
      <c r="J157" s="12"/>
    </row>
    <row r="158" spans="1:10" ht="15">
      <c r="A158" s="3" t="s">
        <v>56</v>
      </c>
      <c r="B158" s="3" t="s">
        <v>102</v>
      </c>
      <c r="C158" s="3">
        <v>140</v>
      </c>
      <c r="D158" s="3">
        <v>99</v>
      </c>
      <c r="E158" s="3">
        <f>D158*1.15</f>
        <v>113.85</v>
      </c>
      <c r="F158" s="3">
        <v>14.58</v>
      </c>
      <c r="G158" s="3">
        <f>E158+F158</f>
        <v>128.43</v>
      </c>
      <c r="H158" s="3">
        <v>374.69</v>
      </c>
      <c r="I158" s="3">
        <v>493</v>
      </c>
      <c r="J158" s="12">
        <f t="shared" si="2"/>
        <v>-118.31</v>
      </c>
    </row>
    <row r="159" spans="1:10" ht="15">
      <c r="A159" s="4" t="s">
        <v>138</v>
      </c>
      <c r="B159" s="4" t="s">
        <v>77</v>
      </c>
      <c r="C159" s="4" t="s">
        <v>139</v>
      </c>
      <c r="D159" s="4">
        <v>99</v>
      </c>
      <c r="E159" s="4">
        <f>D159*1.15</f>
        <v>113.85</v>
      </c>
      <c r="F159" s="4">
        <v>11.66</v>
      </c>
      <c r="G159" s="4">
        <f>E159+F159</f>
        <v>125.50999999999999</v>
      </c>
      <c r="H159" s="4"/>
      <c r="I159" s="4"/>
      <c r="J159" s="12">
        <f t="shared" si="2"/>
        <v>0</v>
      </c>
    </row>
    <row r="160" spans="1:10" ht="15">
      <c r="A160" s="4" t="s">
        <v>138</v>
      </c>
      <c r="B160" s="4" t="s">
        <v>77</v>
      </c>
      <c r="C160" s="4" t="s">
        <v>140</v>
      </c>
      <c r="D160" s="4">
        <v>99</v>
      </c>
      <c r="E160" s="4">
        <f>D160*1.15</f>
        <v>113.85</v>
      </c>
      <c r="F160" s="4">
        <v>11.66</v>
      </c>
      <c r="G160" s="4">
        <f>E160+F160</f>
        <v>125.50999999999999</v>
      </c>
      <c r="H160" s="4"/>
      <c r="I160" s="4"/>
      <c r="J160" s="12">
        <f t="shared" si="2"/>
        <v>0</v>
      </c>
    </row>
    <row r="161" spans="1:10" ht="15">
      <c r="A161" s="4" t="s">
        <v>138</v>
      </c>
      <c r="B161" s="4" t="s">
        <v>77</v>
      </c>
      <c r="C161" s="4" t="s">
        <v>140</v>
      </c>
      <c r="D161" s="4">
        <v>99</v>
      </c>
      <c r="E161" s="4">
        <f>D161*1.15</f>
        <v>113.85</v>
      </c>
      <c r="F161" s="4">
        <v>11.66</v>
      </c>
      <c r="G161" s="4">
        <f>E161+F161</f>
        <v>125.50999999999999</v>
      </c>
      <c r="H161" s="4"/>
      <c r="I161" s="4"/>
      <c r="J161" s="12">
        <f t="shared" si="2"/>
        <v>0</v>
      </c>
    </row>
    <row r="162" spans="1:10" ht="15">
      <c r="A162" s="4" t="s">
        <v>138</v>
      </c>
      <c r="B162" s="4" t="s">
        <v>77</v>
      </c>
      <c r="C162" s="4" t="s">
        <v>140</v>
      </c>
      <c r="D162" s="4">
        <v>99</v>
      </c>
      <c r="E162" s="4">
        <f>D162*1.15</f>
        <v>113.85</v>
      </c>
      <c r="F162" s="4">
        <v>11.66</v>
      </c>
      <c r="G162" s="4">
        <f>E162+F162</f>
        <v>125.50999999999999</v>
      </c>
      <c r="H162" s="4"/>
      <c r="I162" s="4"/>
      <c r="J162" s="12">
        <f t="shared" si="2"/>
        <v>0</v>
      </c>
    </row>
    <row r="163" spans="1:10" ht="15">
      <c r="A163" s="4" t="s">
        <v>30</v>
      </c>
      <c r="B163" s="4" t="s">
        <v>77</v>
      </c>
      <c r="C163" s="4" t="s">
        <v>139</v>
      </c>
      <c r="D163" s="4">
        <v>99</v>
      </c>
      <c r="E163" s="4">
        <f>D163*1.15</f>
        <v>113.85</v>
      </c>
      <c r="F163" s="4">
        <v>11.66</v>
      </c>
      <c r="G163" s="4">
        <f>E163+F163</f>
        <v>125.50999999999999</v>
      </c>
      <c r="H163" s="4"/>
      <c r="I163" s="4"/>
      <c r="J163" s="12">
        <f t="shared" si="2"/>
        <v>0</v>
      </c>
    </row>
    <row r="164" spans="1:10" ht="15">
      <c r="A164" s="4" t="s">
        <v>138</v>
      </c>
      <c r="B164" s="4" t="s">
        <v>77</v>
      </c>
      <c r="C164" s="4" t="s">
        <v>141</v>
      </c>
      <c r="D164" s="4">
        <v>99</v>
      </c>
      <c r="E164" s="4">
        <f>D164*1.15</f>
        <v>113.85</v>
      </c>
      <c r="F164" s="4">
        <v>11.66</v>
      </c>
      <c r="G164" s="4">
        <f>E164+F164</f>
        <v>125.50999999999999</v>
      </c>
      <c r="H164" s="4"/>
      <c r="I164" s="4"/>
      <c r="J164" s="12">
        <f t="shared" si="2"/>
        <v>0</v>
      </c>
    </row>
    <row r="165" spans="1:10" ht="15">
      <c r="A165" s="4" t="s">
        <v>138</v>
      </c>
      <c r="B165" s="4" t="s">
        <v>77</v>
      </c>
      <c r="C165" s="4" t="s">
        <v>141</v>
      </c>
      <c r="D165" s="4">
        <v>99</v>
      </c>
      <c r="E165" s="4">
        <f>D165*1.15</f>
        <v>113.85</v>
      </c>
      <c r="F165" s="4">
        <v>11.66</v>
      </c>
      <c r="G165" s="4">
        <f>E165+F165</f>
        <v>125.50999999999999</v>
      </c>
      <c r="H165" s="4"/>
      <c r="I165" s="4"/>
      <c r="J165" s="12">
        <f t="shared" si="2"/>
        <v>0</v>
      </c>
    </row>
    <row r="166" spans="1:10" ht="15">
      <c r="A166" s="4" t="s">
        <v>138</v>
      </c>
      <c r="B166" s="4" t="s">
        <v>77</v>
      </c>
      <c r="C166" s="4" t="s">
        <v>141</v>
      </c>
      <c r="D166" s="4">
        <v>99</v>
      </c>
      <c r="E166" s="4">
        <f>D166*1.15</f>
        <v>113.85</v>
      </c>
      <c r="F166" s="4">
        <v>11.66</v>
      </c>
      <c r="G166" s="4">
        <f>E166+F166</f>
        <v>125.50999999999999</v>
      </c>
      <c r="H166" s="4"/>
      <c r="I166" s="4"/>
      <c r="J166" s="12">
        <f t="shared" si="2"/>
        <v>0</v>
      </c>
    </row>
    <row r="167" spans="1:10" ht="15">
      <c r="A167" s="4" t="s">
        <v>138</v>
      </c>
      <c r="B167" s="4" t="s">
        <v>77</v>
      </c>
      <c r="C167" s="4" t="s">
        <v>139</v>
      </c>
      <c r="D167" s="4">
        <v>99</v>
      </c>
      <c r="E167" s="4">
        <f>D167*1.15</f>
        <v>113.85</v>
      </c>
      <c r="F167" s="4">
        <v>11.66</v>
      </c>
      <c r="G167" s="4">
        <f>E167+F167</f>
        <v>125.50999999999999</v>
      </c>
      <c r="H167" s="4"/>
      <c r="I167" s="4"/>
      <c r="J167" s="12">
        <f t="shared" si="2"/>
        <v>0</v>
      </c>
    </row>
    <row r="168" spans="1:10" ht="15">
      <c r="A168" s="14" t="s">
        <v>138</v>
      </c>
      <c r="B168" s="14" t="s">
        <v>77</v>
      </c>
      <c r="C168" s="14" t="s">
        <v>140</v>
      </c>
      <c r="D168" s="14">
        <v>99</v>
      </c>
      <c r="E168" s="14">
        <f>D168*1.15</f>
        <v>113.85</v>
      </c>
      <c r="F168" s="14">
        <v>11.66</v>
      </c>
      <c r="G168" s="14">
        <f>E168+F168</f>
        <v>125.50999999999999</v>
      </c>
      <c r="H168" s="14">
        <v>123.85</v>
      </c>
      <c r="I168" s="14"/>
      <c r="J168" s="12">
        <f t="shared" si="2"/>
        <v>123.85</v>
      </c>
    </row>
    <row r="169" spans="1:10" ht="15">
      <c r="A169" s="4" t="s">
        <v>138</v>
      </c>
      <c r="B169" s="4" t="s">
        <v>77</v>
      </c>
      <c r="C169" s="4" t="s">
        <v>140</v>
      </c>
      <c r="D169" s="4">
        <v>99</v>
      </c>
      <c r="E169" s="4">
        <f>D169*1.15</f>
        <v>113.85</v>
      </c>
      <c r="F169" s="4">
        <v>11.66</v>
      </c>
      <c r="G169" s="4">
        <f>E169+F169</f>
        <v>125.50999999999999</v>
      </c>
      <c r="H169" s="4"/>
      <c r="I169" s="4"/>
      <c r="J169" s="12">
        <f t="shared" si="2"/>
        <v>0</v>
      </c>
    </row>
    <row r="170" spans="1:10" ht="15">
      <c r="A170" s="4" t="s">
        <v>138</v>
      </c>
      <c r="B170" s="4" t="s">
        <v>77</v>
      </c>
      <c r="C170" s="4" t="s">
        <v>140</v>
      </c>
      <c r="D170" s="4">
        <v>99</v>
      </c>
      <c r="E170" s="4">
        <f>D170*1.15</f>
        <v>113.85</v>
      </c>
      <c r="F170" s="4">
        <v>11.66</v>
      </c>
      <c r="G170" s="4">
        <f>E170+F170</f>
        <v>125.50999999999999</v>
      </c>
      <c r="H170" s="4"/>
      <c r="I170" s="4"/>
      <c r="J170" s="12">
        <f t="shared" si="2"/>
        <v>0</v>
      </c>
    </row>
    <row r="171" spans="1:10" ht="15">
      <c r="A171" s="4" t="s">
        <v>138</v>
      </c>
      <c r="B171" s="4" t="s">
        <v>77</v>
      </c>
      <c r="C171" s="4" t="s">
        <v>139</v>
      </c>
      <c r="D171" s="4">
        <v>99</v>
      </c>
      <c r="E171" s="4">
        <f>D171*1.15</f>
        <v>113.85</v>
      </c>
      <c r="F171" s="4">
        <v>11.66</v>
      </c>
      <c r="G171" s="4">
        <f>E171+F171</f>
        <v>125.50999999999999</v>
      </c>
      <c r="H171" s="4"/>
      <c r="I171" s="4"/>
      <c r="J171" s="12">
        <f t="shared" si="2"/>
        <v>0</v>
      </c>
    </row>
    <row r="172" spans="1:10" ht="15">
      <c r="A172" s="4" t="s">
        <v>124</v>
      </c>
      <c r="B172" s="4" t="s">
        <v>37</v>
      </c>
      <c r="C172" s="4">
        <v>104</v>
      </c>
      <c r="D172" s="4">
        <v>680.4</v>
      </c>
      <c r="E172" s="4">
        <f>D172*1.15</f>
        <v>782.4599999999999</v>
      </c>
      <c r="F172" s="4">
        <v>14.58</v>
      </c>
      <c r="G172" s="4">
        <f>E172+F172</f>
        <v>797.04</v>
      </c>
      <c r="H172" s="4"/>
      <c r="I172" s="4"/>
      <c r="J172" s="12">
        <f t="shared" si="2"/>
        <v>0</v>
      </c>
    </row>
    <row r="173" spans="1:10" ht="15">
      <c r="A173" s="4" t="s">
        <v>124</v>
      </c>
      <c r="B173" s="4" t="s">
        <v>37</v>
      </c>
      <c r="C173" s="4">
        <v>128</v>
      </c>
      <c r="D173" s="4">
        <v>680.4</v>
      </c>
      <c r="E173" s="4">
        <f>D173*1.15</f>
        <v>782.4599999999999</v>
      </c>
      <c r="F173" s="4">
        <v>14.58</v>
      </c>
      <c r="G173" s="4">
        <f>E173+F173</f>
        <v>797.04</v>
      </c>
      <c r="H173" s="4"/>
      <c r="I173" s="4"/>
      <c r="J173" s="12">
        <f t="shared" si="2"/>
        <v>0</v>
      </c>
    </row>
    <row r="174" spans="1:10" ht="15">
      <c r="A174" s="4" t="s">
        <v>124</v>
      </c>
      <c r="B174" s="4">
        <v>8140</v>
      </c>
      <c r="C174" s="4">
        <v>98</v>
      </c>
      <c r="D174" s="4">
        <v>150</v>
      </c>
      <c r="E174" s="4">
        <f>D174*1.15</f>
        <v>172.5</v>
      </c>
      <c r="F174" s="4">
        <v>11.1</v>
      </c>
      <c r="G174" s="4">
        <f>E174+F174</f>
        <v>183.6</v>
      </c>
      <c r="H174" s="4"/>
      <c r="I174" s="4"/>
      <c r="J174" s="12">
        <f t="shared" si="2"/>
        <v>0</v>
      </c>
    </row>
    <row r="175" spans="1:10" ht="15">
      <c r="A175" s="4" t="s">
        <v>124</v>
      </c>
      <c r="B175" s="4">
        <v>8138</v>
      </c>
      <c r="C175" s="4">
        <v>128</v>
      </c>
      <c r="D175" s="4">
        <v>394</v>
      </c>
      <c r="E175" s="4">
        <f>D175*1.15</f>
        <v>453.09999999999997</v>
      </c>
      <c r="F175" s="4">
        <v>11.66</v>
      </c>
      <c r="G175" s="4">
        <f>E175+F175</f>
        <v>464.76</v>
      </c>
      <c r="H175" s="4"/>
      <c r="I175" s="4"/>
      <c r="J175" s="12">
        <f t="shared" si="2"/>
        <v>0</v>
      </c>
    </row>
    <row r="176" spans="1:10" ht="15">
      <c r="A176" s="4" t="s">
        <v>124</v>
      </c>
      <c r="B176" s="4">
        <v>8134</v>
      </c>
      <c r="C176" s="4">
        <v>128</v>
      </c>
      <c r="D176" s="4">
        <v>313</v>
      </c>
      <c r="E176" s="4">
        <f>D176*1.15</f>
        <v>359.95</v>
      </c>
      <c r="F176" s="4">
        <v>11.66</v>
      </c>
      <c r="G176" s="4">
        <f>E176+F176</f>
        <v>371.61</v>
      </c>
      <c r="H176" s="4"/>
      <c r="I176" s="4"/>
      <c r="J176" s="12">
        <f t="shared" si="2"/>
        <v>0</v>
      </c>
    </row>
    <row r="177" spans="1:10" ht="15">
      <c r="A177" s="4" t="s">
        <v>124</v>
      </c>
      <c r="B177" s="4">
        <v>8134</v>
      </c>
      <c r="C177" s="4">
        <v>128</v>
      </c>
      <c r="D177" s="4">
        <v>313</v>
      </c>
      <c r="E177" s="4">
        <f>D177*1.15</f>
        <v>359.95</v>
      </c>
      <c r="F177" s="4">
        <v>11.66</v>
      </c>
      <c r="G177" s="4">
        <f>E177+F177</f>
        <v>371.61</v>
      </c>
      <c r="H177" s="4"/>
      <c r="I177" s="4"/>
      <c r="J177" s="12">
        <f t="shared" si="2"/>
        <v>0</v>
      </c>
    </row>
    <row r="178" spans="1:10" ht="15">
      <c r="A178" s="4" t="s">
        <v>124</v>
      </c>
      <c r="B178" s="4">
        <v>10226</v>
      </c>
      <c r="C178" s="4" t="s">
        <v>21</v>
      </c>
      <c r="D178" s="4">
        <v>594</v>
      </c>
      <c r="E178" s="4">
        <f>D178*1.15</f>
        <v>683.0999999999999</v>
      </c>
      <c r="F178" s="4">
        <v>69.96</v>
      </c>
      <c r="G178" s="4">
        <f>E178+F178</f>
        <v>753.06</v>
      </c>
      <c r="H178" s="4"/>
      <c r="I178" s="4"/>
      <c r="J178" s="12">
        <f t="shared" si="2"/>
        <v>0</v>
      </c>
    </row>
    <row r="179" spans="1:10" ht="15">
      <c r="A179" s="4" t="s">
        <v>124</v>
      </c>
      <c r="B179" s="4">
        <v>10226</v>
      </c>
      <c r="C179" s="4">
        <v>12</v>
      </c>
      <c r="D179" s="4">
        <v>99</v>
      </c>
      <c r="E179" s="4">
        <f>D179*1.15</f>
        <v>113.85</v>
      </c>
      <c r="F179" s="4">
        <v>11.66</v>
      </c>
      <c r="G179" s="4">
        <f>E179+F179</f>
        <v>125.50999999999999</v>
      </c>
      <c r="H179" s="4"/>
      <c r="I179" s="4"/>
      <c r="J179" s="12">
        <f t="shared" si="2"/>
        <v>0</v>
      </c>
    </row>
    <row r="180" spans="1:10" ht="15">
      <c r="A180" s="4" t="s">
        <v>124</v>
      </c>
      <c r="B180" s="4">
        <v>10226</v>
      </c>
      <c r="C180" s="4">
        <v>12</v>
      </c>
      <c r="D180" s="4">
        <v>99</v>
      </c>
      <c r="E180" s="4">
        <f>D180*1.15</f>
        <v>113.85</v>
      </c>
      <c r="F180" s="4">
        <v>11.66</v>
      </c>
      <c r="G180" s="4">
        <f>E180+F180</f>
        <v>125.50999999999999</v>
      </c>
      <c r="H180" s="4"/>
      <c r="I180" s="4"/>
      <c r="J180" s="12">
        <f t="shared" si="2"/>
        <v>0</v>
      </c>
    </row>
    <row r="181" spans="1:10" ht="15">
      <c r="A181" s="4" t="s">
        <v>124</v>
      </c>
      <c r="B181" s="4">
        <v>10226</v>
      </c>
      <c r="C181" s="4">
        <v>12</v>
      </c>
      <c r="D181" s="4">
        <v>99</v>
      </c>
      <c r="E181" s="4">
        <f>D181*1.15</f>
        <v>113.85</v>
      </c>
      <c r="F181" s="4">
        <v>11.66</v>
      </c>
      <c r="G181" s="4">
        <f>E181+F181</f>
        <v>125.50999999999999</v>
      </c>
      <c r="H181" s="4"/>
      <c r="I181" s="4"/>
      <c r="J181" s="12">
        <f t="shared" si="2"/>
        <v>0</v>
      </c>
    </row>
    <row r="182" spans="1:10" ht="15">
      <c r="A182" s="4" t="s">
        <v>124</v>
      </c>
      <c r="B182" s="4" t="s">
        <v>75</v>
      </c>
      <c r="C182" s="4">
        <v>176</v>
      </c>
      <c r="D182" s="4">
        <v>99</v>
      </c>
      <c r="E182" s="4">
        <f>D182*1.15</f>
        <v>113.85</v>
      </c>
      <c r="F182" s="4">
        <v>14.58</v>
      </c>
      <c r="G182" s="4">
        <f>E182+F182</f>
        <v>128.43</v>
      </c>
      <c r="H182" s="4"/>
      <c r="I182" s="4"/>
      <c r="J182" s="12">
        <f t="shared" si="2"/>
        <v>0</v>
      </c>
    </row>
    <row r="183" spans="1:10" ht="15">
      <c r="A183" s="4" t="s">
        <v>124</v>
      </c>
      <c r="B183" s="4" t="s">
        <v>90</v>
      </c>
      <c r="C183" s="4">
        <v>128</v>
      </c>
      <c r="D183" s="4">
        <v>99</v>
      </c>
      <c r="E183" s="4">
        <f>D183*1.15</f>
        <v>113.85</v>
      </c>
      <c r="F183" s="4">
        <v>14.58</v>
      </c>
      <c r="G183" s="4">
        <f>E183+F183</f>
        <v>128.43</v>
      </c>
      <c r="H183" s="4"/>
      <c r="I183" s="4"/>
      <c r="J183" s="12">
        <f t="shared" si="2"/>
        <v>0</v>
      </c>
    </row>
    <row r="184" spans="1:10" ht="15">
      <c r="A184" s="4" t="s">
        <v>124</v>
      </c>
      <c r="B184" s="4" t="s">
        <v>93</v>
      </c>
      <c r="C184" s="4">
        <v>74</v>
      </c>
      <c r="D184" s="4">
        <v>203.25</v>
      </c>
      <c r="E184" s="4">
        <f>D184*1.15</f>
        <v>233.73749999999998</v>
      </c>
      <c r="F184" s="4">
        <v>8.74</v>
      </c>
      <c r="G184" s="4">
        <f>E184+F184</f>
        <v>242.4775</v>
      </c>
      <c r="H184" s="4"/>
      <c r="I184" s="4"/>
      <c r="J184" s="12">
        <f t="shared" si="2"/>
        <v>0</v>
      </c>
    </row>
    <row r="185" spans="1:10" ht="15">
      <c r="A185" s="4" t="s">
        <v>124</v>
      </c>
      <c r="B185" s="4" t="s">
        <v>93</v>
      </c>
      <c r="C185" s="4">
        <v>80</v>
      </c>
      <c r="D185" s="4">
        <v>203.25</v>
      </c>
      <c r="E185" s="4">
        <f>D185*1.15</f>
        <v>233.73749999999998</v>
      </c>
      <c r="F185" s="4">
        <v>8.74</v>
      </c>
      <c r="G185" s="4">
        <f>E185+F185</f>
        <v>242.4775</v>
      </c>
      <c r="H185" s="4"/>
      <c r="I185" s="4"/>
      <c r="J185" s="12">
        <f t="shared" si="2"/>
        <v>0</v>
      </c>
    </row>
    <row r="186" spans="1:10" ht="15">
      <c r="A186" s="4" t="s">
        <v>124</v>
      </c>
      <c r="B186" s="4" t="s">
        <v>93</v>
      </c>
      <c r="C186" s="4">
        <v>86</v>
      </c>
      <c r="D186" s="4">
        <v>203.25</v>
      </c>
      <c r="E186" s="4">
        <f>D186*1.15</f>
        <v>233.73749999999998</v>
      </c>
      <c r="F186" s="4">
        <v>8.74</v>
      </c>
      <c r="G186" s="4">
        <f>E186+F186</f>
        <v>242.4775</v>
      </c>
      <c r="H186" s="4"/>
      <c r="I186" s="4"/>
      <c r="J186" s="12">
        <f t="shared" si="2"/>
        <v>0</v>
      </c>
    </row>
    <row r="187" spans="1:10" ht="15">
      <c r="A187" s="4" t="s">
        <v>124</v>
      </c>
      <c r="B187" s="4" t="s">
        <v>93</v>
      </c>
      <c r="C187" s="4">
        <v>92</v>
      </c>
      <c r="D187" s="4">
        <v>203.25</v>
      </c>
      <c r="E187" s="4">
        <f>D187*1.15</f>
        <v>233.73749999999998</v>
      </c>
      <c r="F187" s="4">
        <v>8.74</v>
      </c>
      <c r="G187" s="4">
        <f>E187+F187</f>
        <v>242.4775</v>
      </c>
      <c r="H187" s="4"/>
      <c r="I187" s="4"/>
      <c r="J187" s="12">
        <f t="shared" si="2"/>
        <v>0</v>
      </c>
    </row>
    <row r="188" spans="1:10" ht="15">
      <c r="A188" s="4" t="s">
        <v>124</v>
      </c>
      <c r="B188" s="4" t="s">
        <v>93</v>
      </c>
      <c r="C188" s="4">
        <v>80</v>
      </c>
      <c r="D188" s="4">
        <v>203.25</v>
      </c>
      <c r="E188" s="4">
        <f>D188*1.15</f>
        <v>233.73749999999998</v>
      </c>
      <c r="F188" s="4">
        <v>8.74</v>
      </c>
      <c r="G188" s="4">
        <f>E188+F188</f>
        <v>242.4775</v>
      </c>
      <c r="H188" s="4"/>
      <c r="I188" s="4"/>
      <c r="J188" s="12">
        <f t="shared" si="2"/>
        <v>0</v>
      </c>
    </row>
    <row r="189" spans="1:10" ht="15">
      <c r="A189" s="4" t="s">
        <v>124</v>
      </c>
      <c r="B189" s="4" t="s">
        <v>102</v>
      </c>
      <c r="C189" s="4">
        <v>170</v>
      </c>
      <c r="D189" s="4">
        <v>99</v>
      </c>
      <c r="E189" s="4">
        <f>D189*1.15</f>
        <v>113.85</v>
      </c>
      <c r="F189" s="4">
        <v>14.58</v>
      </c>
      <c r="G189" s="4">
        <f>E189+F189</f>
        <v>128.43</v>
      </c>
      <c r="H189" s="4"/>
      <c r="I189" s="4"/>
      <c r="J189" s="12">
        <f t="shared" si="2"/>
        <v>0</v>
      </c>
    </row>
    <row r="190" spans="1:10" ht="15">
      <c r="A190" s="4" t="s">
        <v>124</v>
      </c>
      <c r="B190" s="4" t="s">
        <v>102</v>
      </c>
      <c r="C190" s="4">
        <v>176</v>
      </c>
      <c r="D190" s="4">
        <v>99</v>
      </c>
      <c r="E190" s="4">
        <f>D190*1.15</f>
        <v>113.85</v>
      </c>
      <c r="F190" s="4">
        <v>14.58</v>
      </c>
      <c r="G190" s="4">
        <f>E190+F190</f>
        <v>128.43</v>
      </c>
      <c r="H190" s="4"/>
      <c r="I190" s="4"/>
      <c r="J190" s="12">
        <f t="shared" si="2"/>
        <v>0</v>
      </c>
    </row>
    <row r="191" spans="1:10" ht="15">
      <c r="A191" s="4" t="s">
        <v>124</v>
      </c>
      <c r="B191" s="4" t="s">
        <v>117</v>
      </c>
      <c r="C191" s="4">
        <v>146</v>
      </c>
      <c r="D191" s="4">
        <v>286</v>
      </c>
      <c r="E191" s="4">
        <f>D191*1.15</f>
        <v>328.9</v>
      </c>
      <c r="F191" s="4">
        <v>14.58</v>
      </c>
      <c r="G191" s="4">
        <f>E191+F191</f>
        <v>343.47999999999996</v>
      </c>
      <c r="H191" s="4"/>
      <c r="I191" s="4"/>
      <c r="J191" s="12">
        <f t="shared" si="2"/>
        <v>0</v>
      </c>
    </row>
    <row r="192" spans="1:10" ht="15">
      <c r="A192" s="4" t="s">
        <v>124</v>
      </c>
      <c r="B192" s="4">
        <v>10226</v>
      </c>
      <c r="C192" s="4">
        <v>12</v>
      </c>
      <c r="D192" s="4">
        <v>99</v>
      </c>
      <c r="E192" s="4">
        <f>D192*1.15</f>
        <v>113.85</v>
      </c>
      <c r="F192" s="4">
        <v>11.66</v>
      </c>
      <c r="G192" s="4">
        <f>E192+F192</f>
        <v>125.50999999999999</v>
      </c>
      <c r="H192" s="4"/>
      <c r="I192" s="4"/>
      <c r="J192" s="12">
        <f t="shared" si="2"/>
        <v>0</v>
      </c>
    </row>
    <row r="193" spans="1:10" ht="15">
      <c r="A193" s="14" t="s">
        <v>138</v>
      </c>
      <c r="B193" s="14" t="s">
        <v>77</v>
      </c>
      <c r="C193" s="14" t="s">
        <v>141</v>
      </c>
      <c r="D193" s="14">
        <v>99</v>
      </c>
      <c r="E193" s="14">
        <f>D193*1.15</f>
        <v>113.85</v>
      </c>
      <c r="F193" s="14">
        <v>11.66</v>
      </c>
      <c r="G193" s="14">
        <f>E193+F193</f>
        <v>125.50999999999999</v>
      </c>
      <c r="H193" s="14">
        <v>123.85</v>
      </c>
      <c r="I193" s="14"/>
      <c r="J193" s="12">
        <f t="shared" si="2"/>
        <v>123.85</v>
      </c>
    </row>
    <row r="194" spans="1:10" ht="15">
      <c r="A194" s="14" t="s">
        <v>138</v>
      </c>
      <c r="B194" s="14" t="s">
        <v>77</v>
      </c>
      <c r="C194" s="14" t="s">
        <v>141</v>
      </c>
      <c r="D194" s="14">
        <v>0</v>
      </c>
      <c r="E194" s="14">
        <f>D194*1.15</f>
        <v>0</v>
      </c>
      <c r="F194" s="14">
        <v>11.66</v>
      </c>
      <c r="G194" s="14">
        <f>E194+F194</f>
        <v>11.66</v>
      </c>
      <c r="H194" s="14">
        <v>123.85</v>
      </c>
      <c r="I194" s="14"/>
      <c r="J194" s="12">
        <f t="shared" si="2"/>
        <v>123.85</v>
      </c>
    </row>
    <row r="195" spans="1:10" ht="15">
      <c r="A195" s="4" t="s">
        <v>138</v>
      </c>
      <c r="B195" s="4" t="s">
        <v>77</v>
      </c>
      <c r="C195" s="4" t="s">
        <v>141</v>
      </c>
      <c r="D195" s="4">
        <v>99</v>
      </c>
      <c r="E195" s="4">
        <f>D195*1.15</f>
        <v>113.85</v>
      </c>
      <c r="F195" s="4">
        <v>11.66</v>
      </c>
      <c r="G195" s="4">
        <f>E195+F195</f>
        <v>125.50999999999999</v>
      </c>
      <c r="H195" s="4"/>
      <c r="I195" s="4"/>
      <c r="J195" s="12">
        <f t="shared" si="2"/>
        <v>0</v>
      </c>
    </row>
    <row r="196" spans="1:10" ht="15">
      <c r="A196" s="4" t="s">
        <v>142</v>
      </c>
      <c r="B196" s="4">
        <v>10226</v>
      </c>
      <c r="C196" s="4">
        <v>10</v>
      </c>
      <c r="D196" s="4">
        <v>99</v>
      </c>
      <c r="E196" s="4">
        <f>D196*1.15</f>
        <v>113.85</v>
      </c>
      <c r="F196" s="4">
        <v>11.66</v>
      </c>
      <c r="G196" s="4">
        <f>E196+F196</f>
        <v>125.50999999999999</v>
      </c>
      <c r="H196" s="4"/>
      <c r="I196" s="4"/>
      <c r="J196" s="12">
        <f t="shared" si="2"/>
        <v>0</v>
      </c>
    </row>
    <row r="197" spans="1:10" ht="15">
      <c r="A197" s="4" t="s">
        <v>124</v>
      </c>
      <c r="B197" s="4">
        <v>10226</v>
      </c>
      <c r="C197" s="4">
        <v>10</v>
      </c>
      <c r="D197" s="4">
        <v>99</v>
      </c>
      <c r="E197" s="4">
        <f>D197*1.15</f>
        <v>113.85</v>
      </c>
      <c r="F197" s="4">
        <v>11.66</v>
      </c>
      <c r="G197" s="4">
        <f>E197+F197</f>
        <v>125.50999999999999</v>
      </c>
      <c r="H197" s="4"/>
      <c r="I197" s="8"/>
      <c r="J197" s="12">
        <f t="shared" si="2"/>
        <v>0</v>
      </c>
    </row>
    <row r="198" spans="1:10" ht="15">
      <c r="A198" s="4" t="s">
        <v>124</v>
      </c>
      <c r="B198" s="4">
        <v>10226</v>
      </c>
      <c r="C198" s="4">
        <v>12</v>
      </c>
      <c r="D198" s="4">
        <v>99</v>
      </c>
      <c r="E198" s="4">
        <f>D198*1.15</f>
        <v>113.85</v>
      </c>
      <c r="F198" s="4">
        <v>11.66</v>
      </c>
      <c r="G198" s="4">
        <f>E198+F198</f>
        <v>125.50999999999999</v>
      </c>
      <c r="H198" s="4"/>
      <c r="I198" s="4"/>
      <c r="J198" s="12">
        <f t="shared" si="2"/>
        <v>0</v>
      </c>
    </row>
    <row r="199" spans="1:10" ht="15">
      <c r="A199" s="3" t="s">
        <v>114</v>
      </c>
      <c r="B199" s="3" t="s">
        <v>111</v>
      </c>
      <c r="C199" s="3">
        <v>34</v>
      </c>
      <c r="D199" s="3">
        <v>142</v>
      </c>
      <c r="E199" s="3">
        <f>D199*1.15</f>
        <v>163.29999999999998</v>
      </c>
      <c r="F199" s="3">
        <v>14.58</v>
      </c>
      <c r="G199" s="3">
        <f>E199+F199</f>
        <v>177.88</v>
      </c>
      <c r="H199" s="3">
        <v>177.88</v>
      </c>
      <c r="I199" s="3">
        <v>173</v>
      </c>
      <c r="J199" s="12">
        <f t="shared" si="2"/>
        <v>4.8799999999999955</v>
      </c>
    </row>
    <row r="200" spans="1:10" ht="15">
      <c r="A200" s="14" t="s">
        <v>107</v>
      </c>
      <c r="B200" s="14" t="s">
        <v>104</v>
      </c>
      <c r="C200" s="14">
        <v>26</v>
      </c>
      <c r="D200" s="14">
        <v>157.5</v>
      </c>
      <c r="E200" s="14">
        <f>D200*1.15</f>
        <v>181.125</v>
      </c>
      <c r="F200" s="14">
        <v>14.58</v>
      </c>
      <c r="G200" s="14">
        <f>E200+F200</f>
        <v>195.705</v>
      </c>
      <c r="H200" s="14">
        <v>195.705</v>
      </c>
      <c r="I200" s="14">
        <v>192.92</v>
      </c>
      <c r="J200" s="12">
        <f t="shared" si="2"/>
        <v>2.785000000000025</v>
      </c>
    </row>
    <row r="201" spans="1:10" ht="15">
      <c r="A201" s="3" t="s">
        <v>128</v>
      </c>
      <c r="B201" s="3">
        <v>10226</v>
      </c>
      <c r="C201" s="3">
        <v>10</v>
      </c>
      <c r="D201" s="3">
        <v>99</v>
      </c>
      <c r="E201" s="3">
        <f>D201*1.15</f>
        <v>113.85</v>
      </c>
      <c r="F201" s="3">
        <v>11.66</v>
      </c>
      <c r="G201" s="3">
        <f>E201+F201</f>
        <v>125.50999999999999</v>
      </c>
      <c r="H201" s="3">
        <v>125.51</v>
      </c>
      <c r="I201" s="3">
        <v>124</v>
      </c>
      <c r="J201" s="12">
        <f t="shared" si="2"/>
        <v>1.5100000000000051</v>
      </c>
    </row>
    <row r="202" spans="1:10" ht="15">
      <c r="A202" s="4" t="s">
        <v>39</v>
      </c>
      <c r="B202" s="4" t="s">
        <v>37</v>
      </c>
      <c r="C202" s="4">
        <v>116</v>
      </c>
      <c r="D202" s="4">
        <v>680.4</v>
      </c>
      <c r="E202" s="4">
        <f>D202*1.15</f>
        <v>782.4599999999999</v>
      </c>
      <c r="F202" s="4">
        <v>14.58</v>
      </c>
      <c r="G202" s="4">
        <f>E202+F202</f>
        <v>797.04</v>
      </c>
      <c r="H202" s="4"/>
      <c r="I202" s="4"/>
      <c r="J202" s="12"/>
    </row>
    <row r="203" spans="1:10" ht="15">
      <c r="A203" s="4" t="s">
        <v>39</v>
      </c>
      <c r="B203" s="4">
        <v>8140</v>
      </c>
      <c r="C203" s="4">
        <v>116</v>
      </c>
      <c r="D203" s="4">
        <v>150</v>
      </c>
      <c r="E203" s="4">
        <f>D203*1.15</f>
        <v>172.5</v>
      </c>
      <c r="F203" s="4">
        <v>11.1</v>
      </c>
      <c r="G203" s="4">
        <f>E203+F203</f>
        <v>183.6</v>
      </c>
      <c r="H203" s="4"/>
      <c r="I203" s="4"/>
      <c r="J203" s="12"/>
    </row>
    <row r="204" spans="1:10" ht="15">
      <c r="A204" s="14" t="s">
        <v>39</v>
      </c>
      <c r="B204" s="14">
        <v>8134</v>
      </c>
      <c r="C204" s="14">
        <v>116</v>
      </c>
      <c r="D204" s="14">
        <v>313</v>
      </c>
      <c r="E204" s="14">
        <f>D204*1.15</f>
        <v>359.95</v>
      </c>
      <c r="F204" s="14">
        <v>11.66</v>
      </c>
      <c r="G204" s="14">
        <f>E204+F204</f>
        <v>371.61</v>
      </c>
      <c r="H204" s="14">
        <v>1352.25</v>
      </c>
      <c r="I204" s="14">
        <v>1345</v>
      </c>
      <c r="J204" s="12">
        <f t="shared" si="2"/>
        <v>7.25</v>
      </c>
    </row>
    <row r="205" spans="1:10" ht="15">
      <c r="A205" s="3" t="s">
        <v>62</v>
      </c>
      <c r="B205" s="3">
        <v>8138</v>
      </c>
      <c r="C205" s="3">
        <v>104</v>
      </c>
      <c r="D205" s="3">
        <v>394</v>
      </c>
      <c r="E205" s="3">
        <f>D205*1.15</f>
        <v>453.09999999999997</v>
      </c>
      <c r="F205" s="3">
        <v>11.66</v>
      </c>
      <c r="G205" s="3">
        <f>E205+F205</f>
        <v>464.76</v>
      </c>
      <c r="H205" s="3">
        <v>464.76</v>
      </c>
      <c r="I205" s="3">
        <v>464</v>
      </c>
      <c r="J205" s="12">
        <f t="shared" si="2"/>
        <v>0.7599999999999909</v>
      </c>
    </row>
    <row r="206" spans="1:10" ht="15">
      <c r="A206" s="4" t="s">
        <v>101</v>
      </c>
      <c r="B206" s="4" t="s">
        <v>96</v>
      </c>
      <c r="C206" s="4">
        <v>170</v>
      </c>
      <c r="D206" s="4">
        <v>99</v>
      </c>
      <c r="E206" s="4">
        <f>D206*1.15</f>
        <v>113.85</v>
      </c>
      <c r="F206" s="4">
        <v>14.58</v>
      </c>
      <c r="G206" s="4">
        <f>E206+F206</f>
        <v>128.43</v>
      </c>
      <c r="H206" s="4"/>
      <c r="I206" s="4"/>
      <c r="J206" s="12"/>
    </row>
    <row r="207" spans="1:10" ht="15">
      <c r="A207" s="14" t="s">
        <v>101</v>
      </c>
      <c r="B207" s="14" t="s">
        <v>111</v>
      </c>
      <c r="C207" s="14">
        <v>30</v>
      </c>
      <c r="D207" s="14">
        <v>142</v>
      </c>
      <c r="E207" s="14">
        <f>D207*1.15</f>
        <v>163.29999999999998</v>
      </c>
      <c r="F207" s="14">
        <v>14.58</v>
      </c>
      <c r="G207" s="14">
        <f>E207+F207</f>
        <v>177.88</v>
      </c>
      <c r="H207" s="14">
        <v>306.31</v>
      </c>
      <c r="I207" s="14">
        <v>300</v>
      </c>
      <c r="J207" s="12">
        <f t="shared" si="2"/>
        <v>6.310000000000002</v>
      </c>
    </row>
    <row r="208" spans="1:10" ht="15">
      <c r="A208" s="3" t="s">
        <v>112</v>
      </c>
      <c r="B208" s="3" t="s">
        <v>111</v>
      </c>
      <c r="C208" s="3">
        <v>30</v>
      </c>
      <c r="D208" s="3">
        <v>142</v>
      </c>
      <c r="E208" s="3">
        <f>D208*1.15</f>
        <v>163.29999999999998</v>
      </c>
      <c r="F208" s="3">
        <v>14.58</v>
      </c>
      <c r="G208" s="3">
        <f>E208+F208</f>
        <v>177.88</v>
      </c>
      <c r="H208" s="3">
        <v>177.88</v>
      </c>
      <c r="I208" s="3">
        <v>173.3</v>
      </c>
      <c r="J208" s="12">
        <f aca="true" t="shared" si="3" ref="J208:J257">H208-I208</f>
        <v>4.579999999999984</v>
      </c>
    </row>
    <row r="209" spans="1:10" ht="15">
      <c r="A209" s="3" t="s">
        <v>132</v>
      </c>
      <c r="B209" s="5">
        <v>10226</v>
      </c>
      <c r="C209" s="3">
        <v>8</v>
      </c>
      <c r="D209" s="3">
        <v>99</v>
      </c>
      <c r="E209" s="3">
        <f>D209*1.15</f>
        <v>113.85</v>
      </c>
      <c r="F209" s="3">
        <v>11.66</v>
      </c>
      <c r="G209" s="3">
        <f>E209+F209</f>
        <v>125.50999999999999</v>
      </c>
      <c r="H209" s="3">
        <v>125.51</v>
      </c>
      <c r="I209" s="3">
        <v>126</v>
      </c>
      <c r="J209" s="12">
        <f t="shared" si="3"/>
        <v>-0.4899999999999949</v>
      </c>
    </row>
    <row r="210" spans="1:10" ht="15">
      <c r="A210" s="4" t="s">
        <v>74</v>
      </c>
      <c r="B210" s="4" t="s">
        <v>70</v>
      </c>
      <c r="C210" s="4">
        <v>8</v>
      </c>
      <c r="D210" s="4">
        <v>99</v>
      </c>
      <c r="E210" s="4">
        <f>D210*1.15</f>
        <v>113.85</v>
      </c>
      <c r="F210" s="4">
        <v>8.74</v>
      </c>
      <c r="G210" s="4">
        <f>E210+F210</f>
        <v>122.58999999999999</v>
      </c>
      <c r="H210" s="4"/>
      <c r="I210" s="4"/>
      <c r="J210" s="12"/>
    </row>
    <row r="211" spans="1:10" ht="15">
      <c r="A211" s="4" t="s">
        <v>74</v>
      </c>
      <c r="B211" s="4" t="s">
        <v>90</v>
      </c>
      <c r="C211" s="4">
        <v>152</v>
      </c>
      <c r="D211" s="4">
        <v>99</v>
      </c>
      <c r="E211" s="4">
        <f>D211*1.15</f>
        <v>113.85</v>
      </c>
      <c r="F211" s="4">
        <v>14.58</v>
      </c>
      <c r="G211" s="4">
        <f>E211+F211</f>
        <v>128.43</v>
      </c>
      <c r="H211" s="4"/>
      <c r="I211" s="4"/>
      <c r="J211" s="12"/>
    </row>
    <row r="212" spans="1:10" ht="15">
      <c r="A212" s="14" t="s">
        <v>78</v>
      </c>
      <c r="B212" s="14" t="s">
        <v>75</v>
      </c>
      <c r="C212" s="14">
        <v>140</v>
      </c>
      <c r="D212" s="14">
        <v>99</v>
      </c>
      <c r="E212" s="14">
        <f>D212*1.15</f>
        <v>113.85</v>
      </c>
      <c r="F212" s="14">
        <v>14.58</v>
      </c>
      <c r="G212" s="14">
        <f>E212+F212</f>
        <v>128.43</v>
      </c>
      <c r="H212" s="14">
        <v>379.45</v>
      </c>
      <c r="I212" s="14">
        <v>372</v>
      </c>
      <c r="J212" s="12">
        <f t="shared" si="3"/>
        <v>7.449999999999989</v>
      </c>
    </row>
    <row r="213" spans="1:10" ht="15">
      <c r="A213" s="3" t="s">
        <v>86</v>
      </c>
      <c r="B213" s="3" t="s">
        <v>76</v>
      </c>
      <c r="C213" s="3">
        <v>170</v>
      </c>
      <c r="D213" s="3">
        <v>99</v>
      </c>
      <c r="E213" s="3">
        <f>D213*1.15</f>
        <v>113.85</v>
      </c>
      <c r="F213" s="3">
        <v>14.58</v>
      </c>
      <c r="G213" s="3">
        <f>E213+F213</f>
        <v>128.43</v>
      </c>
      <c r="H213" s="3">
        <v>128.43</v>
      </c>
      <c r="I213" s="3">
        <v>124</v>
      </c>
      <c r="J213" s="12">
        <f t="shared" si="3"/>
        <v>4.430000000000007</v>
      </c>
    </row>
    <row r="214" spans="1:10" ht="15">
      <c r="A214" s="4" t="s">
        <v>25</v>
      </c>
      <c r="B214" s="4">
        <v>37106</v>
      </c>
      <c r="C214" s="4">
        <v>134</v>
      </c>
      <c r="D214" s="4">
        <v>99</v>
      </c>
      <c r="E214" s="4">
        <f>D214*1.15</f>
        <v>113.85</v>
      </c>
      <c r="F214" s="4">
        <v>11.66</v>
      </c>
      <c r="G214" s="4">
        <f>E214+F214</f>
        <v>125.50999999999999</v>
      </c>
      <c r="H214" s="4"/>
      <c r="I214" s="4"/>
      <c r="J214" s="12"/>
    </row>
    <row r="215" spans="1:10" ht="15">
      <c r="A215" s="4" t="s">
        <v>25</v>
      </c>
      <c r="B215" s="7" t="s">
        <v>29</v>
      </c>
      <c r="C215" s="4">
        <v>140</v>
      </c>
      <c r="D215" s="4">
        <v>99</v>
      </c>
      <c r="E215" s="4">
        <f>D215*1.15</f>
        <v>113.85</v>
      </c>
      <c r="F215" s="4">
        <v>11.66</v>
      </c>
      <c r="G215" s="4">
        <f>E215+F215</f>
        <v>125.50999999999999</v>
      </c>
      <c r="H215" s="4"/>
      <c r="I215" s="4"/>
      <c r="J215" s="12"/>
    </row>
    <row r="216" spans="1:10" ht="15">
      <c r="A216" s="4" t="s">
        <v>25</v>
      </c>
      <c r="B216" s="4">
        <v>83667</v>
      </c>
      <c r="C216" s="4">
        <v>128</v>
      </c>
      <c r="D216" s="4">
        <v>99</v>
      </c>
      <c r="E216" s="4">
        <f>D216*1.15</f>
        <v>113.85</v>
      </c>
      <c r="F216" s="4">
        <v>11.66</v>
      </c>
      <c r="G216" s="4">
        <f>E216+F216</f>
        <v>125.50999999999999</v>
      </c>
      <c r="H216" s="4"/>
      <c r="I216" s="4"/>
      <c r="J216" s="12"/>
    </row>
    <row r="217" spans="1:10" ht="15">
      <c r="A217" s="4" t="s">
        <v>25</v>
      </c>
      <c r="B217" s="8">
        <v>10226</v>
      </c>
      <c r="C217" s="4">
        <v>10</v>
      </c>
      <c r="D217" s="4">
        <v>99</v>
      </c>
      <c r="E217" s="4">
        <f>D217*1.15</f>
        <v>113.85</v>
      </c>
      <c r="F217" s="4">
        <v>11.66</v>
      </c>
      <c r="G217" s="4">
        <f>E217+F217</f>
        <v>125.50999999999999</v>
      </c>
      <c r="H217" s="4"/>
      <c r="I217" s="4"/>
      <c r="J217" s="12"/>
    </row>
    <row r="218" spans="1:10" ht="15">
      <c r="A218" s="14" t="s">
        <v>25</v>
      </c>
      <c r="B218" s="14" t="s">
        <v>69</v>
      </c>
      <c r="C218" s="14">
        <v>8</v>
      </c>
      <c r="D218" s="14">
        <v>99</v>
      </c>
      <c r="E218" s="14">
        <f>D218*1.15</f>
        <v>113.85</v>
      </c>
      <c r="F218" s="14">
        <v>8.74</v>
      </c>
      <c r="G218" s="14">
        <f>E218+F218</f>
        <v>122.58999999999999</v>
      </c>
      <c r="H218" s="14">
        <v>624.63</v>
      </c>
      <c r="I218" s="14">
        <v>620</v>
      </c>
      <c r="J218" s="12">
        <f t="shared" si="3"/>
        <v>4.6299999999999955</v>
      </c>
    </row>
    <row r="219" spans="1:10" ht="15">
      <c r="A219" s="3" t="s">
        <v>20</v>
      </c>
      <c r="B219" s="3">
        <v>27203</v>
      </c>
      <c r="C219" s="3" t="s">
        <v>21</v>
      </c>
      <c r="D219" s="3">
        <v>594</v>
      </c>
      <c r="E219" s="3">
        <f>D219*1.15</f>
        <v>683.0999999999999</v>
      </c>
      <c r="F219" s="3">
        <v>34.98</v>
      </c>
      <c r="G219" s="3">
        <f>E219+F219</f>
        <v>718.0799999999999</v>
      </c>
      <c r="H219" s="3"/>
      <c r="I219" s="3"/>
      <c r="J219" s="12"/>
    </row>
    <row r="220" spans="1:10" ht="15">
      <c r="A220" s="3" t="s">
        <v>20</v>
      </c>
      <c r="B220" s="3">
        <v>24104</v>
      </c>
      <c r="C220" s="3" t="s">
        <v>21</v>
      </c>
      <c r="D220" s="3">
        <v>594</v>
      </c>
      <c r="E220" s="3">
        <f>D220*1.15</f>
        <v>683.0999999999999</v>
      </c>
      <c r="F220" s="3">
        <v>34.98</v>
      </c>
      <c r="G220" s="3">
        <f>E220+F220</f>
        <v>718.0799999999999</v>
      </c>
      <c r="H220" s="3"/>
      <c r="I220" s="3"/>
      <c r="J220" s="12"/>
    </row>
    <row r="221" spans="1:10" ht="15">
      <c r="A221" s="3" t="s">
        <v>20</v>
      </c>
      <c r="B221" s="3">
        <v>37106</v>
      </c>
      <c r="C221" s="3" t="s">
        <v>21</v>
      </c>
      <c r="D221" s="3">
        <v>594</v>
      </c>
      <c r="E221" s="3">
        <f>D221*1.15</f>
        <v>683.0999999999999</v>
      </c>
      <c r="F221" s="3">
        <v>69.96</v>
      </c>
      <c r="G221" s="3">
        <f>E221+F221</f>
        <v>753.06</v>
      </c>
      <c r="H221" s="3"/>
      <c r="I221" s="3"/>
      <c r="J221" s="12"/>
    </row>
    <row r="222" spans="1:10" ht="15">
      <c r="A222" s="3" t="s">
        <v>20</v>
      </c>
      <c r="B222" s="3">
        <v>37135</v>
      </c>
      <c r="C222" s="3">
        <v>110</v>
      </c>
      <c r="D222" s="3">
        <v>97.5</v>
      </c>
      <c r="E222" s="3">
        <f>D222*1.15</f>
        <v>112.12499999999999</v>
      </c>
      <c r="F222" s="3">
        <v>11.66</v>
      </c>
      <c r="G222" s="3">
        <f>E222+F222</f>
        <v>123.78499999999998</v>
      </c>
      <c r="H222" s="3"/>
      <c r="I222" s="3"/>
      <c r="J222" s="12"/>
    </row>
    <row r="223" spans="1:10" ht="15">
      <c r="A223" s="3" t="s">
        <v>20</v>
      </c>
      <c r="B223" s="3">
        <v>37135</v>
      </c>
      <c r="C223" s="3">
        <v>122</v>
      </c>
      <c r="D223" s="3">
        <v>97.5</v>
      </c>
      <c r="E223" s="3">
        <f>D223*1.15</f>
        <v>112.12499999999999</v>
      </c>
      <c r="F223" s="3">
        <v>11.66</v>
      </c>
      <c r="G223" s="3">
        <f>E223+F223</f>
        <v>123.78499999999998</v>
      </c>
      <c r="H223" s="3"/>
      <c r="I223" s="3"/>
      <c r="J223" s="12"/>
    </row>
    <row r="224" spans="1:10" ht="15">
      <c r="A224" s="3" t="s">
        <v>20</v>
      </c>
      <c r="B224" s="3">
        <v>37135</v>
      </c>
      <c r="C224" s="3">
        <v>128</v>
      </c>
      <c r="D224" s="3">
        <v>97.5</v>
      </c>
      <c r="E224" s="3">
        <f>D224*1.15</f>
        <v>112.12499999999999</v>
      </c>
      <c r="F224" s="3">
        <v>11.66</v>
      </c>
      <c r="G224" s="3">
        <f>E224+F224</f>
        <v>123.78499999999998</v>
      </c>
      <c r="H224" s="3"/>
      <c r="I224" s="3"/>
      <c r="J224" s="12"/>
    </row>
    <row r="225" spans="1:10" ht="15">
      <c r="A225" s="3" t="s">
        <v>20</v>
      </c>
      <c r="B225" s="3">
        <v>37135</v>
      </c>
      <c r="C225" s="3">
        <v>134</v>
      </c>
      <c r="D225" s="3">
        <v>97.5</v>
      </c>
      <c r="E225" s="3">
        <f>D225*1.15</f>
        <v>112.12499999999999</v>
      </c>
      <c r="F225" s="3">
        <v>11.66</v>
      </c>
      <c r="G225" s="3">
        <f>E225+F225</f>
        <v>123.78499999999998</v>
      </c>
      <c r="H225" s="3"/>
      <c r="I225" s="3"/>
      <c r="J225" s="12"/>
    </row>
    <row r="226" spans="1:10" ht="15">
      <c r="A226" s="3" t="s">
        <v>20</v>
      </c>
      <c r="B226" s="3" t="s">
        <v>29</v>
      </c>
      <c r="C226" s="3" t="s">
        <v>21</v>
      </c>
      <c r="D226" s="3">
        <v>594</v>
      </c>
      <c r="E226" s="3">
        <f>D226*1.15</f>
        <v>683.0999999999999</v>
      </c>
      <c r="F226" s="3">
        <v>69.96</v>
      </c>
      <c r="G226" s="3">
        <f>E226+F226</f>
        <v>753.06</v>
      </c>
      <c r="H226" s="3"/>
      <c r="I226" s="3"/>
      <c r="J226" s="12"/>
    </row>
    <row r="227" spans="1:10" ht="15">
      <c r="A227" s="3" t="s">
        <v>20</v>
      </c>
      <c r="B227" s="3">
        <v>8140</v>
      </c>
      <c r="C227" s="3">
        <v>128</v>
      </c>
      <c r="D227" s="3">
        <v>150</v>
      </c>
      <c r="E227" s="3">
        <f>D227*1.15</f>
        <v>172.5</v>
      </c>
      <c r="F227" s="3">
        <v>11.1</v>
      </c>
      <c r="G227" s="3">
        <f>E227+F227</f>
        <v>183.6</v>
      </c>
      <c r="H227" s="3"/>
      <c r="I227" s="3"/>
      <c r="J227" s="12"/>
    </row>
    <row r="228" spans="1:10" ht="15">
      <c r="A228" s="3" t="s">
        <v>20</v>
      </c>
      <c r="B228" s="3">
        <v>8140</v>
      </c>
      <c r="C228" s="3">
        <v>128</v>
      </c>
      <c r="D228" s="3">
        <v>150</v>
      </c>
      <c r="E228" s="3">
        <f>D228*1.15</f>
        <v>172.5</v>
      </c>
      <c r="F228" s="3">
        <v>11.1</v>
      </c>
      <c r="G228" s="3">
        <f>E228+F228</f>
        <v>183.6</v>
      </c>
      <c r="H228" s="3"/>
      <c r="I228" s="3"/>
      <c r="J228" s="12"/>
    </row>
    <row r="229" spans="1:10" ht="15">
      <c r="A229" s="3" t="s">
        <v>20</v>
      </c>
      <c r="B229" s="3" t="s">
        <v>115</v>
      </c>
      <c r="C229" s="3" t="s">
        <v>116</v>
      </c>
      <c r="D229" s="3">
        <f>201.5*6</f>
        <v>1209</v>
      </c>
      <c r="E229" s="3">
        <f>D229*1.15</f>
        <v>1390.35</v>
      </c>
      <c r="F229" s="3">
        <v>52.5</v>
      </c>
      <c r="G229" s="3">
        <f>E229+F229</f>
        <v>1442.85</v>
      </c>
      <c r="H229" s="3">
        <v>5247.47</v>
      </c>
      <c r="I229" s="3">
        <f>4400+826</f>
        <v>5226</v>
      </c>
      <c r="J229" s="12">
        <f t="shared" si="3"/>
        <v>21.470000000000255</v>
      </c>
    </row>
    <row r="230" spans="1:10" ht="15">
      <c r="A230" s="4" t="s">
        <v>46</v>
      </c>
      <c r="B230" s="4">
        <v>83667</v>
      </c>
      <c r="C230" s="4">
        <v>116</v>
      </c>
      <c r="D230" s="4">
        <v>99</v>
      </c>
      <c r="E230" s="4">
        <f>D230*1.15</f>
        <v>113.85</v>
      </c>
      <c r="F230" s="4">
        <v>11.66</v>
      </c>
      <c r="G230" s="4">
        <f>E230+F230</f>
        <v>125.50999999999999</v>
      </c>
      <c r="H230" s="4"/>
      <c r="I230" s="4"/>
      <c r="J230" s="12"/>
    </row>
    <row r="231" spans="1:10" ht="15">
      <c r="A231" s="4" t="s">
        <v>46</v>
      </c>
      <c r="B231" s="4" t="s">
        <v>69</v>
      </c>
      <c r="C231" s="4">
        <v>6</v>
      </c>
      <c r="D231" s="4">
        <v>99</v>
      </c>
      <c r="E231" s="4">
        <f>D231*1.15</f>
        <v>113.85</v>
      </c>
      <c r="F231" s="4">
        <v>8.74</v>
      </c>
      <c r="G231" s="4">
        <f>E231+F231</f>
        <v>122.58999999999999</v>
      </c>
      <c r="H231" s="4"/>
      <c r="I231" s="4"/>
      <c r="J231" s="12"/>
    </row>
    <row r="232" spans="1:10" ht="15">
      <c r="A232" s="4" t="s">
        <v>46</v>
      </c>
      <c r="B232" s="4" t="s">
        <v>69</v>
      </c>
      <c r="C232" s="4">
        <v>6</v>
      </c>
      <c r="D232" s="4">
        <v>99</v>
      </c>
      <c r="E232" s="4">
        <f>D232*1.15</f>
        <v>113.85</v>
      </c>
      <c r="F232" s="4">
        <v>8.74</v>
      </c>
      <c r="G232" s="4">
        <f>E232+F232</f>
        <v>122.58999999999999</v>
      </c>
      <c r="H232" s="4"/>
      <c r="I232" s="4"/>
      <c r="J232" s="12"/>
    </row>
    <row r="233" spans="1:10" ht="15">
      <c r="A233" s="4" t="s">
        <v>46</v>
      </c>
      <c r="B233" s="4" t="s">
        <v>90</v>
      </c>
      <c r="C233" s="4">
        <v>164</v>
      </c>
      <c r="D233" s="4">
        <v>99</v>
      </c>
      <c r="E233" s="4">
        <f>D233*1.15</f>
        <v>113.85</v>
      </c>
      <c r="F233" s="4">
        <v>14.58</v>
      </c>
      <c r="G233" s="4">
        <f>E233+F233</f>
        <v>128.43</v>
      </c>
      <c r="H233" s="4"/>
      <c r="I233" s="4"/>
      <c r="J233" s="12"/>
    </row>
    <row r="234" spans="1:10" ht="15">
      <c r="A234" s="4" t="s">
        <v>46</v>
      </c>
      <c r="B234" s="4" t="s">
        <v>111</v>
      </c>
      <c r="C234" s="4">
        <v>31</v>
      </c>
      <c r="D234" s="4">
        <v>142</v>
      </c>
      <c r="E234" s="4">
        <f>D234*1.15</f>
        <v>163.29999999999998</v>
      </c>
      <c r="F234" s="4">
        <v>14.58</v>
      </c>
      <c r="G234" s="4">
        <f>E234+F234</f>
        <v>177.88</v>
      </c>
      <c r="H234" s="4"/>
      <c r="I234" s="4"/>
      <c r="J234" s="12"/>
    </row>
    <row r="235" spans="1:10" ht="15">
      <c r="A235" s="4" t="s">
        <v>46</v>
      </c>
      <c r="B235" s="4" t="s">
        <v>111</v>
      </c>
      <c r="C235" s="4">
        <v>35</v>
      </c>
      <c r="D235" s="4">
        <v>142</v>
      </c>
      <c r="E235" s="4">
        <f>D235*1.15</f>
        <v>163.29999999999998</v>
      </c>
      <c r="F235" s="4">
        <v>14.58</v>
      </c>
      <c r="G235" s="4">
        <f>E235+F235</f>
        <v>177.88</v>
      </c>
      <c r="H235" s="4"/>
      <c r="I235" s="4"/>
      <c r="J235" s="12"/>
    </row>
    <row r="236" spans="1:10" ht="15">
      <c r="A236" s="14" t="s">
        <v>46</v>
      </c>
      <c r="B236" s="14" t="s">
        <v>111</v>
      </c>
      <c r="C236" s="14">
        <v>35</v>
      </c>
      <c r="D236" s="14">
        <v>142</v>
      </c>
      <c r="E236" s="14">
        <f>D236*1.15</f>
        <v>163.29999999999998</v>
      </c>
      <c r="F236" s="14">
        <v>14.58</v>
      </c>
      <c r="G236" s="14">
        <f>E236+F236</f>
        <v>177.88</v>
      </c>
      <c r="H236" s="14">
        <v>1032.76</v>
      </c>
      <c r="I236" s="14">
        <f>76.04+940</f>
        <v>1016.04</v>
      </c>
      <c r="J236" s="12">
        <f t="shared" si="3"/>
        <v>16.720000000000027</v>
      </c>
    </row>
    <row r="237" spans="1:10" ht="15">
      <c r="A237" s="3" t="s">
        <v>43</v>
      </c>
      <c r="B237" s="3">
        <v>83667</v>
      </c>
      <c r="C237" s="3">
        <v>104</v>
      </c>
      <c r="D237" s="3">
        <v>99</v>
      </c>
      <c r="E237" s="3">
        <f>D237*1.15</f>
        <v>113.85</v>
      </c>
      <c r="F237" s="3">
        <v>11.66</v>
      </c>
      <c r="G237" s="3">
        <f>E237+F237</f>
        <v>125.50999999999999</v>
      </c>
      <c r="H237" s="3">
        <v>125.51</v>
      </c>
      <c r="I237" s="3">
        <v>125</v>
      </c>
      <c r="J237" s="12">
        <f t="shared" si="3"/>
        <v>0.5100000000000051</v>
      </c>
    </row>
    <row r="238" spans="1:10" ht="15">
      <c r="A238" s="4" t="s">
        <v>34</v>
      </c>
      <c r="B238" s="4" t="s">
        <v>29</v>
      </c>
      <c r="C238" s="4">
        <v>116</v>
      </c>
      <c r="D238" s="4">
        <v>99</v>
      </c>
      <c r="E238" s="4">
        <f>D238*1.15</f>
        <v>113.85</v>
      </c>
      <c r="F238" s="4">
        <v>11.66</v>
      </c>
      <c r="G238" s="4">
        <f>E238+F238</f>
        <v>125.50999999999999</v>
      </c>
      <c r="H238" s="4"/>
      <c r="I238" s="4"/>
      <c r="J238" s="12"/>
    </row>
    <row r="239" spans="1:10" ht="15">
      <c r="A239" s="4" t="s">
        <v>34</v>
      </c>
      <c r="B239" s="4" t="s">
        <v>69</v>
      </c>
      <c r="C239" s="4">
        <v>8</v>
      </c>
      <c r="D239" s="4">
        <v>99</v>
      </c>
      <c r="E239" s="4">
        <f>D239*1.15</f>
        <v>113.85</v>
      </c>
      <c r="F239" s="4">
        <v>8.74</v>
      </c>
      <c r="G239" s="4">
        <f>E239+F239</f>
        <v>122.58999999999999</v>
      </c>
      <c r="H239" s="4"/>
      <c r="I239" s="4"/>
      <c r="J239" s="12"/>
    </row>
    <row r="240" spans="1:10" ht="15">
      <c r="A240" s="14" t="s">
        <v>34</v>
      </c>
      <c r="B240" s="14" t="s">
        <v>104</v>
      </c>
      <c r="C240" s="14">
        <v>29</v>
      </c>
      <c r="D240" s="14">
        <v>157.5</v>
      </c>
      <c r="E240" s="14">
        <f>D240*1.15</f>
        <v>181.125</v>
      </c>
      <c r="F240" s="14">
        <v>14.58</v>
      </c>
      <c r="G240" s="14">
        <f>E240+F240</f>
        <v>195.705</v>
      </c>
      <c r="H240" s="14">
        <v>443.805</v>
      </c>
      <c r="I240" s="14">
        <f>65.65+373.18</f>
        <v>438.83000000000004</v>
      </c>
      <c r="J240" s="12">
        <f t="shared" si="3"/>
        <v>4.974999999999966</v>
      </c>
    </row>
    <row r="241" spans="1:10" ht="15">
      <c r="A241" s="3" t="s">
        <v>87</v>
      </c>
      <c r="B241" s="3">
        <v>10226</v>
      </c>
      <c r="C241" s="3">
        <v>12</v>
      </c>
      <c r="D241" s="3">
        <v>99</v>
      </c>
      <c r="E241" s="3">
        <f>D241*1.15</f>
        <v>113.85</v>
      </c>
      <c r="F241" s="3">
        <v>11.66</v>
      </c>
      <c r="G241" s="3">
        <f>E241+F241</f>
        <v>125.50999999999999</v>
      </c>
      <c r="H241" s="3">
        <v>125.51</v>
      </c>
      <c r="I241" s="3">
        <v>124</v>
      </c>
      <c r="J241" s="12">
        <f t="shared" si="3"/>
        <v>1.5100000000000051</v>
      </c>
    </row>
    <row r="242" spans="1:10" ht="15">
      <c r="A242" s="4" t="s">
        <v>13</v>
      </c>
      <c r="B242" s="4" t="s">
        <v>8</v>
      </c>
      <c r="C242" s="4">
        <v>32</v>
      </c>
      <c r="D242" s="4">
        <v>321</v>
      </c>
      <c r="E242" s="4">
        <f>D242*1.15</f>
        <v>369.15</v>
      </c>
      <c r="F242" s="4">
        <v>20.4</v>
      </c>
      <c r="G242" s="4">
        <f>E242+F242</f>
        <v>389.54999999999995</v>
      </c>
      <c r="H242" s="4"/>
      <c r="I242" s="4"/>
      <c r="J242" s="12"/>
    </row>
    <row r="243" spans="1:10" ht="15">
      <c r="A243" s="4" t="s">
        <v>13</v>
      </c>
      <c r="B243" s="4">
        <v>37106</v>
      </c>
      <c r="C243" s="4" t="s">
        <v>21</v>
      </c>
      <c r="D243" s="4">
        <v>594</v>
      </c>
      <c r="E243" s="4">
        <f>D243*1.15</f>
        <v>683.0999999999999</v>
      </c>
      <c r="F243" s="4">
        <v>69.96</v>
      </c>
      <c r="G243" s="4">
        <f>E243+F243</f>
        <v>753.06</v>
      </c>
      <c r="H243" s="4"/>
      <c r="I243" s="4"/>
      <c r="J243" s="12"/>
    </row>
    <row r="244" spans="1:10" ht="15">
      <c r="A244" s="4" t="s">
        <v>13</v>
      </c>
      <c r="B244" s="4">
        <v>83667</v>
      </c>
      <c r="C244" s="4" t="s">
        <v>21</v>
      </c>
      <c r="D244" s="4">
        <v>594</v>
      </c>
      <c r="E244" s="4">
        <f>D244*1.15</f>
        <v>683.0999999999999</v>
      </c>
      <c r="F244" s="4">
        <v>69.96</v>
      </c>
      <c r="G244" s="4">
        <f>E244+F244</f>
        <v>753.06</v>
      </c>
      <c r="H244" s="4"/>
      <c r="I244" s="4"/>
      <c r="J244" s="12"/>
    </row>
    <row r="245" spans="1:10" ht="15">
      <c r="A245" s="4" t="s">
        <v>13</v>
      </c>
      <c r="B245" s="8">
        <v>10226</v>
      </c>
      <c r="C245" s="4" t="s">
        <v>21</v>
      </c>
      <c r="D245" s="4">
        <v>594</v>
      </c>
      <c r="E245" s="4">
        <f>D245*1.15</f>
        <v>683.0999999999999</v>
      </c>
      <c r="F245" s="4">
        <v>69.96</v>
      </c>
      <c r="G245" s="4">
        <f>E245+F245</f>
        <v>753.06</v>
      </c>
      <c r="H245" s="4"/>
      <c r="I245" s="4"/>
      <c r="J245" s="12"/>
    </row>
    <row r="246" spans="1:10" ht="15">
      <c r="A246" s="3" t="s">
        <v>13</v>
      </c>
      <c r="B246" s="3" t="s">
        <v>104</v>
      </c>
      <c r="C246" s="3">
        <v>25</v>
      </c>
      <c r="D246" s="3">
        <v>157.5</v>
      </c>
      <c r="E246" s="3">
        <f>D246*1.15</f>
        <v>181.125</v>
      </c>
      <c r="F246" s="3">
        <v>14.58</v>
      </c>
      <c r="G246" s="3">
        <f>E246+F246</f>
        <v>195.705</v>
      </c>
      <c r="H246" s="3">
        <v>2844.435</v>
      </c>
      <c r="I246" s="3">
        <f>41.8+2758</f>
        <v>2799.8</v>
      </c>
      <c r="J246" s="12">
        <f t="shared" si="3"/>
        <v>44.63499999999976</v>
      </c>
    </row>
    <row r="247" spans="1:10" ht="15">
      <c r="A247" s="14" t="s">
        <v>68</v>
      </c>
      <c r="B247" s="15">
        <v>10226</v>
      </c>
      <c r="C247" s="14">
        <v>10</v>
      </c>
      <c r="D247" s="14">
        <v>99</v>
      </c>
      <c r="E247" s="14">
        <f>D247*1.15</f>
        <v>113.85</v>
      </c>
      <c r="F247" s="14">
        <v>11.66</v>
      </c>
      <c r="G247" s="14">
        <f>E247+F247</f>
        <v>125.50999999999999</v>
      </c>
      <c r="H247" s="14">
        <v>125.51</v>
      </c>
      <c r="I247" s="14">
        <v>130</v>
      </c>
      <c r="J247" s="12">
        <f t="shared" si="3"/>
        <v>-4.489999999999995</v>
      </c>
    </row>
    <row r="248" spans="1:10" ht="15">
      <c r="A248" s="4" t="s">
        <v>133</v>
      </c>
      <c r="B248" s="4">
        <v>8140</v>
      </c>
      <c r="C248" s="4">
        <v>128</v>
      </c>
      <c r="D248" s="4">
        <v>150</v>
      </c>
      <c r="E248" s="4">
        <f>D248*1.15</f>
        <v>172.5</v>
      </c>
      <c r="F248" s="4">
        <v>11.1</v>
      </c>
      <c r="G248" s="4">
        <f>E248+F248</f>
        <v>183.6</v>
      </c>
      <c r="H248" s="4">
        <v>183.6</v>
      </c>
      <c r="I248" s="4">
        <v>184.16</v>
      </c>
      <c r="J248" s="12">
        <f t="shared" si="3"/>
        <v>-0.5600000000000023</v>
      </c>
    </row>
    <row r="249" spans="1:10" ht="15">
      <c r="A249" s="3" t="s">
        <v>113</v>
      </c>
      <c r="B249" s="3" t="s">
        <v>111</v>
      </c>
      <c r="C249" s="3">
        <v>32</v>
      </c>
      <c r="D249" s="3">
        <v>142</v>
      </c>
      <c r="E249" s="3">
        <f>D249*1.15</f>
        <v>163.29999999999998</v>
      </c>
      <c r="F249" s="3">
        <v>14.58</v>
      </c>
      <c r="G249" s="3">
        <f>E249+F249</f>
        <v>177.88</v>
      </c>
      <c r="H249" s="3">
        <v>177.88</v>
      </c>
      <c r="I249" s="3">
        <v>173.3</v>
      </c>
      <c r="J249" s="12">
        <f t="shared" si="3"/>
        <v>4.579999999999984</v>
      </c>
    </row>
    <row r="250" spans="1:10" ht="15">
      <c r="A250" s="14" t="s">
        <v>108</v>
      </c>
      <c r="B250" s="14" t="s">
        <v>104</v>
      </c>
      <c r="C250" s="14">
        <v>27</v>
      </c>
      <c r="D250" s="14">
        <v>157.5</v>
      </c>
      <c r="E250" s="14">
        <f>D250*1.15</f>
        <v>181.125</v>
      </c>
      <c r="F250" s="14">
        <v>14.58</v>
      </c>
      <c r="G250" s="14">
        <f>E250+F250</f>
        <v>195.705</v>
      </c>
      <c r="H250" s="14">
        <v>195.705</v>
      </c>
      <c r="I250" s="14">
        <v>192</v>
      </c>
      <c r="J250" s="12">
        <f t="shared" si="3"/>
        <v>3.7050000000000125</v>
      </c>
    </row>
    <row r="251" spans="1:10" ht="15">
      <c r="A251" s="3" t="s">
        <v>49</v>
      </c>
      <c r="B251" s="3">
        <v>83667</v>
      </c>
      <c r="C251" s="3">
        <v>116</v>
      </c>
      <c r="D251" s="3">
        <v>99</v>
      </c>
      <c r="E251" s="3">
        <f>D251*1.15</f>
        <v>113.85</v>
      </c>
      <c r="F251" s="3">
        <v>11.66</v>
      </c>
      <c r="G251" s="3">
        <f>E251+F251</f>
        <v>125.50999999999999</v>
      </c>
      <c r="H251" s="3">
        <v>125.51</v>
      </c>
      <c r="I251" s="3">
        <v>248</v>
      </c>
      <c r="J251" s="12">
        <f t="shared" si="3"/>
        <v>-122.49</v>
      </c>
    </row>
    <row r="252" spans="1:10" ht="15">
      <c r="A252" s="4" t="s">
        <v>17</v>
      </c>
      <c r="B252" s="4" t="s">
        <v>70</v>
      </c>
      <c r="C252" s="4">
        <v>4</v>
      </c>
      <c r="D252" s="4">
        <v>99</v>
      </c>
      <c r="E252" s="4">
        <f>D252*1.15</f>
        <v>113.85</v>
      </c>
      <c r="F252" s="4">
        <v>8.74</v>
      </c>
      <c r="G252" s="4">
        <f>E252+F252</f>
        <v>122.58999999999999</v>
      </c>
      <c r="H252" s="4"/>
      <c r="I252" s="4"/>
      <c r="J252" s="12"/>
    </row>
    <row r="253" spans="1:10" ht="15">
      <c r="A253" s="4" t="s">
        <v>17</v>
      </c>
      <c r="B253" s="4" t="s">
        <v>8</v>
      </c>
      <c r="C253" s="4">
        <v>30</v>
      </c>
      <c r="D253" s="4">
        <v>321</v>
      </c>
      <c r="E253" s="4">
        <f>D253*1.15</f>
        <v>369.15</v>
      </c>
      <c r="F253" s="4">
        <v>20.4</v>
      </c>
      <c r="G253" s="4">
        <f>E253+F253</f>
        <v>389.54999999999995</v>
      </c>
      <c r="H253" s="4"/>
      <c r="I253" s="4"/>
      <c r="J253" s="12"/>
    </row>
    <row r="254" spans="1:10" ht="15">
      <c r="A254" s="4" t="s">
        <v>17</v>
      </c>
      <c r="B254" s="4" t="s">
        <v>69</v>
      </c>
      <c r="C254" s="4">
        <v>2</v>
      </c>
      <c r="D254" s="4">
        <v>99</v>
      </c>
      <c r="E254" s="4">
        <f>D254*1.15</f>
        <v>113.85</v>
      </c>
      <c r="F254" s="9">
        <v>8.74</v>
      </c>
      <c r="G254" s="4">
        <f>E254+F254</f>
        <v>122.58999999999999</v>
      </c>
      <c r="H254" s="4"/>
      <c r="I254" s="4"/>
      <c r="J254" s="12"/>
    </row>
    <row r="255" spans="1:10" ht="15">
      <c r="A255" s="4" t="s">
        <v>17</v>
      </c>
      <c r="B255" s="4" t="s">
        <v>69</v>
      </c>
      <c r="C255" s="4">
        <v>4</v>
      </c>
      <c r="D255" s="4">
        <v>99</v>
      </c>
      <c r="E255" s="4">
        <f>D255*1.15</f>
        <v>113.85</v>
      </c>
      <c r="F255" s="9">
        <v>8.74</v>
      </c>
      <c r="G255" s="4">
        <f>E255+F255</f>
        <v>122.58999999999999</v>
      </c>
      <c r="H255" s="4"/>
      <c r="I255" s="4"/>
      <c r="J255" s="12"/>
    </row>
    <row r="256" spans="1:10" ht="15">
      <c r="A256" s="4" t="s">
        <v>17</v>
      </c>
      <c r="B256" s="4" t="s">
        <v>93</v>
      </c>
      <c r="C256" s="4">
        <v>92</v>
      </c>
      <c r="D256" s="4">
        <v>203.25</v>
      </c>
      <c r="E256" s="4">
        <f>D256*1.15</f>
        <v>233.73749999999998</v>
      </c>
      <c r="F256" s="9">
        <v>8.74</v>
      </c>
      <c r="G256" s="4">
        <f>E256+F256</f>
        <v>242.4775</v>
      </c>
      <c r="H256" s="4"/>
      <c r="I256" s="4"/>
      <c r="J256" s="12"/>
    </row>
    <row r="257" spans="1:10" ht="15">
      <c r="A257" s="3" t="s">
        <v>119</v>
      </c>
      <c r="B257" s="3" t="s">
        <v>117</v>
      </c>
      <c r="C257" s="3">
        <v>152</v>
      </c>
      <c r="D257" s="3">
        <v>286</v>
      </c>
      <c r="E257" s="3">
        <f>D257*1.15</f>
        <v>328.9</v>
      </c>
      <c r="F257" s="3">
        <v>14.58</v>
      </c>
      <c r="G257" s="3">
        <f>E257+F257</f>
        <v>343.47999999999996</v>
      </c>
      <c r="H257" s="3">
        <f>G257+G256+G255+G254+G253</f>
        <v>1220.6875</v>
      </c>
      <c r="I257" s="3" t="s">
        <v>130</v>
      </c>
      <c r="J257" s="12"/>
    </row>
    <row r="258" spans="1:10" ht="15">
      <c r="A258" s="4"/>
      <c r="B258" s="4"/>
      <c r="C258" s="4"/>
      <c r="D258" s="4">
        <f>SUM(D198:D257)</f>
        <v>13073.65</v>
      </c>
      <c r="E258" s="4"/>
      <c r="F258" s="10">
        <f>SUM(F2:F257)</f>
        <v>3780.069999999987</v>
      </c>
      <c r="G258" s="4">
        <f>SUM(G217:G255)</f>
        <v>11633.115</v>
      </c>
      <c r="H258" s="4"/>
      <c r="I258" s="4">
        <f>SUBTOTAL(9,I6:I257)</f>
        <v>44279.67500000001</v>
      </c>
      <c r="J258" s="4"/>
    </row>
    <row r="259" spans="1:10" ht="15">
      <c r="A259" s="4"/>
      <c r="B259" s="4"/>
      <c r="C259" s="4"/>
      <c r="D259" s="4"/>
      <c r="E259" s="4"/>
      <c r="F259" s="10"/>
      <c r="G259" s="4"/>
      <c r="H259" s="4"/>
      <c r="I259" s="4"/>
      <c r="J259" s="4"/>
    </row>
    <row r="260" spans="1:10" ht="1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5">
      <c r="A261" s="4"/>
      <c r="B261" s="4"/>
      <c r="C261" s="4"/>
      <c r="D261" s="4"/>
      <c r="E261" s="4"/>
      <c r="F261" s="4"/>
      <c r="G261" s="4"/>
      <c r="H261" s="4"/>
      <c r="I261" s="4"/>
      <c r="J261" s="4"/>
    </row>
  </sheetData>
  <sheetProtection/>
  <autoFilter ref="A1:J257"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днс</cp:lastModifiedBy>
  <cp:lastPrinted>2012-01-19T08:42:31Z</cp:lastPrinted>
  <dcterms:created xsi:type="dcterms:W3CDTF">2012-01-10T17:04:09Z</dcterms:created>
  <dcterms:modified xsi:type="dcterms:W3CDTF">2012-01-21T01:58:29Z</dcterms:modified>
  <cp:category/>
  <cp:version/>
  <cp:contentType/>
  <cp:contentStatus/>
</cp:coreProperties>
</file>