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921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'Лист1'!$A$1:$J$18</definedName>
  </definedNames>
  <calcPr fullCalcOnLoad="1" refMode="R1C1"/>
</workbook>
</file>

<file path=xl/sharedStrings.xml><?xml version="1.0" encoding="utf-8"?>
<sst xmlns="http://schemas.openxmlformats.org/spreadsheetml/2006/main" count="59" uniqueCount="44">
  <si>
    <t>ник</t>
  </si>
  <si>
    <t>АРТ</t>
  </si>
  <si>
    <t>размер</t>
  </si>
  <si>
    <t>цена</t>
  </si>
  <si>
    <t>транспорт</t>
  </si>
  <si>
    <t>итог</t>
  </si>
  <si>
    <t>оплачено</t>
  </si>
  <si>
    <t>коэффициент</t>
  </si>
  <si>
    <t>с оргом</t>
  </si>
  <si>
    <t>Брюки муж. "Авангард" АХ4328</t>
  </si>
  <si>
    <t>Брюки муж. "Артур" ДК1212</t>
  </si>
  <si>
    <t>Брюки муж. "Вензано" 2008</t>
  </si>
  <si>
    <t>Брюки муж. "Луис" 2166</t>
  </si>
  <si>
    <t>Брюки муж. "Мартин" 1956</t>
  </si>
  <si>
    <t>Костюм  детский "Том" 14537д</t>
  </si>
  <si>
    <t>Брюки муж. "Арго" 13303</t>
  </si>
  <si>
    <t>Брюки муж. "Ден" 1192</t>
  </si>
  <si>
    <t>Ремень 3533-10</t>
  </si>
  <si>
    <t>Ремень 3538-10</t>
  </si>
  <si>
    <t>Брюки муж. "Спенсер" 2106</t>
  </si>
  <si>
    <t>Брюки муж. "Ридж" 2883</t>
  </si>
  <si>
    <t>Брюки муж. "Моррис" 9877</t>
  </si>
  <si>
    <t>AlenkaAk </t>
  </si>
  <si>
    <t>Сеньорита_Ромашка</t>
  </si>
  <si>
    <t>ink </t>
  </si>
  <si>
    <t>я</t>
  </si>
  <si>
    <t>Сеньорита_Ромашка </t>
  </si>
  <si>
    <t>zaia</t>
  </si>
  <si>
    <t>71cowboy </t>
  </si>
  <si>
    <t>nataliсаt1983 </t>
  </si>
  <si>
    <t>пристрой</t>
  </si>
  <si>
    <t>56/170</t>
  </si>
  <si>
    <t>52/176</t>
  </si>
  <si>
    <t>52/176 или 52/182</t>
  </si>
  <si>
    <t>56/182</t>
  </si>
  <si>
    <t>52/182</t>
  </si>
  <si>
    <t>УЗ 71cowboy </t>
  </si>
  <si>
    <t>УЗ ink </t>
  </si>
  <si>
    <t>УЗ zaia</t>
  </si>
  <si>
    <t>УЗ AlenkaAk </t>
  </si>
  <si>
    <t>УЗ nataliсаt1983 </t>
  </si>
  <si>
    <t>УЗ Сеньорита_Ромашка </t>
  </si>
  <si>
    <t>орг Lactochka</t>
  </si>
  <si>
    <t>долг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</si>
</sst>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8">
    <font>
      <sz val="10"/>
      <name val="Arial Cyr"/>
      <family val="0"/>
    </font>
    <font>
      <b/>
      <sz val="8"/>
      <color indexed="8"/>
      <name val="Verdana"/>
      <family val="2"/>
    </font>
    <font>
      <sz val="8"/>
      <name val="Arial Cyr"/>
      <family val="0"/>
    </font>
    <font>
      <b/>
      <sz val="10"/>
      <name val="Arial Cyr"/>
      <family val="0"/>
    </font>
    <font>
      <b/>
      <sz val="9"/>
      <color indexed="8"/>
      <name val="Verdana"/>
      <family val="2"/>
    </font>
    <font>
      <sz val="8"/>
      <name val="Tahoma"/>
      <family val="2"/>
    </font>
    <font>
      <b/>
      <sz val="18"/>
      <color indexed="8"/>
      <name val="Verdana"/>
      <family val="2"/>
    </font>
    <font>
      <b/>
      <sz val="18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2" borderId="0" xfId="0" applyFont="1" applyFill="1" applyAlignment="1">
      <alignment/>
    </xf>
    <xf numFmtId="0" fontId="0" fillId="2" borderId="0" xfId="0" applyFill="1" applyAlignment="1">
      <alignment/>
    </xf>
    <xf numFmtId="0" fontId="4" fillId="3" borderId="1" xfId="0" applyFont="1" applyFill="1" applyBorder="1" applyAlignment="1">
      <alignment/>
    </xf>
    <xf numFmtId="0" fontId="0" fillId="0" borderId="1" xfId="0" applyBorder="1" applyAlignment="1">
      <alignment/>
    </xf>
    <xf numFmtId="2" fontId="0" fillId="0" borderId="1" xfId="0" applyNumberFormat="1" applyBorder="1" applyAlignment="1">
      <alignment/>
    </xf>
    <xf numFmtId="0" fontId="1" fillId="3" borderId="1" xfId="0" applyFont="1" applyFill="1" applyBorder="1" applyAlignment="1">
      <alignment/>
    </xf>
    <xf numFmtId="0" fontId="3" fillId="3" borderId="1" xfId="0" applyFont="1" applyFill="1" applyBorder="1" applyAlignment="1">
      <alignment/>
    </xf>
    <xf numFmtId="0" fontId="0" fillId="4" borderId="1" xfId="0" applyFill="1" applyBorder="1" applyAlignment="1">
      <alignment/>
    </xf>
    <xf numFmtId="2" fontId="0" fillId="4" borderId="1" xfId="0" applyNumberFormat="1" applyFill="1" applyBorder="1" applyAlignment="1">
      <alignment/>
    </xf>
    <xf numFmtId="0" fontId="6" fillId="0" borderId="1" xfId="0" applyFont="1" applyFill="1" applyBorder="1" applyAlignment="1">
      <alignment/>
    </xf>
    <xf numFmtId="0" fontId="7" fillId="0" borderId="1" xfId="0" applyFont="1" applyFill="1" applyBorder="1" applyAlignment="1">
      <alignment/>
    </xf>
    <xf numFmtId="0" fontId="0" fillId="2" borderId="0" xfId="0" applyFill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workbookViewId="0" topLeftCell="A1">
      <selection activeCell="K19" sqref="K19"/>
    </sheetView>
  </sheetViews>
  <sheetFormatPr defaultColWidth="9.00390625" defaultRowHeight="12.75"/>
  <cols>
    <col min="1" max="1" width="17.625" style="0" customWidth="1"/>
    <col min="2" max="2" width="27.625" style="0" customWidth="1"/>
  </cols>
  <sheetData>
    <row r="1" spans="1:11" ht="12.75">
      <c r="A1" s="2" t="s">
        <v>0</v>
      </c>
      <c r="B1" s="3" t="s">
        <v>1</v>
      </c>
      <c r="C1" s="3" t="s">
        <v>2</v>
      </c>
      <c r="D1" s="3" t="s">
        <v>3</v>
      </c>
      <c r="E1" s="3" t="s">
        <v>8</v>
      </c>
      <c r="F1" s="3" t="s">
        <v>4</v>
      </c>
      <c r="G1" s="3" t="s">
        <v>5</v>
      </c>
      <c r="H1" s="3" t="s">
        <v>6</v>
      </c>
      <c r="I1" s="13" t="s">
        <v>43</v>
      </c>
      <c r="J1" s="3" t="s">
        <v>7</v>
      </c>
      <c r="K1" s="1"/>
    </row>
    <row r="2" spans="1:10" ht="12.75">
      <c r="A2" s="4" t="s">
        <v>28</v>
      </c>
      <c r="B2" s="5" t="s">
        <v>16</v>
      </c>
      <c r="C2" s="5"/>
      <c r="D2" s="5">
        <v>690</v>
      </c>
      <c r="E2" s="5">
        <f aca="true" t="shared" si="0" ref="E2:E12">D2*1.15</f>
        <v>793.4999999999999</v>
      </c>
      <c r="F2" s="6">
        <f>300/15.4*J2</f>
        <v>19.48051948051948</v>
      </c>
      <c r="G2" s="9"/>
      <c r="H2" s="5"/>
      <c r="I2" s="5"/>
      <c r="J2" s="5">
        <v>1</v>
      </c>
    </row>
    <row r="3" spans="1:10" ht="12.75">
      <c r="A3" s="4" t="s">
        <v>28</v>
      </c>
      <c r="B3" s="5" t="s">
        <v>21</v>
      </c>
      <c r="C3" s="5"/>
      <c r="D3" s="5">
        <v>690</v>
      </c>
      <c r="E3" s="5">
        <f t="shared" si="0"/>
        <v>793.4999999999999</v>
      </c>
      <c r="F3" s="6">
        <f>300/15.4*J3</f>
        <v>19.48051948051948</v>
      </c>
      <c r="G3" s="10">
        <f>+F2+E3+E2+F3</f>
        <v>1625.9610389610386</v>
      </c>
      <c r="H3" s="5">
        <v>1625.96</v>
      </c>
      <c r="I3" s="6">
        <f>G3-H3</f>
        <v>0.0010389610386027925</v>
      </c>
      <c r="J3" s="5">
        <v>1</v>
      </c>
    </row>
    <row r="4" spans="1:10" ht="12.75">
      <c r="A4" s="4" t="s">
        <v>22</v>
      </c>
      <c r="B4" s="5" t="s">
        <v>11</v>
      </c>
      <c r="C4" s="5" t="s">
        <v>31</v>
      </c>
      <c r="D4" s="5">
        <v>590</v>
      </c>
      <c r="E4" s="5">
        <f t="shared" si="0"/>
        <v>678.5</v>
      </c>
      <c r="F4" s="6">
        <f>300/J18*J4</f>
        <v>19.480519480519483</v>
      </c>
      <c r="G4" s="10">
        <f>F4+E4</f>
        <v>697.9805194805194</v>
      </c>
      <c r="H4" s="5">
        <v>698</v>
      </c>
      <c r="I4" s="6">
        <f aca="true" t="shared" si="1" ref="I4:I18">G4-H4</f>
        <v>-0.019480519480566727</v>
      </c>
      <c r="J4" s="5">
        <v>1</v>
      </c>
    </row>
    <row r="5" spans="1:10" ht="12.75">
      <c r="A5" s="4" t="s">
        <v>24</v>
      </c>
      <c r="B5" s="5" t="s">
        <v>9</v>
      </c>
      <c r="C5" s="5"/>
      <c r="D5" s="5">
        <v>520</v>
      </c>
      <c r="E5" s="5">
        <f t="shared" si="0"/>
        <v>598</v>
      </c>
      <c r="F5" s="6">
        <f>300/15.4*J5</f>
        <v>19.48051948051948</v>
      </c>
      <c r="G5" s="9"/>
      <c r="H5" s="5"/>
      <c r="I5" s="6"/>
      <c r="J5" s="5">
        <v>1</v>
      </c>
    </row>
    <row r="6" spans="1:10" ht="12.75">
      <c r="A6" s="4" t="s">
        <v>24</v>
      </c>
      <c r="B6" s="5" t="s">
        <v>13</v>
      </c>
      <c r="C6" s="5"/>
      <c r="D6" s="5">
        <v>460</v>
      </c>
      <c r="E6" s="5">
        <f t="shared" si="0"/>
        <v>529</v>
      </c>
      <c r="F6" s="6">
        <f>300/J18*J6</f>
        <v>19.480519480519483</v>
      </c>
      <c r="G6" s="9"/>
      <c r="H6" s="5"/>
      <c r="I6" s="6"/>
      <c r="J6" s="5">
        <v>1</v>
      </c>
    </row>
    <row r="7" spans="1:10" ht="12.75">
      <c r="A7" s="4" t="s">
        <v>24</v>
      </c>
      <c r="B7" s="5" t="s">
        <v>11</v>
      </c>
      <c r="C7" s="5" t="s">
        <v>32</v>
      </c>
      <c r="D7" s="5">
        <v>590</v>
      </c>
      <c r="E7" s="5">
        <f t="shared" si="0"/>
        <v>678.5</v>
      </c>
      <c r="F7" s="6">
        <f>300/15.4*J7</f>
        <v>19.48051948051948</v>
      </c>
      <c r="G7" s="10">
        <f>F7+F6+F5+E5+E6+E7</f>
        <v>1863.9415584415583</v>
      </c>
      <c r="H7" s="5">
        <v>1863.94</v>
      </c>
      <c r="I7" s="6">
        <f t="shared" si="1"/>
        <v>0.0015584415582452493</v>
      </c>
      <c r="J7" s="5">
        <v>1</v>
      </c>
    </row>
    <row r="8" spans="1:10" ht="12.75">
      <c r="A8" s="4" t="s">
        <v>29</v>
      </c>
      <c r="B8" s="5" t="s">
        <v>19</v>
      </c>
      <c r="C8" s="5" t="s">
        <v>35</v>
      </c>
      <c r="D8" s="5">
        <v>590</v>
      </c>
      <c r="E8" s="5">
        <f t="shared" si="0"/>
        <v>678.5</v>
      </c>
      <c r="F8" s="6">
        <f>300/15.4*J8</f>
        <v>19.48051948051948</v>
      </c>
      <c r="G8" s="10">
        <f>E8+F8</f>
        <v>697.9805194805194</v>
      </c>
      <c r="H8" s="5">
        <v>697.98</v>
      </c>
      <c r="I8" s="6">
        <f t="shared" si="1"/>
        <v>0.0005194805194150831</v>
      </c>
      <c r="J8" s="5">
        <v>1</v>
      </c>
    </row>
    <row r="9" spans="1:10" ht="12.75">
      <c r="A9" s="7" t="s">
        <v>27</v>
      </c>
      <c r="B9" s="5" t="s">
        <v>15</v>
      </c>
      <c r="C9" s="5"/>
      <c r="D9" s="5">
        <v>620</v>
      </c>
      <c r="E9" s="5">
        <f t="shared" si="0"/>
        <v>713</v>
      </c>
      <c r="F9" s="6">
        <f aca="true" t="shared" si="2" ref="F9:F18">300/15.4*J9</f>
        <v>19.48051948051948</v>
      </c>
      <c r="G9" s="10">
        <f>E9+F9</f>
        <v>732.4805194805194</v>
      </c>
      <c r="H9" s="5">
        <v>732</v>
      </c>
      <c r="I9" s="6">
        <f t="shared" si="1"/>
        <v>0.4805194805194333</v>
      </c>
      <c r="J9" s="5">
        <v>1</v>
      </c>
    </row>
    <row r="10" spans="1:10" ht="12.75">
      <c r="A10" s="4" t="s">
        <v>30</v>
      </c>
      <c r="B10" s="5" t="s">
        <v>17</v>
      </c>
      <c r="C10" s="5"/>
      <c r="D10" s="5">
        <v>300</v>
      </c>
      <c r="E10" s="5">
        <f t="shared" si="0"/>
        <v>345</v>
      </c>
      <c r="F10" s="6">
        <f t="shared" si="2"/>
        <v>3.896103896103896</v>
      </c>
      <c r="G10" s="10">
        <f>E10+F10</f>
        <v>348.8961038961039</v>
      </c>
      <c r="H10" s="5"/>
      <c r="I10" s="6">
        <f t="shared" si="1"/>
        <v>348.8961038961039</v>
      </c>
      <c r="J10" s="5">
        <v>0.2</v>
      </c>
    </row>
    <row r="11" spans="1:10" ht="12.75">
      <c r="A11" s="4" t="s">
        <v>23</v>
      </c>
      <c r="B11" s="5" t="s">
        <v>11</v>
      </c>
      <c r="C11" s="5" t="s">
        <v>33</v>
      </c>
      <c r="D11" s="5">
        <v>590</v>
      </c>
      <c r="E11" s="5">
        <f t="shared" si="0"/>
        <v>678.5</v>
      </c>
      <c r="F11" s="6">
        <f t="shared" si="2"/>
        <v>19.48051948051948</v>
      </c>
      <c r="G11" s="10"/>
      <c r="H11" s="5"/>
      <c r="I11" s="6"/>
      <c r="J11" s="5">
        <v>1</v>
      </c>
    </row>
    <row r="12" spans="1:10" ht="12.75">
      <c r="A12" s="4" t="s">
        <v>26</v>
      </c>
      <c r="B12" s="5" t="s">
        <v>12</v>
      </c>
      <c r="C12" s="5"/>
      <c r="D12" s="5">
        <v>590</v>
      </c>
      <c r="E12" s="5">
        <f t="shared" si="0"/>
        <v>678.5</v>
      </c>
      <c r="F12" s="6">
        <f t="shared" si="2"/>
        <v>19.48051948051948</v>
      </c>
      <c r="G12" s="10">
        <f>F12+F11+E12+E11</f>
        <v>1395.9610389610389</v>
      </c>
      <c r="H12" s="5">
        <v>1396</v>
      </c>
      <c r="I12" s="6">
        <f t="shared" si="1"/>
        <v>-0.038961038961133454</v>
      </c>
      <c r="J12" s="5">
        <v>1</v>
      </c>
    </row>
    <row r="13" spans="1:10" ht="12.75">
      <c r="A13" s="8" t="s">
        <v>25</v>
      </c>
      <c r="B13" s="5" t="s">
        <v>10</v>
      </c>
      <c r="C13" s="5"/>
      <c r="D13" s="5">
        <v>590</v>
      </c>
      <c r="E13" s="5">
        <f>D13</f>
        <v>590</v>
      </c>
      <c r="F13" s="6">
        <f t="shared" si="2"/>
        <v>19.48051948051948</v>
      </c>
      <c r="G13" s="9"/>
      <c r="H13" s="5"/>
      <c r="I13" s="6"/>
      <c r="J13" s="5">
        <v>1</v>
      </c>
    </row>
    <row r="14" spans="1:10" ht="12.75">
      <c r="A14" s="4" t="s">
        <v>25</v>
      </c>
      <c r="B14" s="5" t="s">
        <v>14</v>
      </c>
      <c r="C14" s="5"/>
      <c r="D14" s="5">
        <v>1650</v>
      </c>
      <c r="E14" s="5">
        <f>D14</f>
        <v>1650</v>
      </c>
      <c r="F14" s="6">
        <f t="shared" si="2"/>
        <v>38.96103896103896</v>
      </c>
      <c r="G14" s="9"/>
      <c r="H14" s="5"/>
      <c r="I14" s="6"/>
      <c r="J14" s="5">
        <v>2</v>
      </c>
    </row>
    <row r="15" spans="1:10" ht="12.75">
      <c r="A15" s="4" t="s">
        <v>25</v>
      </c>
      <c r="B15" s="5" t="s">
        <v>18</v>
      </c>
      <c r="C15" s="5"/>
      <c r="D15" s="5">
        <v>260</v>
      </c>
      <c r="E15" s="5">
        <f>D15</f>
        <v>260</v>
      </c>
      <c r="F15" s="6">
        <f t="shared" si="2"/>
        <v>3.896103896103896</v>
      </c>
      <c r="G15" s="9"/>
      <c r="H15" s="5"/>
      <c r="I15" s="6"/>
      <c r="J15" s="5">
        <v>0.2</v>
      </c>
    </row>
    <row r="16" spans="1:10" ht="12.75">
      <c r="A16" s="8" t="s">
        <v>25</v>
      </c>
      <c r="B16" s="5" t="s">
        <v>20</v>
      </c>
      <c r="C16" s="5"/>
      <c r="D16" s="5">
        <v>590</v>
      </c>
      <c r="E16" s="5">
        <f>D16</f>
        <v>590</v>
      </c>
      <c r="F16" s="6">
        <f t="shared" si="2"/>
        <v>19.48051948051948</v>
      </c>
      <c r="G16" s="9"/>
      <c r="H16" s="5"/>
      <c r="I16" s="6"/>
      <c r="J16" s="5">
        <v>1</v>
      </c>
    </row>
    <row r="17" spans="1:10" ht="12.75">
      <c r="A17" s="4" t="s">
        <v>25</v>
      </c>
      <c r="B17" s="5" t="s">
        <v>11</v>
      </c>
      <c r="C17" s="5" t="s">
        <v>34</v>
      </c>
      <c r="D17" s="5">
        <v>590</v>
      </c>
      <c r="E17" s="5">
        <f>D17</f>
        <v>590</v>
      </c>
      <c r="F17" s="6">
        <f t="shared" si="2"/>
        <v>19.48051948051948</v>
      </c>
      <c r="G17" s="10">
        <f>F17+F16+F15+F14+F13+E17+E16+E15+E14+E13</f>
        <v>3781.2987012987014</v>
      </c>
      <c r="H17" s="5">
        <v>3781.3</v>
      </c>
      <c r="I17" s="6">
        <f t="shared" si="1"/>
        <v>-0.0012987012987650814</v>
      </c>
      <c r="J17" s="5">
        <v>1</v>
      </c>
    </row>
    <row r="18" spans="1:10" ht="12.75">
      <c r="A18" s="5"/>
      <c r="B18" s="5"/>
      <c r="C18" s="5"/>
      <c r="D18" s="5">
        <f>SUM(D2:D17)</f>
        <v>9910</v>
      </c>
      <c r="E18" s="5">
        <f>SUM(E2:E17)</f>
        <v>10844.5</v>
      </c>
      <c r="F18" s="6">
        <f t="shared" si="2"/>
        <v>299.99999999999994</v>
      </c>
      <c r="G18" s="9">
        <f>SUM(G2:G17)</f>
        <v>11144.5</v>
      </c>
      <c r="H18" s="5"/>
      <c r="I18" s="6">
        <f>SUM(I3:I17)</f>
        <v>349.31999999999914</v>
      </c>
      <c r="J18" s="5">
        <f>SUM(J2:J17)</f>
        <v>15.399999999999999</v>
      </c>
    </row>
    <row r="19" spans="1:10" ht="12.75">
      <c r="A19" s="5"/>
      <c r="B19" s="5"/>
      <c r="C19" s="5"/>
      <c r="D19" s="5"/>
      <c r="E19" s="5"/>
      <c r="F19" s="5"/>
      <c r="G19" s="5"/>
      <c r="H19" s="5"/>
      <c r="I19" s="5"/>
      <c r="J19" s="5"/>
    </row>
  </sheetData>
  <autoFilter ref="A1:J18"/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"/>
  <sheetViews>
    <sheetView workbookViewId="0" topLeftCell="A1">
      <selection activeCell="B15" sqref="B15"/>
    </sheetView>
  </sheetViews>
  <sheetFormatPr defaultColWidth="9.00390625" defaultRowHeight="12.75"/>
  <cols>
    <col min="1" max="1" width="29.00390625" style="0" customWidth="1"/>
    <col min="2" max="2" width="49.125" style="0" customWidth="1"/>
  </cols>
  <sheetData>
    <row r="1" spans="1:2" ht="22.5">
      <c r="A1" s="11" t="s">
        <v>36</v>
      </c>
      <c r="B1" s="11" t="s">
        <v>39</v>
      </c>
    </row>
    <row r="2" spans="1:2" ht="23.25">
      <c r="A2" s="12" t="s">
        <v>42</v>
      </c>
      <c r="B2" s="12" t="s">
        <v>42</v>
      </c>
    </row>
    <row r="3" spans="1:2" ht="22.5">
      <c r="A3" s="11" t="s">
        <v>37</v>
      </c>
      <c r="B3" s="11" t="s">
        <v>40</v>
      </c>
    </row>
    <row r="4" spans="1:2" ht="23.25">
      <c r="A4" s="12" t="s">
        <v>42</v>
      </c>
      <c r="B4" s="12" t="s">
        <v>42</v>
      </c>
    </row>
    <row r="5" spans="1:2" ht="22.5">
      <c r="A5" s="11" t="s">
        <v>38</v>
      </c>
      <c r="B5" s="11" t="s">
        <v>41</v>
      </c>
    </row>
    <row r="6" spans="1:2" ht="23.25">
      <c r="A6" s="12" t="s">
        <v>42</v>
      </c>
      <c r="B6" s="12" t="s">
        <v>42</v>
      </c>
    </row>
  </sheetData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2012-05-25T09:36:52Z</cp:lastPrinted>
  <dcterms:created xsi:type="dcterms:W3CDTF">2012-05-12T17:55:56Z</dcterms:created>
  <dcterms:modified xsi:type="dcterms:W3CDTF">2012-05-25T10:04:24Z</dcterms:modified>
  <cp:category/>
  <cp:version/>
  <cp:contentType/>
  <cp:contentStatus/>
</cp:coreProperties>
</file>