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565" windowHeight="9225" tabRatio="847" firstSheet="4" activeTab="5"/>
  </bookViews>
  <sheets>
    <sheet name="ИТОГО" sheetId="65" r:id="rId1"/>
    <sheet name="баланс" sheetId="9" r:id="rId2"/>
    <sheet name="------" sheetId="78" r:id="rId3"/>
    <sheet name="1335" sheetId="79" r:id="rId4"/>
    <sheet name="1334" sheetId="80" r:id="rId5"/>
    <sheet name="1333" sheetId="81" r:id="rId6"/>
    <sheet name="1332" sheetId="73" r:id="rId7"/>
    <sheet name="1331" sheetId="74" r:id="rId8"/>
    <sheet name="1330" sheetId="75" r:id="rId9"/>
    <sheet name="1329" sheetId="76" r:id="rId10"/>
    <sheet name="1328" sheetId="77" r:id="rId11"/>
    <sheet name="1327" sheetId="70" r:id="rId12"/>
    <sheet name="1326" sheetId="71" r:id="rId13"/>
    <sheet name="1325" sheetId="72" r:id="rId14"/>
    <sheet name="1324" sheetId="67" r:id="rId15"/>
    <sheet name="1323" sheetId="68" r:id="rId16"/>
    <sheet name="1322" sheetId="69" r:id="rId17"/>
    <sheet name="1321" sheetId="56" r:id="rId18"/>
    <sheet name="1320" sheetId="57" r:id="rId19"/>
    <sheet name="1319" sheetId="58" r:id="rId20"/>
    <sheet name="1318" sheetId="59" r:id="rId21"/>
    <sheet name="1317" sheetId="60" r:id="rId22"/>
    <sheet name="1316" sheetId="61" r:id="rId23"/>
    <sheet name="1315" sheetId="62" r:id="rId24"/>
    <sheet name="1314" sheetId="63" r:id="rId25"/>
    <sheet name="1313" sheetId="64" r:id="rId26"/>
    <sheet name="1312" sheetId="54" r:id="rId27"/>
    <sheet name="1311" sheetId="55" r:id="rId28"/>
    <sheet name="1310" sheetId="50" r:id="rId29"/>
    <sheet name="1309" sheetId="51" r:id="rId30"/>
    <sheet name="1308" sheetId="52" r:id="rId31"/>
    <sheet name="1307" sheetId="53" r:id="rId32"/>
    <sheet name="1306" sheetId="42" r:id="rId33"/>
    <sheet name="1305" sheetId="43" r:id="rId34"/>
    <sheet name="1304" sheetId="44" r:id="rId35"/>
    <sheet name="1303" sheetId="45" r:id="rId36"/>
    <sheet name="1302" sheetId="46" r:id="rId37"/>
    <sheet name="1301" sheetId="47" r:id="rId38"/>
    <sheet name="1300" sheetId="48" r:id="rId39"/>
    <sheet name="1299" sheetId="49" r:id="rId40"/>
    <sheet name="1298" sheetId="41" r:id="rId41"/>
    <sheet name="1297" sheetId="39" r:id="rId42"/>
    <sheet name="1296" sheetId="40" r:id="rId43"/>
    <sheet name="1295" sheetId="34" r:id="rId44"/>
    <sheet name="1294" sheetId="35" r:id="rId45"/>
    <sheet name="1293" sheetId="36" r:id="rId46"/>
    <sheet name="1292" sheetId="37" r:id="rId47"/>
    <sheet name="1291" sheetId="38" r:id="rId48"/>
    <sheet name="1290" sheetId="32" r:id="rId49"/>
    <sheet name="1289" sheetId="26" r:id="rId50"/>
    <sheet name="1288" sheetId="27" r:id="rId51"/>
    <sheet name="1287" sheetId="28" r:id="rId52"/>
    <sheet name="1286" sheetId="29" r:id="rId53"/>
    <sheet name="1285" sheetId="30" r:id="rId54"/>
    <sheet name="1284" sheetId="31" r:id="rId55"/>
    <sheet name="1283" sheetId="19" r:id="rId56"/>
    <sheet name="1282" sheetId="20" r:id="rId57"/>
    <sheet name="1281" sheetId="21" r:id="rId58"/>
    <sheet name="1280" sheetId="22" r:id="rId59"/>
    <sheet name="1279" sheetId="23" r:id="rId60"/>
    <sheet name="1278" sheetId="24" r:id="rId61"/>
    <sheet name="1277" sheetId="25" r:id="rId62"/>
    <sheet name="1276" sheetId="13" r:id="rId63"/>
    <sheet name="1275" sheetId="14" r:id="rId64"/>
    <sheet name="1274" sheetId="15" r:id="rId65"/>
    <sheet name="1273" sheetId="16" r:id="rId66"/>
    <sheet name="1272" sheetId="17" r:id="rId67"/>
    <sheet name="1271" sheetId="18" r:id="rId68"/>
    <sheet name="1270" sheetId="10" r:id="rId69"/>
    <sheet name="1269" sheetId="11" r:id="rId70"/>
    <sheet name="1268" sheetId="12" r:id="rId71"/>
    <sheet name="1267" sheetId="8" r:id="rId72"/>
    <sheet name="1266" sheetId="7" r:id="rId73"/>
    <sheet name="1265" sheetId="6" r:id="rId74"/>
    <sheet name="1264" sheetId="5" r:id="rId75"/>
    <sheet name="1263" sheetId="1" r:id="rId76"/>
    <sheet name="1262" sheetId="2" r:id="rId77"/>
    <sheet name="1261" sheetId="3" r:id="rId78"/>
    <sheet name="1260" sheetId="4" r:id="rId7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06" i="9" l="1"/>
  <c r="B2705" i="9"/>
  <c r="B2703" i="9"/>
  <c r="B2704" i="9"/>
  <c r="B2702" i="9"/>
  <c r="B2700" i="9"/>
  <c r="B2701" i="9"/>
  <c r="B2698" i="9"/>
  <c r="D5" i="79"/>
  <c r="D4" i="79"/>
  <c r="D6" i="80"/>
  <c r="D5" i="80"/>
  <c r="D4" i="80"/>
  <c r="D7" i="81"/>
  <c r="D6" i="81"/>
  <c r="D5" i="81"/>
  <c r="B2699" i="9" s="1"/>
  <c r="D4" i="81"/>
  <c r="B2684" i="9" l="1"/>
  <c r="B2681" i="9"/>
  <c r="B2678" i="9"/>
  <c r="B2668" i="9"/>
  <c r="B2670" i="9"/>
  <c r="B2643" i="9"/>
  <c r="D13" i="78"/>
  <c r="D12" i="78"/>
  <c r="D11" i="78"/>
  <c r="D10" i="78"/>
  <c r="D9" i="78"/>
  <c r="D8" i="78"/>
  <c r="D7" i="78"/>
  <c r="D6" i="78"/>
  <c r="D5" i="78"/>
  <c r="D4" i="78"/>
  <c r="D10" i="71"/>
  <c r="B2663" i="9" s="1"/>
  <c r="D11" i="73"/>
  <c r="B2697" i="9" s="1"/>
  <c r="D10" i="73"/>
  <c r="B2696" i="9" s="1"/>
  <c r="D9" i="73"/>
  <c r="B2695" i="9" s="1"/>
  <c r="D8" i="73"/>
  <c r="B2694" i="9" s="1"/>
  <c r="D7" i="73"/>
  <c r="B2693" i="9" s="1"/>
  <c r="D6" i="73"/>
  <c r="B2692" i="9" s="1"/>
  <c r="D5" i="73"/>
  <c r="B2691" i="9" s="1"/>
  <c r="D4" i="73"/>
  <c r="B2690" i="9" s="1"/>
  <c r="D6" i="74"/>
  <c r="B2689" i="9" s="1"/>
  <c r="D5" i="74"/>
  <c r="B2688" i="9" s="1"/>
  <c r="D4" i="74"/>
  <c r="B2687" i="9" s="1"/>
  <c r="D8" i="75"/>
  <c r="B2686" i="9" s="1"/>
  <c r="D7" i="75"/>
  <c r="B2685" i="9" s="1"/>
  <c r="D6" i="75"/>
  <c r="D5" i="75"/>
  <c r="B2683" i="9" s="1"/>
  <c r="D4" i="75"/>
  <c r="B2682" i="9" s="1"/>
  <c r="D6" i="76"/>
  <c r="D5" i="76"/>
  <c r="B2680" i="9" s="1"/>
  <c r="D4" i="76"/>
  <c r="B2679" i="9" s="1"/>
  <c r="D10" i="77"/>
  <c r="D9" i="77"/>
  <c r="B2677" i="9" s="1"/>
  <c r="D8" i="77"/>
  <c r="B2676" i="9" s="1"/>
  <c r="D7" i="77"/>
  <c r="B2675" i="9" s="1"/>
  <c r="D6" i="77"/>
  <c r="B2674" i="9" s="1"/>
  <c r="D5" i="77"/>
  <c r="B2673" i="9" s="1"/>
  <c r="D4" i="77"/>
  <c r="B2672" i="9" s="1"/>
  <c r="D11" i="70"/>
  <c r="B2671" i="9" s="1"/>
  <c r="D10" i="70"/>
  <c r="D9" i="70"/>
  <c r="B2669" i="9" s="1"/>
  <c r="D8" i="70"/>
  <c r="D7" i="70"/>
  <c r="B2667" i="9" s="1"/>
  <c r="D6" i="70"/>
  <c r="B2666" i="9" s="1"/>
  <c r="D5" i="70"/>
  <c r="B2665" i="9" s="1"/>
  <c r="D4" i="70"/>
  <c r="B2664" i="9" s="1"/>
  <c r="D9" i="71"/>
  <c r="B2662" i="9" s="1"/>
  <c r="D8" i="71"/>
  <c r="B2661" i="9" s="1"/>
  <c r="D7" i="71"/>
  <c r="B2660" i="9" s="1"/>
  <c r="D6" i="71"/>
  <c r="B2659" i="9" s="1"/>
  <c r="D5" i="71"/>
  <c r="B2658" i="9" s="1"/>
  <c r="D4" i="71"/>
  <c r="B2657" i="9" s="1"/>
  <c r="D8" i="72"/>
  <c r="B2656" i="9" s="1"/>
  <c r="D7" i="72"/>
  <c r="B2655" i="9" s="1"/>
  <c r="D6" i="72"/>
  <c r="B2654" i="9" s="1"/>
  <c r="D5" i="72"/>
  <c r="B2653" i="9" s="1"/>
  <c r="D4" i="72"/>
  <c r="B2652" i="9" s="1"/>
  <c r="D7" i="67"/>
  <c r="B2651" i="9" s="1"/>
  <c r="D6" i="67"/>
  <c r="B2650" i="9" s="1"/>
  <c r="D5" i="67"/>
  <c r="B2649" i="9" s="1"/>
  <c r="D4" i="67"/>
  <c r="B2648" i="9" s="1"/>
  <c r="D8" i="68"/>
  <c r="B2647" i="9" s="1"/>
  <c r="D7" i="68"/>
  <c r="B2646" i="9" s="1"/>
  <c r="D6" i="68"/>
  <c r="B2645" i="9" s="1"/>
  <c r="D5" i="68"/>
  <c r="B2644" i="9" s="1"/>
  <c r="D4" i="68"/>
  <c r="D10" i="69"/>
  <c r="B2642" i="9" s="1"/>
  <c r="D9" i="69"/>
  <c r="B2641" i="9" s="1"/>
  <c r="D8" i="69"/>
  <c r="B2640" i="9" s="1"/>
  <c r="D7" i="69"/>
  <c r="B2639" i="9" s="1"/>
  <c r="D6" i="69"/>
  <c r="B2638" i="9" s="1"/>
  <c r="D5" i="69"/>
  <c r="B2637" i="9" s="1"/>
  <c r="D4" i="69"/>
  <c r="B2636" i="9" s="1"/>
  <c r="C10" i="60" l="1"/>
  <c r="C9" i="64" l="1"/>
  <c r="C3243" i="65" l="1"/>
  <c r="C3244" i="65" s="1"/>
  <c r="C1830" i="65"/>
  <c r="C1831" i="65"/>
  <c r="C1832" i="65" s="1"/>
  <c r="C2526" i="65"/>
  <c r="C2527" i="65" s="1"/>
  <c r="C1166" i="65"/>
  <c r="C2427" i="65"/>
  <c r="C2428" i="65" s="1"/>
  <c r="C2400" i="65"/>
  <c r="C2403" i="65" s="1"/>
  <c r="C2401" i="65"/>
  <c r="C2402" i="65"/>
  <c r="C3513" i="65"/>
  <c r="C3514" i="65" s="1"/>
  <c r="C3198" i="65"/>
  <c r="C3199" i="65" s="1"/>
  <c r="C3404" i="65"/>
  <c r="C3405" i="65"/>
  <c r="C1420" i="65"/>
  <c r="C1421" i="65"/>
  <c r="C1422" i="65"/>
  <c r="C1423" i="65"/>
  <c r="C1424" i="65"/>
  <c r="C1425" i="65"/>
  <c r="C1426" i="65"/>
  <c r="C1697" i="65"/>
  <c r="C1698" i="65"/>
  <c r="C3589" i="65"/>
  <c r="C3590" i="65"/>
  <c r="C3591" i="65"/>
  <c r="C3509" i="65"/>
  <c r="C3510" i="65"/>
  <c r="C2040" i="65"/>
  <c r="C2041" i="65" s="1"/>
  <c r="C2689" i="65"/>
  <c r="C2690" i="65" s="1"/>
  <c r="C420" i="65"/>
  <c r="C421" i="65" s="1"/>
  <c r="C2736" i="65"/>
  <c r="C2737" i="65" s="1"/>
  <c r="C3370" i="65"/>
  <c r="C3371" i="65" s="1"/>
  <c r="C2302" i="65"/>
  <c r="C2303" i="65" s="1"/>
  <c r="C2883" i="65"/>
  <c r="C2884" i="65"/>
  <c r="C2975" i="65"/>
  <c r="C2976" i="65" s="1"/>
  <c r="C2971" i="65"/>
  <c r="C2972" i="65" s="1"/>
  <c r="C1512" i="65"/>
  <c r="C1513" i="65"/>
  <c r="C1514" i="65"/>
  <c r="C1515" i="65"/>
  <c r="C2455" i="65"/>
  <c r="C1455" i="65"/>
  <c r="C1456" i="65"/>
  <c r="C1457" i="65"/>
  <c r="C3196" i="65"/>
  <c r="C3197" i="65" s="1"/>
  <c r="C1373" i="65"/>
  <c r="C1374" i="65"/>
  <c r="C1375" i="65"/>
  <c r="C1484" i="65"/>
  <c r="C1485" i="65" s="1"/>
  <c r="C2500" i="65"/>
  <c r="C2501" i="65" s="1"/>
  <c r="C932" i="65"/>
  <c r="C933" i="65" s="1"/>
  <c r="C1156" i="65"/>
  <c r="C1157" i="65" s="1"/>
  <c r="C3366" i="65"/>
  <c r="C3367" i="65"/>
  <c r="C3368" i="65"/>
  <c r="C1210" i="65"/>
  <c r="C1211" i="65" s="1"/>
  <c r="C959" i="65"/>
  <c r="C960" i="65" s="1"/>
  <c r="C3335" i="65"/>
  <c r="C3336" i="65"/>
  <c r="C1663" i="65"/>
  <c r="C1664" i="65"/>
  <c r="C901" i="65"/>
  <c r="C902" i="65"/>
  <c r="C903" i="65"/>
  <c r="C2591" i="65"/>
  <c r="C2592" i="65" s="1"/>
  <c r="C2570" i="65"/>
  <c r="C2571" i="65" s="1"/>
  <c r="C2445" i="65"/>
  <c r="C2446" i="65"/>
  <c r="C2447" i="65"/>
  <c r="C658" i="65"/>
  <c r="C659" i="65"/>
  <c r="C660" i="65"/>
  <c r="C661" i="65"/>
  <c r="C662" i="65"/>
  <c r="C663" i="65"/>
  <c r="C1756" i="65"/>
  <c r="C1757" i="65" s="1"/>
  <c r="C3323" i="65"/>
  <c r="C3324" i="65" s="1"/>
  <c r="C930" i="65"/>
  <c r="C931" i="65" s="1"/>
  <c r="C1529" i="65"/>
  <c r="C1530" i="65"/>
  <c r="C1531" i="65" s="1"/>
  <c r="C244" i="65"/>
  <c r="C245" i="65"/>
  <c r="C246" i="65"/>
  <c r="C247" i="65"/>
  <c r="C248" i="65"/>
  <c r="C356" i="65"/>
  <c r="C2458" i="65"/>
  <c r="C2459" i="65" s="1"/>
  <c r="C2992" i="65"/>
  <c r="C2993" i="65"/>
  <c r="C2994" i="65"/>
  <c r="C2995" i="65"/>
  <c r="C2996" i="65"/>
  <c r="C2997" i="65"/>
  <c r="C2998" i="65"/>
  <c r="C2999" i="65"/>
  <c r="C3000" i="65"/>
  <c r="C2912" i="65"/>
  <c r="C2913" i="65"/>
  <c r="C2914" i="65"/>
  <c r="C2915" i="65"/>
  <c r="C2916" i="65"/>
  <c r="C2917" i="65"/>
  <c r="C2918" i="65"/>
  <c r="C2067" i="65"/>
  <c r="C2068" i="65" s="1"/>
  <c r="C3225" i="65"/>
  <c r="C3226" i="65" s="1"/>
  <c r="C1443" i="65"/>
  <c r="C1444" i="65" s="1"/>
  <c r="C825" i="65"/>
  <c r="C829" i="65" s="1"/>
  <c r="C826" i="65"/>
  <c r="C827" i="65"/>
  <c r="C828" i="65"/>
  <c r="C2691" i="65"/>
  <c r="C2692" i="65"/>
  <c r="C1507" i="65"/>
  <c r="C1508" i="65"/>
  <c r="C2671" i="65"/>
  <c r="C2672" i="65" s="1"/>
  <c r="C2776" i="65"/>
  <c r="C2777" i="65"/>
  <c r="C2778" i="65"/>
  <c r="C1845" i="65"/>
  <c r="C1846" i="65"/>
  <c r="C1434" i="65"/>
  <c r="C1435" i="65" s="1"/>
  <c r="C1714" i="65"/>
  <c r="C1715" i="65" s="1"/>
  <c r="C2173" i="65"/>
  <c r="C2174" i="65"/>
  <c r="C1250" i="65"/>
  <c r="C1251" i="65"/>
  <c r="C2271" i="65"/>
  <c r="C2272" i="65" s="1"/>
  <c r="C1630" i="65"/>
  <c r="C1631" i="65" s="1"/>
  <c r="C1110" i="65"/>
  <c r="C1111" i="65"/>
  <c r="C1112" i="65"/>
  <c r="C2336" i="65"/>
  <c r="C2337" i="65" s="1"/>
  <c r="C1282" i="65"/>
  <c r="C1283" i="65" s="1"/>
  <c r="C1305" i="65"/>
  <c r="C1306" i="65"/>
  <c r="C2517" i="65"/>
  <c r="C2518" i="65" s="1"/>
  <c r="C2394" i="65"/>
  <c r="C2395" i="65" s="1"/>
  <c r="C1957" i="65"/>
  <c r="C1958" i="65" s="1"/>
  <c r="C2222" i="65"/>
  <c r="C2223" i="65"/>
  <c r="C2224" i="65"/>
  <c r="C2225" i="65"/>
  <c r="C2226" i="65"/>
  <c r="C2227" i="65"/>
  <c r="C2228" i="65"/>
  <c r="C2229" i="65"/>
  <c r="C2230" i="65"/>
  <c r="C2231" i="65"/>
  <c r="C2232" i="65"/>
  <c r="C2233" i="65"/>
  <c r="C2234" i="65"/>
  <c r="C2235" i="65"/>
  <c r="C2236" i="65"/>
  <c r="C2237" i="65"/>
  <c r="C2238" i="65"/>
  <c r="C2239" i="65"/>
  <c r="C2240" i="65"/>
  <c r="C2241" i="65"/>
  <c r="C2242" i="65"/>
  <c r="C2513" i="65"/>
  <c r="C2514" i="65"/>
  <c r="C2515" i="65"/>
  <c r="C1833" i="65"/>
  <c r="C1834" i="65"/>
  <c r="C2496" i="65"/>
  <c r="C2497" i="65" s="1"/>
  <c r="C1105" i="65"/>
  <c r="C1991" i="65"/>
  <c r="C1992" i="65"/>
  <c r="C2858" i="65"/>
  <c r="C2859" i="65" s="1"/>
  <c r="C1950" i="65"/>
  <c r="C1951" i="65" s="1"/>
  <c r="C1710" i="65"/>
  <c r="C1711" i="65" s="1"/>
  <c r="C1044" i="65"/>
  <c r="C1045" i="65"/>
  <c r="C2694" i="65"/>
  <c r="C2695" i="65"/>
  <c r="C2696" i="65"/>
  <c r="C2697" i="65"/>
  <c r="C2698" i="65"/>
  <c r="C2699" i="65"/>
  <c r="C2700" i="65"/>
  <c r="C2701" i="65"/>
  <c r="C2702" i="65"/>
  <c r="C2703" i="65"/>
  <c r="C1371" i="65"/>
  <c r="C1372" i="65" s="1"/>
  <c r="C852" i="65"/>
  <c r="C853" i="65"/>
  <c r="C854" i="65"/>
  <c r="C855" i="65"/>
  <c r="C3018" i="65"/>
  <c r="C3019" i="65"/>
  <c r="C2042" i="65"/>
  <c r="C2043" i="65" s="1"/>
  <c r="C3290" i="65"/>
  <c r="C3291" i="65" s="1"/>
  <c r="C3194" i="65"/>
  <c r="C3195" i="65" s="1"/>
  <c r="C2948" i="65"/>
  <c r="C2949" i="65" s="1"/>
  <c r="C3485" i="65"/>
  <c r="C3486" i="65"/>
  <c r="C3487" i="65"/>
  <c r="C3488" i="65"/>
  <c r="C3489" i="65"/>
  <c r="C3490" i="65"/>
  <c r="C3491" i="65"/>
  <c r="C2264" i="65"/>
  <c r="C2265" i="65"/>
  <c r="C2266" i="65"/>
  <c r="C2220" i="65"/>
  <c r="C2221" i="65" s="1"/>
  <c r="C3296" i="65"/>
  <c r="C3297" i="65" s="1"/>
  <c r="C963" i="65"/>
  <c r="C964" i="65"/>
  <c r="C965" i="65"/>
  <c r="C966" i="65"/>
  <c r="C1" i="65"/>
  <c r="C2" i="65"/>
  <c r="C3" i="65"/>
  <c r="C4" i="65"/>
  <c r="C5" i="65"/>
  <c r="C6" i="65"/>
  <c r="C7" i="65"/>
  <c r="C8" i="65"/>
  <c r="C9" i="65"/>
  <c r="C1409" i="65"/>
  <c r="C1410" i="65" s="1"/>
  <c r="C2038" i="65"/>
  <c r="C2039" i="65" s="1"/>
  <c r="C1462" i="65"/>
  <c r="C1463" i="65" s="1"/>
  <c r="C3331" i="65"/>
  <c r="C3332" i="65" s="1"/>
  <c r="C2712" i="65"/>
  <c r="C2713" i="65" s="1"/>
  <c r="C1505" i="65"/>
  <c r="C1506" i="65" s="1"/>
  <c r="C2549" i="65"/>
  <c r="C2550" i="65" s="1"/>
  <c r="C2673" i="65"/>
  <c r="C2674" i="65" s="1"/>
  <c r="C1966" i="65"/>
  <c r="C1967" i="65" s="1"/>
  <c r="C1276" i="65"/>
  <c r="C1277" i="65" s="1"/>
  <c r="C994" i="65"/>
  <c r="C996" i="65" s="1"/>
  <c r="C995" i="65"/>
  <c r="C2519" i="65"/>
  <c r="C2521" i="65" s="1"/>
  <c r="C2520" i="65"/>
  <c r="C3483" i="65"/>
  <c r="C3484" i="65" s="1"/>
  <c r="C2009" i="65"/>
  <c r="C2010" i="65"/>
  <c r="C3351" i="65"/>
  <c r="C3352" i="65" s="1"/>
  <c r="C783" i="65"/>
  <c r="C784" i="65"/>
  <c r="C1935" i="65"/>
  <c r="C1936" i="65" s="1"/>
  <c r="C2528" i="65"/>
  <c r="C2529" i="65"/>
  <c r="C2530" i="65"/>
  <c r="C2531" i="65"/>
  <c r="C2532" i="65"/>
  <c r="C2533" i="65"/>
  <c r="C2534" i="65"/>
  <c r="C2886" i="65"/>
  <c r="C2887" i="65" s="1"/>
  <c r="C1272" i="65"/>
  <c r="C1273" i="65" s="1"/>
  <c r="C1970" i="65"/>
  <c r="C1971" i="65" s="1"/>
  <c r="C1303" i="65"/>
  <c r="C1304" i="65" s="1"/>
  <c r="C3179" i="65"/>
  <c r="C3180" i="65"/>
  <c r="C2892" i="65"/>
  <c r="C2893" i="65" s="1"/>
  <c r="C2306" i="65"/>
  <c r="C2307" i="65" s="1"/>
  <c r="C1582" i="65"/>
  <c r="C1583" i="65" s="1"/>
  <c r="C1902" i="65"/>
  <c r="C1903" i="65"/>
  <c r="C1904" i="65"/>
  <c r="C1606" i="65"/>
  <c r="C1607" i="65"/>
  <c r="C3536" i="65"/>
  <c r="C3537" i="65" s="1"/>
  <c r="C3391" i="65"/>
  <c r="C3392" i="65" s="1"/>
  <c r="C2296" i="65"/>
  <c r="C2297" i="65" s="1"/>
  <c r="C705" i="65"/>
  <c r="C706" i="65" s="1"/>
  <c r="C2071" i="65"/>
  <c r="C2072" i="65" s="1"/>
  <c r="C1319" i="65"/>
  <c r="C1320" i="65" s="1"/>
  <c r="C2681" i="65"/>
  <c r="C2682" i="65" s="1"/>
  <c r="C3269" i="65"/>
  <c r="C3270" i="65" s="1"/>
  <c r="C3055" i="65"/>
  <c r="C3056" i="65"/>
  <c r="C1377" i="65"/>
  <c r="C1378" i="65" s="1"/>
  <c r="C1012" i="65"/>
  <c r="C1013" i="65" s="1"/>
  <c r="C3188" i="65"/>
  <c r="C3189" i="65" s="1"/>
  <c r="C727" i="65"/>
  <c r="C728" i="65"/>
  <c r="C729" i="65"/>
  <c r="C2561" i="65"/>
  <c r="C2378" i="65"/>
  <c r="C2381" i="65" s="1"/>
  <c r="C2379" i="65"/>
  <c r="C2380" i="65"/>
  <c r="C3382" i="65"/>
  <c r="C3383" i="65" s="1"/>
  <c r="C1510" i="65"/>
  <c r="C1511" i="65" s="1"/>
  <c r="C2246" i="65"/>
  <c r="C2247" i="65"/>
  <c r="C2248" i="65"/>
  <c r="C2254" i="65"/>
  <c r="C2255" i="65"/>
  <c r="C1917" i="65"/>
  <c r="C1918" i="65" s="1"/>
  <c r="C987" i="65"/>
  <c r="C988" i="65" s="1"/>
  <c r="C3338" i="65"/>
  <c r="C3339" i="65" s="1"/>
  <c r="C2582" i="65"/>
  <c r="C2583" i="65" s="1"/>
  <c r="C2073" i="65"/>
  <c r="C2074" i="65" s="1"/>
  <c r="C2044" i="65"/>
  <c r="C2045" i="65" s="1"/>
  <c r="C1122" i="65"/>
  <c r="C1123" i="65"/>
  <c r="C1124" i="65"/>
  <c r="C1125" i="65"/>
  <c r="C1126" i="65"/>
  <c r="C475" i="65"/>
  <c r="C476" i="65"/>
  <c r="C477" i="65"/>
  <c r="C3469" i="65"/>
  <c r="C3470" i="65" s="1"/>
  <c r="C2830" i="65"/>
  <c r="C2831" i="65"/>
  <c r="C2784" i="65"/>
  <c r="C2785" i="65" s="1"/>
  <c r="C1993" i="65"/>
  <c r="C1994" i="65" s="1"/>
  <c r="C2408" i="65"/>
  <c r="C2409" i="65"/>
  <c r="C2340" i="65"/>
  <c r="C2341" i="65" s="1"/>
  <c r="C1587" i="65"/>
  <c r="C1588" i="65" s="1"/>
  <c r="C1298" i="65"/>
  <c r="C1299" i="65" s="1"/>
  <c r="C1073" i="65"/>
  <c r="C1074" i="65"/>
  <c r="C1076" i="65" s="1"/>
  <c r="C1075" i="65"/>
  <c r="C2633" i="65"/>
  <c r="C2634" i="65"/>
  <c r="C2635" i="65"/>
  <c r="C2636" i="65"/>
  <c r="C3543" i="65"/>
  <c r="C3544" i="65" s="1"/>
  <c r="C653" i="65"/>
  <c r="C654" i="65"/>
  <c r="C655" i="65"/>
  <c r="C656" i="65"/>
  <c r="C1464" i="65"/>
  <c r="C1465" i="65" s="1"/>
  <c r="C1672" i="65"/>
  <c r="C1673" i="65" s="1"/>
  <c r="C2188" i="65"/>
  <c r="C2189" i="65" s="1"/>
  <c r="C561" i="65"/>
  <c r="C562" i="65" s="1"/>
  <c r="C1392" i="65"/>
  <c r="C1393" i="65"/>
  <c r="C1394" i="65"/>
  <c r="C1396" i="65" s="1"/>
  <c r="C1395" i="65"/>
  <c r="C2194" i="65"/>
  <c r="C2195" i="65"/>
  <c r="C2196" i="65"/>
  <c r="C2774" i="65"/>
  <c r="C2775" i="65" s="1"/>
  <c r="C458" i="65"/>
  <c r="C459" i="65"/>
  <c r="C460" i="65"/>
  <c r="C461" i="65"/>
  <c r="C462" i="65"/>
  <c r="C463" i="65"/>
  <c r="C464" i="65"/>
  <c r="C3550" i="65"/>
  <c r="C3551" i="65" s="1"/>
  <c r="C1339" i="65"/>
  <c r="C1340" i="65" s="1"/>
  <c r="C3372" i="65"/>
  <c r="C3373" i="65" s="1"/>
  <c r="C434" i="65"/>
  <c r="C435" i="65"/>
  <c r="C436" i="65"/>
  <c r="C437" i="65"/>
  <c r="C438" i="65"/>
  <c r="C439" i="65"/>
  <c r="C2502" i="65"/>
  <c r="C2503" i="65" s="1"/>
  <c r="C411" i="65"/>
  <c r="C412" i="65" s="1"/>
  <c r="C2677" i="65"/>
  <c r="C2678" i="65" s="1"/>
  <c r="C2015" i="65"/>
  <c r="C2016" i="65" s="1"/>
  <c r="C215" i="65"/>
  <c r="C216" i="65"/>
  <c r="C217" i="65"/>
  <c r="C218" i="65"/>
  <c r="C219" i="65"/>
  <c r="C3477" i="65"/>
  <c r="C3478" i="65"/>
  <c r="C1624" i="65"/>
  <c r="C1625" i="65"/>
  <c r="C1626" i="65"/>
  <c r="C3327" i="65"/>
  <c r="C450" i="65"/>
  <c r="C451" i="65"/>
  <c r="C452" i="65"/>
  <c r="C453" i="65"/>
  <c r="C454" i="65"/>
  <c r="C1296" i="65"/>
  <c r="C1297" i="65" s="1"/>
  <c r="C3527" i="65"/>
  <c r="C3528" i="65" s="1"/>
  <c r="C610" i="65"/>
  <c r="C611" i="65"/>
  <c r="C612" i="65"/>
  <c r="C613" i="65"/>
  <c r="C614" i="65"/>
  <c r="C615" i="65"/>
  <c r="C616" i="65"/>
  <c r="C617" i="65"/>
  <c r="C2204" i="65"/>
  <c r="C2205" i="65"/>
  <c r="C2206" i="65"/>
  <c r="C2207" i="65"/>
  <c r="C2208" i="65"/>
  <c r="C1915" i="65"/>
  <c r="C1916" i="65" s="1"/>
  <c r="C2732" i="65"/>
  <c r="C2733" i="65" s="1"/>
  <c r="C430" i="65"/>
  <c r="C431" i="65" s="1"/>
  <c r="C1278" i="65"/>
  <c r="C1279" i="65" s="1"/>
  <c r="C409" i="65"/>
  <c r="C410" i="65" s="1"/>
  <c r="C1731" i="65"/>
  <c r="C1732" i="65" s="1"/>
  <c r="C432" i="65"/>
  <c r="C433" i="65" s="1"/>
  <c r="C1800" i="65"/>
  <c r="C1801" i="65"/>
  <c r="C1802" i="65"/>
  <c r="C2398" i="65"/>
  <c r="C2399" i="65" s="1"/>
  <c r="C2866" i="65"/>
  <c r="C2867" i="65" s="1"/>
  <c r="C3353" i="65"/>
  <c r="C3354" i="65" s="1"/>
  <c r="C1478" i="65"/>
  <c r="C1479" i="65" s="1"/>
  <c r="C2879" i="65"/>
  <c r="C1976" i="65"/>
  <c r="C1977" i="65" s="1"/>
  <c r="C606" i="65"/>
  <c r="C607" i="65"/>
  <c r="C1401" i="65"/>
  <c r="C1402" i="65"/>
  <c r="C1459" i="65"/>
  <c r="C1460" i="65"/>
  <c r="C1580" i="65"/>
  <c r="C1581" i="65" s="1"/>
  <c r="C2726" i="65"/>
  <c r="C2727" i="65" s="1"/>
  <c r="C3617" i="65"/>
  <c r="C3618" i="65" s="1"/>
  <c r="C1961" i="65"/>
  <c r="C1962" i="65" s="1"/>
  <c r="C1789" i="65"/>
  <c r="C1790" i="65"/>
  <c r="C1791" i="65"/>
  <c r="C1792" i="65"/>
  <c r="C2338" i="65"/>
  <c r="C2339" i="65" s="1"/>
  <c r="C1797" i="65"/>
  <c r="C2738" i="65"/>
  <c r="C2739" i="65" s="1"/>
  <c r="C1330" i="65"/>
  <c r="C1331" i="65"/>
  <c r="C3364" i="65"/>
  <c r="C3365" i="65" s="1"/>
  <c r="C3288" i="65"/>
  <c r="C3289" i="65" s="1"/>
  <c r="C1030" i="65"/>
  <c r="C1328" i="65"/>
  <c r="C1329" i="65" s="1"/>
  <c r="C2304" i="65"/>
  <c r="C2305" i="65" s="1"/>
  <c r="C905" i="65"/>
  <c r="C906" i="65"/>
  <c r="C907" i="65"/>
  <c r="C635" i="65"/>
  <c r="C636" i="65"/>
  <c r="C637" i="65"/>
  <c r="C752" i="65"/>
  <c r="C753" i="65"/>
  <c r="C754" i="65"/>
  <c r="C755" i="65"/>
  <c r="C756" i="65"/>
  <c r="C1162" i="65"/>
  <c r="C1163" i="65" s="1"/>
  <c r="C2184" i="65"/>
  <c r="C2185" i="65"/>
  <c r="C2186" i="65"/>
  <c r="C1240" i="65"/>
  <c r="C1241" i="65" s="1"/>
  <c r="C1954" i="65"/>
  <c r="C1955" i="65"/>
  <c r="C2643" i="65"/>
  <c r="C2644" i="65" s="1"/>
  <c r="C1139" i="65"/>
  <c r="C1140" i="65"/>
  <c r="C1255" i="65"/>
  <c r="C1256" i="65"/>
  <c r="C1257" i="65"/>
  <c r="C1258" i="65"/>
  <c r="C1259" i="65"/>
  <c r="C985" i="65"/>
  <c r="C986" i="65" s="1"/>
  <c r="C2431" i="65"/>
  <c r="C2432" i="65" s="1"/>
  <c r="C1804" i="65"/>
  <c r="C1805" i="65"/>
  <c r="C2843" i="65"/>
  <c r="C2844" i="65" s="1"/>
  <c r="C207" i="65"/>
  <c r="C2675" i="65"/>
  <c r="C2676" i="65" s="1"/>
  <c r="C1982" i="65"/>
  <c r="C1983" i="65" s="1"/>
  <c r="C899" i="65"/>
  <c r="C900" i="65" s="1"/>
  <c r="C3172" i="65"/>
  <c r="C3173" i="65"/>
  <c r="C3174" i="65"/>
  <c r="C1525" i="65"/>
  <c r="C1526" i="65" s="1"/>
  <c r="C1119" i="65"/>
  <c r="C1120" i="65"/>
  <c r="C1180" i="65"/>
  <c r="C1181" i="65" s="1"/>
  <c r="C2584" i="65"/>
  <c r="C2585" i="65"/>
  <c r="C2586" i="65"/>
  <c r="C2587" i="65"/>
  <c r="C3273" i="65"/>
  <c r="C3274" i="65" s="1"/>
  <c r="C1202" i="65"/>
  <c r="C1203" i="65" s="1"/>
  <c r="C604" i="65"/>
  <c r="C605" i="65" s="1"/>
  <c r="C2669" i="65"/>
  <c r="C2670" i="65" s="1"/>
  <c r="C584" i="65"/>
  <c r="C586" i="65" s="1"/>
  <c r="C585" i="65"/>
  <c r="C466" i="65"/>
  <c r="C467" i="65" s="1"/>
  <c r="C1911" i="65"/>
  <c r="C1912" i="65"/>
  <c r="C1913" i="65"/>
  <c r="C1151" i="65"/>
  <c r="C1152" i="65" s="1"/>
  <c r="C750" i="65"/>
  <c r="C751" i="65" s="1"/>
  <c r="C2835" i="65"/>
  <c r="C2836" i="65" s="1"/>
  <c r="C2096" i="65"/>
  <c r="C2097" i="65"/>
  <c r="C394" i="65"/>
  <c r="C395" i="65"/>
  <c r="C396" i="65"/>
  <c r="C397" i="65"/>
  <c r="C398" i="65"/>
  <c r="C399" i="65"/>
  <c r="C346" i="65"/>
  <c r="C347" i="65"/>
  <c r="C348" i="65"/>
  <c r="C349" i="65"/>
  <c r="C350" i="65"/>
  <c r="C351" i="65"/>
  <c r="C2593" i="65"/>
  <c r="C2594" i="65" s="1"/>
  <c r="C2870" i="65"/>
  <c r="C2871" i="65"/>
  <c r="C2872" i="65"/>
  <c r="C1995" i="65"/>
  <c r="C1996" i="65"/>
  <c r="C1997" i="65"/>
  <c r="C2595" i="65"/>
  <c r="C2596" i="65" s="1"/>
  <c r="C1077" i="65"/>
  <c r="C1078" i="65"/>
  <c r="C1445" i="65"/>
  <c r="C1446" i="65" s="1"/>
  <c r="C1636" i="65"/>
  <c r="C1637" i="65"/>
  <c r="C1638" i="65"/>
  <c r="C1639" i="65"/>
  <c r="C3319" i="65"/>
  <c r="C3320" i="65" s="1"/>
  <c r="C3423" i="65"/>
  <c r="C3424" i="65" s="1"/>
  <c r="C1480" i="65"/>
  <c r="C1481" i="65" s="1"/>
  <c r="C2877" i="65"/>
  <c r="C2878" i="65" s="1"/>
  <c r="C601" i="65"/>
  <c r="C1242" i="65"/>
  <c r="C1243" i="65"/>
  <c r="C1244" i="65"/>
  <c r="C2746" i="65"/>
  <c r="C2747" i="65" s="1"/>
  <c r="C2198" i="65"/>
  <c r="C2199" i="65"/>
  <c r="C2200" i="65"/>
  <c r="C2201" i="65"/>
  <c r="C2202" i="65"/>
  <c r="C341" i="65"/>
  <c r="C1236" i="65"/>
  <c r="C1237" i="65" s="1"/>
  <c r="C3540" i="65"/>
  <c r="C3541" i="65"/>
  <c r="C2176" i="65"/>
  <c r="C2177" i="65" s="1"/>
  <c r="C2142" i="65"/>
  <c r="C2143" i="65"/>
  <c r="C2144" i="65" s="1"/>
  <c r="C1098" i="65"/>
  <c r="C1099" i="65"/>
  <c r="C3013" i="65"/>
  <c r="C3014" i="65"/>
  <c r="C3015" i="65"/>
  <c r="C2092" i="65"/>
  <c r="C2093" i="65" s="1"/>
  <c r="C834" i="65"/>
  <c r="C835" i="65" s="1"/>
  <c r="C1842" i="65"/>
  <c r="C1843" i="65"/>
  <c r="C2429" i="65"/>
  <c r="C2430" i="65" s="1"/>
  <c r="C525" i="65"/>
  <c r="C526" i="65" s="1"/>
  <c r="C3511" i="65"/>
  <c r="C3512" i="65" s="1"/>
  <c r="C2656" i="65"/>
  <c r="C2657" i="65" s="1"/>
  <c r="C3227" i="65"/>
  <c r="C3229" i="65" s="1"/>
  <c r="C3228" i="65"/>
  <c r="C3538" i="65"/>
  <c r="C3539" i="65" s="1"/>
  <c r="C3095" i="65"/>
  <c r="C3096" i="65"/>
  <c r="C3097" i="65"/>
  <c r="C3098" i="65"/>
  <c r="C3099" i="65"/>
  <c r="C709" i="65"/>
  <c r="C710" i="65" s="1"/>
  <c r="C2012" i="65"/>
  <c r="C3463" i="65"/>
  <c r="C3464" i="65"/>
  <c r="C3465" i="65"/>
  <c r="C555" i="65"/>
  <c r="C556" i="65" s="1"/>
  <c r="C2707" i="65"/>
  <c r="C2708" i="65" s="1"/>
  <c r="C2716" i="65"/>
  <c r="C2717" i="65" s="1"/>
  <c r="C717" i="65"/>
  <c r="C718" i="65" s="1"/>
  <c r="C1390" i="65"/>
  <c r="C1391" i="65" s="1"/>
  <c r="C3529" i="65"/>
  <c r="C3531" i="65" s="1"/>
  <c r="C3530" i="65"/>
  <c r="C3023" i="65"/>
  <c r="C3024" i="65"/>
  <c r="C3025" i="65"/>
  <c r="C3026" i="65"/>
  <c r="C3027" i="65"/>
  <c r="C3028" i="65"/>
  <c r="C3029" i="65"/>
  <c r="C3030" i="65"/>
  <c r="C3031" i="65"/>
  <c r="C3032" i="65"/>
  <c r="C3033" i="65"/>
  <c r="C2616" i="65"/>
  <c r="C2617" i="65"/>
  <c r="C2618" i="65"/>
  <c r="C2619" i="65"/>
  <c r="C2620" i="65"/>
  <c r="C2621" i="65"/>
  <c r="C2622" i="65"/>
  <c r="C2623" i="65"/>
  <c r="C2624" i="65"/>
  <c r="C2171" i="65"/>
  <c r="C2172" i="65" s="1"/>
  <c r="C1540" i="65"/>
  <c r="C1541" i="65"/>
  <c r="C1542" i="65"/>
  <c r="C2069" i="65"/>
  <c r="C2070" i="65" s="1"/>
  <c r="C2211" i="65"/>
  <c r="C2212" i="65"/>
  <c r="C2149" i="65"/>
  <c r="C2150" i="65" s="1"/>
  <c r="C1869" i="65"/>
  <c r="C1870" i="65"/>
  <c r="C1871" i="65"/>
  <c r="C1872" i="65"/>
  <c r="C1873" i="65"/>
  <c r="C1874" i="65"/>
  <c r="C1875" i="65"/>
  <c r="C1876" i="65"/>
  <c r="C1877" i="65"/>
  <c r="C1878" i="65"/>
  <c r="C1087" i="65"/>
  <c r="C1088" i="65"/>
  <c r="C3343" i="65"/>
  <c r="C3344" i="65" s="1"/>
  <c r="C623" i="65"/>
  <c r="C624" i="65"/>
  <c r="C625" i="65"/>
  <c r="C626" i="65"/>
  <c r="C627" i="65"/>
  <c r="C1085" i="65"/>
  <c r="C1086" i="65" s="1"/>
  <c r="C880" i="65"/>
  <c r="C881" i="65" s="1"/>
  <c r="C1357" i="65"/>
  <c r="C1358" i="65"/>
  <c r="C1359" i="65"/>
  <c r="C1360" i="65"/>
  <c r="C1361" i="65"/>
  <c r="C1362" i="65"/>
  <c r="C1363" i="65"/>
  <c r="C1364" i="65"/>
  <c r="C1365" i="65"/>
  <c r="C1366" i="65"/>
  <c r="C1367" i="65"/>
  <c r="C1896" i="65"/>
  <c r="C1897" i="65" s="1"/>
  <c r="C3284" i="65"/>
  <c r="C3285" i="65" s="1"/>
  <c r="C3136" i="65"/>
  <c r="C1840" i="65"/>
  <c r="C1841" i="65" s="1"/>
  <c r="C252" i="65"/>
  <c r="C253" i="65"/>
  <c r="C254" i="65"/>
  <c r="C255" i="65"/>
  <c r="C256" i="65"/>
  <c r="C257" i="65"/>
  <c r="C258" i="65"/>
  <c r="C259" i="65"/>
  <c r="C260" i="65"/>
  <c r="C261" i="65"/>
  <c r="C262" i="65"/>
  <c r="C263" i="65"/>
  <c r="C264" i="65"/>
  <c r="C265" i="65"/>
  <c r="C266" i="65"/>
  <c r="C267" i="65"/>
  <c r="C268" i="65"/>
  <c r="C2300" i="65"/>
  <c r="C2301" i="65" s="1"/>
  <c r="C1952" i="65"/>
  <c r="C1953" i="65" s="1"/>
  <c r="C1335" i="65"/>
  <c r="C1336" i="65" s="1"/>
  <c r="C1894" i="65"/>
  <c r="C1895" i="65" s="1"/>
  <c r="C922" i="65"/>
  <c r="C923" i="65"/>
  <c r="C924" i="65"/>
  <c r="C925" i="65"/>
  <c r="C926" i="65"/>
  <c r="C1447" i="65"/>
  <c r="C1448" i="65"/>
  <c r="C1449" i="65"/>
  <c r="C2151" i="65"/>
  <c r="C2152" i="65"/>
  <c r="C2153" i="65"/>
  <c r="C2154" i="65"/>
  <c r="C2155" i="65" s="1"/>
  <c r="C2765" i="65"/>
  <c r="C3037" i="65"/>
  <c r="C3038" i="65"/>
  <c r="C3039" i="65"/>
  <c r="C3040" i="65"/>
  <c r="C3041" i="65"/>
  <c r="C3042" i="65"/>
  <c r="C3043" i="65"/>
  <c r="C3044" i="65"/>
  <c r="C3045" i="65"/>
  <c r="C3046" i="65"/>
  <c r="C3047" i="65"/>
  <c r="C3048" i="65"/>
  <c r="C2060" i="65"/>
  <c r="C2061" i="65" s="1"/>
  <c r="C2683" i="65"/>
  <c r="C2684" i="65"/>
  <c r="C2685" i="65"/>
  <c r="C2686" i="65"/>
  <c r="C2687" i="65"/>
  <c r="C1349" i="65"/>
  <c r="C1350" i="65" s="1"/>
  <c r="C1937" i="65"/>
  <c r="C1938" i="65"/>
  <c r="C2722" i="65"/>
  <c r="C2723" i="65" s="1"/>
  <c r="C2782" i="65"/>
  <c r="C2783" i="65" s="1"/>
  <c r="C1413" i="65"/>
  <c r="C1414" i="65" s="1"/>
  <c r="C569" i="65"/>
  <c r="C570" i="65" s="1"/>
  <c r="C1397" i="65"/>
  <c r="C1398" i="65" s="1"/>
  <c r="C2568" i="65"/>
  <c r="C2569" i="65" s="1"/>
  <c r="C949" i="65"/>
  <c r="C950" i="65"/>
  <c r="C2654" i="65"/>
  <c r="C2655" i="65" s="1"/>
  <c r="C961" i="65"/>
  <c r="C962" i="65" s="1"/>
  <c r="C3123" i="65"/>
  <c r="C1767" i="65"/>
  <c r="C1768" i="65" s="1"/>
  <c r="C702" i="65"/>
  <c r="C704" i="65" s="1"/>
  <c r="C703" i="65"/>
  <c r="C361" i="65"/>
  <c r="C362" i="65"/>
  <c r="C363" i="65"/>
  <c r="C364" i="65"/>
  <c r="C470" i="65"/>
  <c r="C471" i="65" s="1"/>
  <c r="C1499" i="65"/>
  <c r="C1500" i="65" s="1"/>
  <c r="C1999" i="65"/>
  <c r="C2000" i="65"/>
  <c r="C2001" i="65"/>
  <c r="C2002" i="65"/>
  <c r="C2086" i="65"/>
  <c r="C2087" i="65" s="1"/>
  <c r="C2888" i="65"/>
  <c r="C2889" i="65"/>
  <c r="C2890" i="65"/>
  <c r="C204" i="65"/>
  <c r="C1827" i="65"/>
  <c r="C1829" i="65" s="1"/>
  <c r="C1828" i="65"/>
  <c r="C2132" i="65"/>
  <c r="C2133" i="65" s="1"/>
  <c r="C1164" i="65"/>
  <c r="C1165" i="65" s="1"/>
  <c r="C2803" i="65"/>
  <c r="C2804" i="65" s="1"/>
  <c r="C1972" i="65"/>
  <c r="C1973" i="65"/>
  <c r="C1214" i="65"/>
  <c r="C1215" i="65" s="1"/>
  <c r="C1589" i="65"/>
  <c r="C1590" i="65"/>
  <c r="C1591" i="65"/>
  <c r="C1592" i="65"/>
  <c r="C1593" i="65"/>
  <c r="C1594" i="65"/>
  <c r="C1595" i="65"/>
  <c r="C1596" i="65"/>
  <c r="C1597" i="65"/>
  <c r="C1598" i="65"/>
  <c r="C1599" i="65"/>
  <c r="C1600" i="65"/>
  <c r="C1601" i="65"/>
  <c r="C1602" i="65"/>
  <c r="C1603" i="65"/>
  <c r="C1604" i="65"/>
  <c r="C2589" i="65"/>
  <c r="C2590" i="65" s="1"/>
  <c r="C222" i="65"/>
  <c r="C223" i="65"/>
  <c r="C224" i="65"/>
  <c r="C225" i="65"/>
  <c r="C226" i="65"/>
  <c r="C227" i="65"/>
  <c r="C228" i="65"/>
  <c r="C229" i="65"/>
  <c r="C230" i="65"/>
  <c r="C231" i="65"/>
  <c r="C232" i="65"/>
  <c r="C233" i="65"/>
  <c r="C234" i="65"/>
  <c r="C1101" i="65"/>
  <c r="C1102" i="65"/>
  <c r="C1103" i="65"/>
  <c r="C2566" i="65"/>
  <c r="C2567" i="65" s="1"/>
  <c r="C3184" i="65"/>
  <c r="C3185" i="65"/>
  <c r="C3186" i="65"/>
  <c r="C3301" i="65"/>
  <c r="C3302" i="65" s="1"/>
  <c r="C3177" i="65"/>
  <c r="C3178" i="65" s="1"/>
  <c r="C849" i="65"/>
  <c r="C850" i="65"/>
  <c r="C992" i="65"/>
  <c r="C993" i="65" s="1"/>
  <c r="C456" i="65"/>
  <c r="C457" i="65" s="1"/>
  <c r="C1863" i="65"/>
  <c r="C1864" i="65"/>
  <c r="C1865" i="65"/>
  <c r="C1189" i="65"/>
  <c r="C1190" i="65"/>
  <c r="C1191" i="65"/>
  <c r="C3286" i="65"/>
  <c r="C3287" i="65" s="1"/>
  <c r="C1959" i="65"/>
  <c r="C1960" i="65" s="1"/>
  <c r="C2504" i="65"/>
  <c r="C2505" i="65" s="1"/>
  <c r="C3345" i="65"/>
  <c r="C3346" i="65" s="1"/>
  <c r="C1978" i="65"/>
  <c r="C1979" i="65" s="1"/>
  <c r="C448" i="65"/>
  <c r="C449" i="65" s="1"/>
  <c r="C1117" i="65"/>
  <c r="C1118" i="65" s="1"/>
  <c r="C1351" i="65"/>
  <c r="C1352" i="65" s="1"/>
  <c r="C3587" i="65"/>
  <c r="C3588" i="65" s="1"/>
  <c r="C529" i="65"/>
  <c r="C530" i="65" s="1"/>
  <c r="C2542" i="65"/>
  <c r="C2543" i="65" s="1"/>
  <c r="C3442" i="65"/>
  <c r="C3443" i="65" s="1"/>
  <c r="C3112" i="65"/>
  <c r="C3113" i="65"/>
  <c r="C3114" i="65"/>
  <c r="C3115" i="65"/>
  <c r="C2508" i="65"/>
  <c r="C2509" i="65"/>
  <c r="C2510" i="65"/>
  <c r="C2511" i="65"/>
  <c r="C2124" i="65"/>
  <c r="C2125" i="65"/>
  <c r="C2126" i="65"/>
  <c r="C2127" i="65"/>
  <c r="C2128" i="65"/>
  <c r="C589" i="65"/>
  <c r="C590" i="65"/>
  <c r="C591" i="65"/>
  <c r="C592" i="65"/>
  <c r="C1063" i="65"/>
  <c r="C1064" i="65" s="1"/>
  <c r="C1556" i="65"/>
  <c r="C1557" i="65"/>
  <c r="C1558" i="65"/>
  <c r="C1559" i="65"/>
  <c r="C1560" i="65"/>
  <c r="C1561" i="65"/>
  <c r="C1562" i="65"/>
  <c r="C1563" i="65"/>
  <c r="C1312" i="65"/>
  <c r="C1313" i="65"/>
  <c r="C1314" i="65"/>
  <c r="C1315" i="65"/>
  <c r="C1316" i="65"/>
  <c r="C1317" i="65"/>
  <c r="C2763" i="65"/>
  <c r="C2764" i="65" s="1"/>
  <c r="C2965" i="65"/>
  <c r="C2966" i="65" s="1"/>
  <c r="C1185" i="65"/>
  <c r="C1186" i="65" s="1"/>
  <c r="C1861" i="65"/>
  <c r="C1862" i="65" s="1"/>
  <c r="C1466" i="65"/>
  <c r="C1467" i="65" s="1"/>
  <c r="C2667" i="65"/>
  <c r="C2668" i="65" s="1"/>
  <c r="C2334" i="65"/>
  <c r="C2335" i="65" s="1"/>
  <c r="C1890" i="65"/>
  <c r="C1891" i="65" s="1"/>
  <c r="C2090" i="65"/>
  <c r="C2091" i="65" s="1"/>
  <c r="C1405" i="65"/>
  <c r="C1406" i="65"/>
  <c r="C1407" i="65"/>
  <c r="C1980" i="65"/>
  <c r="C1981" i="65" s="1"/>
  <c r="C2114" i="65"/>
  <c r="C2115" i="65" s="1"/>
  <c r="C1720" i="65"/>
  <c r="C1721" i="65" s="1"/>
  <c r="C2112" i="65"/>
  <c r="C2113" i="65" s="1"/>
  <c r="C1761" i="65"/>
  <c r="C1762" i="65" s="1"/>
  <c r="C2805" i="65"/>
  <c r="C2806" i="65" s="1"/>
  <c r="C3060" i="65"/>
  <c r="C3061" i="65"/>
  <c r="C3062" i="65"/>
  <c r="C3063" i="65"/>
  <c r="C2768" i="65"/>
  <c r="C2769" i="65"/>
  <c r="C2770" i="65"/>
  <c r="C2771" i="65"/>
  <c r="C2772" i="65"/>
  <c r="C3245" i="65"/>
  <c r="C3246" i="65"/>
  <c r="C2130" i="65"/>
  <c r="C2131" i="65" s="1"/>
  <c r="C1253" i="65"/>
  <c r="C1254" i="65" s="1"/>
  <c r="C1690" i="65"/>
  <c r="C1691" i="65" s="1"/>
  <c r="C3386" i="65"/>
  <c r="C3387" i="65" s="1"/>
  <c r="C2382" i="65"/>
  <c r="C2383" i="65"/>
  <c r="C2384" i="65"/>
  <c r="C945" i="65"/>
  <c r="C946" i="65" s="1"/>
  <c r="C2320" i="65"/>
  <c r="C2321" i="65" s="1"/>
  <c r="C2396" i="65"/>
  <c r="C2397" i="65" s="1"/>
  <c r="C1439" i="65"/>
  <c r="C1440" i="65" s="1"/>
  <c r="C3577" i="65"/>
  <c r="C3554" i="65"/>
  <c r="C3555" i="65" s="1"/>
  <c r="C2983" i="65"/>
  <c r="C2984" i="65"/>
  <c r="C18" i="65"/>
  <c r="C19" i="65"/>
  <c r="C20" i="65"/>
  <c r="C21" i="65"/>
  <c r="C22" i="65"/>
  <c r="C23" i="65"/>
  <c r="C1716" i="65"/>
  <c r="C1717" i="65"/>
  <c r="C2190" i="65"/>
  <c r="C2191" i="65" s="1"/>
  <c r="C989" i="65"/>
  <c r="C990" i="65"/>
  <c r="C3149" i="65"/>
  <c r="C3150" i="65" s="1"/>
  <c r="C2658" i="65"/>
  <c r="C2659" i="65" s="1"/>
  <c r="C110" i="65"/>
  <c r="C111" i="65"/>
  <c r="C112" i="65"/>
  <c r="C113" i="65"/>
  <c r="C114" i="65"/>
  <c r="C115" i="65"/>
  <c r="C116" i="65"/>
  <c r="C117" i="65"/>
  <c r="C118" i="65"/>
  <c r="C119" i="65"/>
  <c r="C120" i="65"/>
  <c r="C121" i="65"/>
  <c r="C122" i="65"/>
  <c r="C123" i="65"/>
  <c r="C124" i="65"/>
  <c r="C125" i="65"/>
  <c r="C126" i="65"/>
  <c r="C127" i="65"/>
  <c r="C128" i="65"/>
  <c r="C129" i="65"/>
  <c r="C130" i="65"/>
  <c r="C131" i="65"/>
  <c r="C132" i="65"/>
  <c r="C133" i="65"/>
  <c r="C134" i="65"/>
  <c r="C135" i="65"/>
  <c r="C136" i="65"/>
  <c r="C137" i="65"/>
  <c r="C138" i="65"/>
  <c r="C139" i="65"/>
  <c r="C140" i="65"/>
  <c r="C141" i="65"/>
  <c r="C2418" i="65"/>
  <c r="C2419" i="65" s="1"/>
  <c r="C407" i="65"/>
  <c r="C408" i="65" s="1"/>
  <c r="C2498" i="65"/>
  <c r="C2499" i="65" s="1"/>
  <c r="C3002" i="65"/>
  <c r="C3003" i="65"/>
  <c r="C2437" i="65"/>
  <c r="C2438" i="65"/>
  <c r="C2439" i="65"/>
  <c r="C2440" i="65"/>
  <c r="C2441" i="65"/>
  <c r="C2156" i="65"/>
  <c r="C2157" i="65" s="1"/>
  <c r="C1090" i="65"/>
  <c r="C1091" i="65"/>
  <c r="C1092" i="65"/>
  <c r="C770" i="65"/>
  <c r="C771" i="65"/>
  <c r="C772" i="65"/>
  <c r="C773" i="65"/>
  <c r="C774" i="65"/>
  <c r="C775" i="65"/>
  <c r="C776" i="65"/>
  <c r="C1536" i="65"/>
  <c r="C1537" i="65" s="1"/>
  <c r="C1468" i="65"/>
  <c r="C1469" i="65" s="1"/>
  <c r="C90" i="65"/>
  <c r="C91" i="65"/>
  <c r="C92" i="65"/>
  <c r="C93" i="65"/>
  <c r="C94" i="65"/>
  <c r="C95" i="65"/>
  <c r="C96" i="65"/>
  <c r="C97" i="65"/>
  <c r="C98" i="65"/>
  <c r="C99" i="65"/>
  <c r="C385" i="65"/>
  <c r="C386" i="65"/>
  <c r="C387" i="65"/>
  <c r="C778" i="65"/>
  <c r="C779" i="65" s="1"/>
  <c r="C3151" i="65"/>
  <c r="C3152" i="65" s="1"/>
  <c r="C2386" i="65"/>
  <c r="C2387" i="65" s="1"/>
  <c r="C1501" i="65"/>
  <c r="C1502" i="65"/>
  <c r="C1503" i="65"/>
  <c r="C563" i="65"/>
  <c r="C564" i="65"/>
  <c r="C565" i="65"/>
  <c r="C2404" i="65"/>
  <c r="C2405" i="65" s="1"/>
  <c r="C1613" i="65"/>
  <c r="C1614" i="65"/>
  <c r="C1615" i="65"/>
  <c r="C1616" i="65"/>
  <c r="C1617" i="65"/>
  <c r="C3395" i="65"/>
  <c r="C3396" i="65"/>
  <c r="C3397" i="65"/>
  <c r="C3398" i="65"/>
  <c r="C3399" i="65"/>
  <c r="C3400" i="65"/>
  <c r="C2969" i="65"/>
  <c r="C2970" i="65" s="1"/>
  <c r="C2894" i="65"/>
  <c r="C2895" i="65"/>
  <c r="C2896" i="65"/>
  <c r="C2897" i="65"/>
  <c r="C2898" i="65"/>
  <c r="C2899" i="65"/>
  <c r="C2900" i="65"/>
  <c r="C2901" i="65"/>
  <c r="C2902" i="65"/>
  <c r="C2903" i="65"/>
  <c r="C403" i="65"/>
  <c r="C404" i="65" s="1"/>
  <c r="C1807" i="65"/>
  <c r="C1808" i="65" s="1"/>
  <c r="C2006" i="65"/>
  <c r="C2007" i="65"/>
  <c r="C876" i="65"/>
  <c r="C1187" i="65"/>
  <c r="C1188" i="65" s="1"/>
  <c r="C1453" i="65"/>
  <c r="C1454" i="65" s="1"/>
  <c r="C2614" i="65"/>
  <c r="C2615" i="65" s="1"/>
  <c r="C587" i="65"/>
  <c r="C588" i="65" s="1"/>
  <c r="C1379" i="65"/>
  <c r="C1380" i="65"/>
  <c r="C2443" i="65"/>
  <c r="C2444" i="65" s="1"/>
  <c r="C446" i="65"/>
  <c r="C447" i="65" s="1"/>
  <c r="C3093" i="65"/>
  <c r="C3094" i="65" s="1"/>
  <c r="C468" i="65"/>
  <c r="C469" i="65" s="1"/>
  <c r="C2324" i="65"/>
  <c r="C2325" i="65" s="1"/>
  <c r="C2410" i="65"/>
  <c r="C2411" i="65"/>
  <c r="C2412" i="65"/>
  <c r="C2413" i="65"/>
  <c r="C2414" i="65"/>
  <c r="C2415" i="65"/>
  <c r="C882" i="65"/>
  <c r="C883" i="65"/>
  <c r="C711" i="65"/>
  <c r="C712" i="65"/>
  <c r="C713" i="65"/>
  <c r="C1666" i="65"/>
  <c r="C1667" i="65" s="1"/>
  <c r="C1900" i="65"/>
  <c r="C1901" i="65" s="1"/>
  <c r="C2799" i="65"/>
  <c r="C2800" i="65" s="1"/>
  <c r="C2315" i="65"/>
  <c r="C2316" i="65"/>
  <c r="C3153" i="65"/>
  <c r="C3154" i="65" s="1"/>
  <c r="C2453" i="65"/>
  <c r="C2454" i="65" s="1"/>
  <c r="C3267" i="65"/>
  <c r="C3268" i="65" s="1"/>
  <c r="C531" i="65"/>
  <c r="C532" i="65"/>
  <c r="C533" i="65"/>
  <c r="C1384" i="65"/>
  <c r="C1385" i="65" s="1"/>
  <c r="C2094" i="65"/>
  <c r="C2095" i="65" s="1"/>
  <c r="C310" i="65"/>
  <c r="C2308" i="65"/>
  <c r="C2309" i="65" s="1"/>
  <c r="C2839" i="65"/>
  <c r="C2840" i="65" s="1"/>
  <c r="C2392" i="65"/>
  <c r="C2393" i="65" s="1"/>
  <c r="C1149" i="65"/>
  <c r="C1150" i="65" s="1"/>
  <c r="C1940" i="65"/>
  <c r="C1941" i="65" s="1"/>
  <c r="C2147" i="65"/>
  <c r="C2148" i="65" s="1"/>
  <c r="C2390" i="65"/>
  <c r="C2391" i="65" s="1"/>
  <c r="C479" i="65"/>
  <c r="C481" i="65" s="1"/>
  <c r="C480" i="65"/>
  <c r="C2979" i="65"/>
  <c r="C2980" i="65"/>
  <c r="C2981" i="65"/>
  <c r="C2544" i="65"/>
  <c r="C2545" i="65"/>
  <c r="C2546" i="65"/>
  <c r="C2547" i="65"/>
  <c r="C2182" i="65"/>
  <c r="C2183" i="65" s="1"/>
  <c r="C3011" i="65"/>
  <c r="C3012" i="65" s="1"/>
  <c r="C2660" i="65"/>
  <c r="C2661" i="65" s="1"/>
  <c r="C1065" i="65"/>
  <c r="C1066" i="65" s="1"/>
  <c r="C1781" i="65"/>
  <c r="C1782" i="65" s="1"/>
  <c r="C2652" i="65"/>
  <c r="C2653" i="65" s="1"/>
  <c r="C1641" i="65"/>
  <c r="C1642" i="65"/>
  <c r="C1643" i="65"/>
  <c r="C1644" i="65"/>
  <c r="C1645" i="65"/>
  <c r="C1646" i="65"/>
  <c r="C2524" i="65"/>
  <c r="C2525" i="65" s="1"/>
  <c r="C1774" i="65"/>
  <c r="C1775" i="65" s="1"/>
  <c r="C3532" i="65"/>
  <c r="C3533" i="65" s="1"/>
  <c r="C2099" i="65"/>
  <c r="C2100" i="65"/>
  <c r="C2101" i="65"/>
  <c r="C2102" i="65"/>
  <c r="C3129" i="65"/>
  <c r="C3130" i="65"/>
  <c r="C3131" i="65"/>
  <c r="C3570" i="65"/>
  <c r="C3571" i="65"/>
  <c r="C3572" i="65"/>
  <c r="C3573" i="65"/>
  <c r="C3574" i="65"/>
  <c r="C3575" i="65"/>
  <c r="C1128" i="65"/>
  <c r="C1129" i="65"/>
  <c r="C1130" i="65"/>
  <c r="C1131" i="65"/>
  <c r="C1132" i="65"/>
  <c r="C1133" i="65"/>
  <c r="C1134" i="65"/>
  <c r="C1135" i="65"/>
  <c r="C1136" i="65"/>
  <c r="C1137" i="65"/>
  <c r="C2724" i="65"/>
  <c r="C2725" i="65" s="1"/>
  <c r="C1578" i="65"/>
  <c r="C1579" i="65" s="1"/>
  <c r="C1115" i="65"/>
  <c r="C1116" i="65" s="1"/>
  <c r="C2574" i="65"/>
  <c r="C2575" i="65"/>
  <c r="C2576" i="65"/>
  <c r="C2577" i="65"/>
  <c r="C2578" i="65"/>
  <c r="C2579" i="65"/>
  <c r="C2580" i="65"/>
  <c r="C2854" i="65"/>
  <c r="C2855" i="65" s="1"/>
  <c r="C1212" i="65"/>
  <c r="C1213" i="65" s="1"/>
  <c r="C2406" i="65"/>
  <c r="C2407" i="65" s="1"/>
  <c r="C1567" i="65"/>
  <c r="C1568" i="65"/>
  <c r="C1569" i="65"/>
  <c r="C1570" i="65"/>
  <c r="C1571" i="65"/>
  <c r="C443" i="65"/>
  <c r="C445" i="65" s="1"/>
  <c r="C444" i="65"/>
  <c r="C813" i="65"/>
  <c r="C814" i="65"/>
  <c r="C815" i="65"/>
  <c r="C816" i="65"/>
  <c r="C817" i="65"/>
  <c r="C39" i="65"/>
  <c r="C40" i="65"/>
  <c r="C41" i="65"/>
  <c r="C42" i="65"/>
  <c r="C43" i="65"/>
  <c r="C44" i="65"/>
  <c r="C45" i="65"/>
  <c r="C46" i="65"/>
  <c r="C47" i="65"/>
  <c r="C48" i="65"/>
  <c r="C49" i="65"/>
  <c r="C50" i="65"/>
  <c r="C51" i="65"/>
  <c r="C52" i="65"/>
  <c r="C53" i="65"/>
  <c r="C54" i="65"/>
  <c r="C55" i="65"/>
  <c r="C56" i="65"/>
  <c r="C57" i="65"/>
  <c r="C58" i="65"/>
  <c r="C59" i="65"/>
  <c r="C60" i="65"/>
  <c r="C61" i="65"/>
  <c r="C62" i="65"/>
  <c r="C63" i="65"/>
  <c r="C64" i="65"/>
  <c r="C65" i="65"/>
  <c r="C66" i="65"/>
  <c r="C67" i="65"/>
  <c r="C68" i="65"/>
  <c r="C3347" i="65"/>
  <c r="C3348" i="65" s="1"/>
  <c r="C3313" i="65"/>
  <c r="C3314" i="65"/>
  <c r="C2801" i="65"/>
  <c r="C2802" i="65" s="1"/>
  <c r="C1147" i="65"/>
  <c r="C1148" i="65" s="1"/>
  <c r="C2601" i="65"/>
  <c r="C2602" i="65" s="1"/>
  <c r="C1819" i="65"/>
  <c r="C1820" i="65" s="1"/>
  <c r="C3065" i="65"/>
  <c r="C3066" i="65" s="1"/>
  <c r="C1544" i="65"/>
  <c r="C1553" i="65" s="1"/>
  <c r="C1545" i="65"/>
  <c r="C1546" i="65"/>
  <c r="C1547" i="65"/>
  <c r="C1548" i="65"/>
  <c r="C1549" i="65"/>
  <c r="C1550" i="65"/>
  <c r="C1551" i="65"/>
  <c r="C1552" i="65"/>
  <c r="C3035" i="65"/>
  <c r="C3036" i="65" s="1"/>
  <c r="C2816" i="65"/>
  <c r="C2817" i="65"/>
  <c r="C1906" i="65"/>
  <c r="C1907" i="65" s="1"/>
  <c r="C1286" i="65"/>
  <c r="C1287" i="65"/>
  <c r="C1288" i="65"/>
  <c r="C2298" i="65"/>
  <c r="C2299" i="65" s="1"/>
  <c r="C1274" i="65"/>
  <c r="C1275" i="65" s="1"/>
  <c r="C731" i="65"/>
  <c r="C732" i="65"/>
  <c r="C2106" i="65"/>
  <c r="C2107" i="65"/>
  <c r="C2809" i="65"/>
  <c r="C2810" i="65"/>
  <c r="C2083" i="65"/>
  <c r="C2084" i="65"/>
  <c r="C1071" i="65"/>
  <c r="C1072" i="65" s="1"/>
  <c r="C28" i="65"/>
  <c r="C29" i="65"/>
  <c r="C30" i="65"/>
  <c r="C31" i="65"/>
  <c r="C32" i="65"/>
  <c r="C33" i="65"/>
  <c r="C34" i="65"/>
  <c r="C2750" i="65"/>
  <c r="C2751" i="65"/>
  <c r="C2752" i="65"/>
  <c r="C2753" i="65"/>
  <c r="C2754" i="65"/>
  <c r="C2755" i="65"/>
  <c r="C2756" i="65"/>
  <c r="C2757" i="65"/>
  <c r="C175" i="65"/>
  <c r="C176" i="65"/>
  <c r="C177" i="65"/>
  <c r="C178" i="65"/>
  <c r="C1270" i="65"/>
  <c r="C1271" i="65" s="1"/>
  <c r="C1046" i="65"/>
  <c r="C1047" i="65" s="1"/>
  <c r="C2860" i="65"/>
  <c r="C2861" i="65" s="1"/>
  <c r="C2178" i="65"/>
  <c r="C2179" i="65" s="1"/>
  <c r="C864" i="65"/>
  <c r="C1142" i="65"/>
  <c r="C1143" i="65"/>
  <c r="C3568" i="65"/>
  <c r="C3569" i="65" s="1"/>
  <c r="C542" i="65"/>
  <c r="C543" i="65"/>
  <c r="C544" i="65"/>
  <c r="C545" i="65"/>
  <c r="C546" i="65"/>
  <c r="C547" i="65"/>
  <c r="C1169" i="65"/>
  <c r="C1170" i="65"/>
  <c r="C1171" i="65"/>
  <c r="C2166" i="65"/>
  <c r="C2167" i="65"/>
  <c r="C392" i="65"/>
  <c r="C393" i="65" s="1"/>
  <c r="C1497" i="65"/>
  <c r="C1498" i="65" s="1"/>
  <c r="C1486" i="65"/>
  <c r="C1487" i="65"/>
  <c r="C1634" i="65"/>
  <c r="C1635" i="65" s="1"/>
  <c r="C2538" i="65"/>
  <c r="C2539" i="65" s="1"/>
  <c r="C1226" i="65"/>
  <c r="C1227" i="65" s="1"/>
  <c r="C1849" i="65"/>
  <c r="C1850" i="65"/>
  <c r="C3507" i="65"/>
  <c r="C3508" i="65" s="1"/>
  <c r="C1963" i="65"/>
  <c r="C1965" i="65" s="1"/>
  <c r="C1964" i="65"/>
  <c r="C2662" i="65"/>
  <c r="C2663" i="65"/>
  <c r="C2664" i="65"/>
  <c r="C2665" i="65"/>
  <c r="C2506" i="65"/>
  <c r="C2507" i="65" s="1"/>
  <c r="C1769" i="65"/>
  <c r="C1770" i="65"/>
  <c r="C3340" i="65"/>
  <c r="C3341" i="65"/>
  <c r="C413" i="65"/>
  <c r="C414" i="65" s="1"/>
  <c r="C1898" i="65"/>
  <c r="C1899" i="65" s="1"/>
  <c r="C3580" i="65"/>
  <c r="C3581" i="65"/>
  <c r="C424" i="65"/>
  <c r="C425" i="65" s="1"/>
  <c r="C2564" i="65"/>
  <c r="C2565" i="65" s="1"/>
  <c r="C2748" i="65"/>
  <c r="C2749" i="65" s="1"/>
  <c r="C2841" i="65"/>
  <c r="C2842" i="65" s="1"/>
  <c r="C557" i="65"/>
  <c r="C558" i="65" s="1"/>
  <c r="C1228" i="65"/>
  <c r="C1229" i="65" s="1"/>
  <c r="C1441" i="65"/>
  <c r="C1442" i="65" s="1"/>
  <c r="C885" i="65"/>
  <c r="C886" i="65"/>
  <c r="C887" i="65"/>
  <c r="C1692" i="65"/>
  <c r="C1693" i="65"/>
  <c r="C1694" i="65"/>
  <c r="C1382" i="65"/>
  <c r="C1383" i="65" s="1"/>
  <c r="C1035" i="65"/>
  <c r="C1036" i="65"/>
  <c r="C1037" i="65"/>
  <c r="C1038" i="65"/>
  <c r="C1039" i="65"/>
  <c r="C1040" i="65"/>
  <c r="C1041" i="65"/>
  <c r="C1042" i="65"/>
  <c r="C3593" i="65"/>
  <c r="C3594" i="65"/>
  <c r="C3595" i="65"/>
  <c r="C3596" i="65"/>
  <c r="C3597" i="65"/>
  <c r="C642" i="65"/>
  <c r="C643" i="65"/>
  <c r="C644" i="65"/>
  <c r="C645" i="65"/>
  <c r="C646" i="65"/>
  <c r="C2056" i="65"/>
  <c r="C2057" i="65" s="1"/>
  <c r="C3585" i="65"/>
  <c r="C3586" i="65" s="1"/>
  <c r="C1489" i="65"/>
  <c r="C1490" i="65"/>
  <c r="C1491" i="65"/>
  <c r="C1492" i="65"/>
  <c r="C1493" i="65"/>
  <c r="C1494" i="65"/>
  <c r="C1495" i="65"/>
  <c r="C724" i="65"/>
  <c r="C725" i="65"/>
  <c r="C1702" i="65"/>
  <c r="C1703" i="65" s="1"/>
  <c r="C1718" i="65"/>
  <c r="C1719" i="65" s="1"/>
  <c r="C1824" i="65"/>
  <c r="C1825" i="65"/>
  <c r="C3421" i="65"/>
  <c r="C3422" i="65"/>
  <c r="C1923" i="65"/>
  <c r="C1924" i="65" s="1"/>
  <c r="C1430" i="65"/>
  <c r="C1431" i="65" s="1"/>
  <c r="C326" i="65"/>
  <c r="C327" i="65"/>
  <c r="C328" i="65"/>
  <c r="C329" i="65"/>
  <c r="C330" i="65"/>
  <c r="C331" i="65"/>
  <c r="C2162" i="65"/>
  <c r="C2163" i="65" s="1"/>
  <c r="C1772" i="65"/>
  <c r="C1773" i="65" s="1"/>
  <c r="C1094" i="65"/>
  <c r="C1095" i="65"/>
  <c r="C1097" i="65" s="1"/>
  <c r="C1096" i="65"/>
  <c r="C274" i="65"/>
  <c r="C275" i="65"/>
  <c r="C276" i="65"/>
  <c r="C277" i="65"/>
  <c r="C278" i="65"/>
  <c r="C279" i="65"/>
  <c r="C280" i="65"/>
  <c r="C281" i="65"/>
  <c r="C282" i="65"/>
  <c r="C283" i="65"/>
  <c r="C284" i="65"/>
  <c r="C285" i="65"/>
  <c r="C286" i="65"/>
  <c r="C287" i="65"/>
  <c r="C288" i="65"/>
  <c r="C289" i="65"/>
  <c r="C290" i="65"/>
  <c r="C291" i="65"/>
  <c r="C292" i="65"/>
  <c r="C293" i="65"/>
  <c r="C294" i="65"/>
  <c r="C295" i="65"/>
  <c r="C296" i="65"/>
  <c r="C297" i="65"/>
  <c r="C298" i="65"/>
  <c r="C299" i="65"/>
  <c r="C300" i="65"/>
  <c r="C301" i="65"/>
  <c r="C302" i="65"/>
  <c r="C303" i="65"/>
  <c r="C2449" i="65"/>
  <c r="C2450" i="65" s="1"/>
  <c r="C2252" i="65"/>
  <c r="C2253" i="65" s="1"/>
  <c r="C3452" i="65"/>
  <c r="C3453" i="65"/>
  <c r="C3454" i="65"/>
  <c r="C3455" i="65"/>
  <c r="C3456" i="65"/>
  <c r="C3457" i="65"/>
  <c r="C3294" i="65"/>
  <c r="C3295" i="65" s="1"/>
  <c r="C640" i="65"/>
  <c r="C641" i="65" s="1"/>
  <c r="C1684" i="65"/>
  <c r="C1685" i="65"/>
  <c r="C1686" i="65"/>
  <c r="C2928" i="65"/>
  <c r="C2929" i="65"/>
  <c r="C2930" i="65"/>
  <c r="C2931" i="65"/>
  <c r="C2932" i="65"/>
  <c r="C2728" i="65"/>
  <c r="C2729" i="65" s="1"/>
  <c r="C1735" i="65"/>
  <c r="C1736" i="65" s="1"/>
  <c r="C2460" i="65"/>
  <c r="C2461" i="65"/>
  <c r="C2462" i="65"/>
  <c r="C2463" i="65"/>
  <c r="C2464" i="65"/>
  <c r="C2465" i="65"/>
  <c r="C2466" i="65"/>
  <c r="C2467" i="65"/>
  <c r="C2468" i="65"/>
  <c r="C2469" i="65"/>
  <c r="C2470" i="65"/>
  <c r="C2471" i="65"/>
  <c r="C2472" i="65"/>
  <c r="C2473" i="65"/>
  <c r="C2474" i="65"/>
  <c r="C2475" i="65"/>
  <c r="C2476" i="65"/>
  <c r="C2477" i="65"/>
  <c r="C2478" i="65"/>
  <c r="C2479" i="65"/>
  <c r="C2480" i="65"/>
  <c r="C2481" i="65"/>
  <c r="C2482" i="65"/>
  <c r="C2483" i="65"/>
  <c r="C2484" i="65"/>
  <c r="C2485" i="65"/>
  <c r="C1230" i="65"/>
  <c r="C1231" i="65" s="1"/>
  <c r="C415" i="65"/>
  <c r="C416" i="65" s="1"/>
  <c r="C3388" i="65"/>
  <c r="C3390" i="65" s="1"/>
  <c r="C3389" i="65"/>
  <c r="C821" i="65"/>
  <c r="C822" i="65" s="1"/>
  <c r="C2597" i="65"/>
  <c r="C2598" i="65" s="1"/>
  <c r="C472" i="65"/>
  <c r="C2649" i="65"/>
  <c r="C2650" i="65"/>
  <c r="C2709" i="65"/>
  <c r="C1821" i="65"/>
  <c r="C1823" i="65" s="1"/>
  <c r="C1822" i="65"/>
  <c r="C2714" i="65"/>
  <c r="C2715" i="65" s="1"/>
  <c r="C3303" i="65"/>
  <c r="C3304" i="65"/>
  <c r="C3305" i="65"/>
  <c r="C3306" i="65"/>
  <c r="C551" i="65"/>
  <c r="C552" i="65"/>
  <c r="C553" i="65"/>
  <c r="C1908" i="65"/>
  <c r="C1909" i="65"/>
  <c r="C3619" i="65"/>
  <c r="C2180" i="65"/>
  <c r="C2181" i="65" s="1"/>
  <c r="C2605" i="65"/>
  <c r="C2606" i="65"/>
  <c r="C2607" i="65"/>
  <c r="C2608" i="65"/>
  <c r="C2609" i="65"/>
  <c r="C2610" i="65"/>
  <c r="C2611" i="65"/>
  <c r="C1216" i="65"/>
  <c r="C1217" i="65" s="1"/>
  <c r="C2075" i="65"/>
  <c r="C2076" i="65"/>
  <c r="C2077" i="65"/>
  <c r="C1984" i="65"/>
  <c r="C1985" i="65"/>
  <c r="C1986" i="65"/>
  <c r="C3362" i="65"/>
  <c r="C3363" i="65" s="1"/>
  <c r="C3425" i="65"/>
  <c r="C3426" i="65"/>
  <c r="C3427" i="65"/>
  <c r="C3428" i="65"/>
  <c r="C3429" i="65"/>
  <c r="C3430" i="65"/>
  <c r="C3431" i="65"/>
  <c r="C3432" i="65"/>
  <c r="C3433" i="65"/>
  <c r="C3434" i="65"/>
  <c r="C3435" i="65"/>
  <c r="C3436" i="65"/>
  <c r="C3437" i="65"/>
  <c r="C3438" i="65"/>
  <c r="C3067" i="65"/>
  <c r="C3068" i="65"/>
  <c r="C3069" i="65"/>
  <c r="C3070" i="65"/>
  <c r="C3071" i="65"/>
  <c r="C3072" i="65"/>
  <c r="C3073" i="65"/>
  <c r="C3074" i="65"/>
  <c r="C3075" i="65"/>
  <c r="C3076" i="65"/>
  <c r="C3077" i="65"/>
  <c r="C3078" i="65"/>
  <c r="C3079" i="65"/>
  <c r="C3080" i="65"/>
  <c r="C3081" i="65"/>
  <c r="C3082" i="65"/>
  <c r="C3083" i="65"/>
  <c r="C3084" i="65"/>
  <c r="C3085" i="65"/>
  <c r="C3086" i="65"/>
  <c r="C3087" i="65"/>
  <c r="C3088" i="65"/>
  <c r="C3089" i="65"/>
  <c r="C3090" i="65"/>
  <c r="C808" i="65"/>
  <c r="C809" i="65"/>
  <c r="C810" i="65"/>
  <c r="C2257" i="65"/>
  <c r="C2258" i="65" s="1"/>
  <c r="C582" i="65"/>
  <c r="C583" i="65" s="1"/>
  <c r="C1632" i="65"/>
  <c r="C1633" i="65" s="1"/>
  <c r="C2492" i="65"/>
  <c r="C2493" i="65" s="1"/>
  <c r="C1232" i="65"/>
  <c r="C1233" i="65" s="1"/>
  <c r="C3232" i="65"/>
  <c r="C3233" i="65"/>
  <c r="C3234" i="65"/>
  <c r="C3235" i="65"/>
  <c r="C3357" i="65"/>
  <c r="C3358" i="65"/>
  <c r="C3359" i="65"/>
  <c r="C3360" i="65"/>
  <c r="C3361" i="65" s="1"/>
  <c r="C997" i="65"/>
  <c r="C998" i="65"/>
  <c r="C999" i="65"/>
  <c r="C1000" i="65"/>
  <c r="C1001" i="65"/>
  <c r="C1002" i="65"/>
  <c r="C1003" i="65"/>
  <c r="C1004" i="65"/>
  <c r="C1005" i="65"/>
  <c r="C1006" i="65"/>
  <c r="C1007" i="65"/>
  <c r="C2330" i="65"/>
  <c r="C2331" i="65" s="1"/>
  <c r="C3192" i="65"/>
  <c r="C3193" i="65" s="1"/>
  <c r="C3534" i="65"/>
  <c r="C3535" i="65" s="1"/>
  <c r="C1944" i="65"/>
  <c r="C1945" i="65" s="1"/>
  <c r="C3500" i="65"/>
  <c r="C3501" i="65" s="1"/>
  <c r="C161" i="65"/>
  <c r="C162" i="65"/>
  <c r="C163" i="65"/>
  <c r="C164" i="65"/>
  <c r="C165" i="65"/>
  <c r="C166" i="65"/>
  <c r="C167" i="65"/>
  <c r="C168" i="65"/>
  <c r="C780" i="65"/>
  <c r="C781" i="65"/>
  <c r="C2081" i="65"/>
  <c r="C2082" i="65" s="1"/>
  <c r="C910" i="65"/>
  <c r="C911" i="65" s="1"/>
  <c r="C2718" i="65"/>
  <c r="C2719" i="65"/>
  <c r="C2720" i="65"/>
  <c r="C2845" i="65"/>
  <c r="C2846" i="65" s="1"/>
  <c r="C559" i="65"/>
  <c r="C560" i="65" s="1"/>
  <c r="C3402" i="65"/>
  <c r="C3403" i="65" s="1"/>
  <c r="C2160" i="65"/>
  <c r="C2161" i="65" s="1"/>
  <c r="C667" i="65"/>
  <c r="C668" i="65"/>
  <c r="C1867" i="65"/>
  <c r="C1868" i="65" s="1"/>
  <c r="C1565" i="65"/>
  <c r="C1566" i="65" s="1"/>
  <c r="C2138" i="65"/>
  <c r="C2139" i="65" s="1"/>
  <c r="C2540" i="65"/>
  <c r="C2541" i="65" s="1"/>
  <c r="C912" i="65"/>
  <c r="C913" i="65"/>
  <c r="C914" i="65"/>
  <c r="C915" i="65"/>
  <c r="C916" i="65"/>
  <c r="C917" i="65"/>
  <c r="C3139" i="65"/>
  <c r="C3140" i="65"/>
  <c r="C3141" i="65"/>
  <c r="C3142" i="65"/>
  <c r="C3143" i="65"/>
  <c r="C3144" i="65"/>
  <c r="C2004" i="65"/>
  <c r="C2005" i="65" s="1"/>
  <c r="C1173" i="65"/>
  <c r="C1174" i="65" s="1"/>
  <c r="C2599" i="65"/>
  <c r="C2600" i="65" s="1"/>
  <c r="C1344" i="65"/>
  <c r="C1345" i="65" s="1"/>
  <c r="C2790" i="65"/>
  <c r="C2791" i="65"/>
  <c r="C2058" i="65"/>
  <c r="C2059" i="65" s="1"/>
  <c r="C1193" i="65"/>
  <c r="C1194" i="65"/>
  <c r="C1195" i="65"/>
  <c r="C1196" i="65"/>
  <c r="C1197" i="65"/>
  <c r="C2110" i="65"/>
  <c r="C2111" i="65" s="1"/>
  <c r="C934" i="65"/>
  <c r="C935" i="65" s="1"/>
  <c r="C1733" i="65"/>
  <c r="C1734" i="65" s="1"/>
  <c r="C1519" i="65"/>
  <c r="C1520" i="65"/>
  <c r="C1521" i="65" s="1"/>
  <c r="C1576" i="65"/>
  <c r="C1577" i="65" s="1"/>
  <c r="C3556" i="65"/>
  <c r="C3557" i="65"/>
  <c r="C3558" i="65"/>
  <c r="C3559" i="65"/>
  <c r="C3560" i="65"/>
  <c r="C3561" i="65"/>
  <c r="C3562" i="65"/>
  <c r="C3563" i="65"/>
  <c r="C3564" i="65"/>
  <c r="C3565" i="65"/>
  <c r="C598" i="65"/>
  <c r="C599" i="65"/>
  <c r="C2373" i="65"/>
  <c r="C2374" i="65" s="1"/>
  <c r="C3117" i="65"/>
  <c r="C3118" i="65" s="1"/>
  <c r="C1300" i="65"/>
  <c r="C1301" i="65"/>
  <c r="C2192" i="65"/>
  <c r="C2193" i="65" s="1"/>
  <c r="C1280" i="65"/>
  <c r="C1281" i="65" s="1"/>
  <c r="C1648" i="65"/>
  <c r="C1649" i="65"/>
  <c r="C1341" i="65"/>
  <c r="C1342" i="65"/>
  <c r="C2849" i="65"/>
  <c r="C2850" i="65"/>
  <c r="C2851" i="65"/>
  <c r="C2853" i="65" s="1"/>
  <c r="C2852" i="65"/>
  <c r="C1411" i="65"/>
  <c r="C1412" i="65" s="1"/>
  <c r="C1674" i="65"/>
  <c r="C1675" i="65"/>
  <c r="C1676" i="65"/>
  <c r="C1677" i="65"/>
  <c r="C1678" i="65"/>
  <c r="C2136" i="65"/>
  <c r="C2137" i="65" s="1"/>
  <c r="C108" i="65"/>
  <c r="C109" i="65" s="1"/>
  <c r="C1050" i="65"/>
  <c r="C1051" i="65"/>
  <c r="C619" i="65"/>
  <c r="C620" i="65" s="1"/>
  <c r="C156" i="65"/>
  <c r="C157" i="65"/>
  <c r="C594" i="65"/>
  <c r="C595" i="65" s="1"/>
  <c r="C1838" i="65"/>
  <c r="C1839" i="65" s="1"/>
  <c r="C2062" i="65"/>
  <c r="C2063" i="65"/>
  <c r="C1291" i="65"/>
  <c r="C1292" i="65" s="1"/>
  <c r="C3498" i="65"/>
  <c r="C3499" i="65" s="1"/>
  <c r="C2375" i="65"/>
  <c r="C2376" i="65"/>
  <c r="C1067" i="65"/>
  <c r="C1068" i="65"/>
  <c r="C1069" i="65"/>
  <c r="C2856" i="65"/>
  <c r="C2857" i="65" s="1"/>
  <c r="C968" i="65"/>
  <c r="C969" i="65"/>
  <c r="C970" i="65"/>
  <c r="C971" i="65"/>
  <c r="C972" i="65"/>
  <c r="C367" i="65"/>
  <c r="C368" i="65"/>
  <c r="C369" i="65"/>
  <c r="C370" i="65"/>
  <c r="C371" i="65"/>
  <c r="C372" i="65"/>
  <c r="C373" i="65"/>
  <c r="C374" i="65"/>
  <c r="C375" i="65"/>
  <c r="C1680" i="65"/>
  <c r="C1681" i="65" s="1"/>
  <c r="C2868" i="65"/>
  <c r="C2869" i="65" s="1"/>
  <c r="C3277" i="65"/>
  <c r="C3278" i="65"/>
  <c r="C3279" i="65"/>
  <c r="C3280" i="65"/>
  <c r="C3281" i="65"/>
  <c r="C2908" i="65"/>
  <c r="C2909" i="65"/>
  <c r="C2910" i="65"/>
  <c r="C983" i="65"/>
  <c r="C984" i="65" s="1"/>
  <c r="C1470" i="65"/>
  <c r="C1670" i="65"/>
  <c r="C1671" i="65" s="1"/>
  <c r="C857" i="65"/>
  <c r="C858" i="65"/>
  <c r="C859" i="65"/>
  <c r="C3241" i="65"/>
  <c r="C3242" i="65" s="1"/>
  <c r="C2214" i="65"/>
  <c r="C2215" i="65" s="1"/>
  <c r="C1611" i="65"/>
  <c r="C1612" i="65" s="1"/>
  <c r="C3200" i="65"/>
  <c r="C3201" i="65"/>
  <c r="C3202" i="65"/>
  <c r="C3239" i="65"/>
  <c r="C3240" i="65" s="1"/>
  <c r="C1476" i="65"/>
  <c r="C1477" i="65" s="1"/>
  <c r="C1081" i="65"/>
  <c r="C1082" i="65" s="1"/>
  <c r="C3005" i="65"/>
  <c r="C3006" i="65"/>
  <c r="C3007" i="65"/>
  <c r="C2950" i="65"/>
  <c r="C3376" i="65"/>
  <c r="C3377" i="65"/>
  <c r="C3378" i="65"/>
  <c r="C3379" i="65"/>
  <c r="C3380" i="65"/>
  <c r="C2639" i="65"/>
  <c r="C2640" i="65" s="1"/>
  <c r="C1888" i="65"/>
  <c r="C1889" i="65" s="1"/>
  <c r="C1451" i="65"/>
  <c r="C1452" i="65" s="1"/>
  <c r="C2218" i="65"/>
  <c r="C2219" i="65" s="1"/>
  <c r="C3393" i="65"/>
  <c r="C3394" i="65" s="1"/>
  <c r="C1704" i="65"/>
  <c r="C1705" i="65" s="1"/>
  <c r="C2116" i="65"/>
  <c r="C2017" i="65"/>
  <c r="C2018" i="65"/>
  <c r="C2019" i="65"/>
  <c r="C2020" i="65"/>
  <c r="C2021" i="65"/>
  <c r="C2022" i="65"/>
  <c r="C2023" i="65"/>
  <c r="C2024" i="65"/>
  <c r="C2025" i="65"/>
  <c r="C2026" i="65"/>
  <c r="C2027" i="65"/>
  <c r="C2028" i="65"/>
  <c r="C2029" i="65"/>
  <c r="C2030" i="65"/>
  <c r="C2031" i="65"/>
  <c r="C2032" i="65"/>
  <c r="C2033" i="65"/>
  <c r="C2034" i="65"/>
  <c r="C1436" i="65"/>
  <c r="C1437" i="65"/>
  <c r="C1653" i="65"/>
  <c r="C1654" i="65"/>
  <c r="C1655" i="65"/>
  <c r="C1656" i="65"/>
  <c r="C1657" i="65"/>
  <c r="C1658" i="65"/>
  <c r="C1659" i="65"/>
  <c r="C2795" i="65"/>
  <c r="C2796" i="65" s="1"/>
  <c r="C1415" i="65"/>
  <c r="C1416" i="65"/>
  <c r="C1417" i="65"/>
  <c r="C1418" i="65"/>
  <c r="C1554" i="65"/>
  <c r="C1555" i="65" s="1"/>
  <c r="C2557" i="65"/>
  <c r="C2558" i="65" s="1"/>
  <c r="C3444" i="65"/>
  <c r="C3445" i="65"/>
  <c r="C3446" i="65"/>
  <c r="C1432" i="65"/>
  <c r="C1433" i="65" s="1"/>
  <c r="C3623" i="65"/>
  <c r="C2169" i="65"/>
  <c r="C2170" i="65" s="1"/>
  <c r="C193" i="65"/>
  <c r="C194" i="65"/>
  <c r="C195" i="65"/>
  <c r="C3271" i="65"/>
  <c r="C3272" i="65" s="1"/>
  <c r="C1751" i="65"/>
  <c r="C1752" i="65"/>
  <c r="C1753" i="65"/>
  <c r="C2744" i="65"/>
  <c r="C2745" i="65" s="1"/>
  <c r="C3355" i="65"/>
  <c r="C3356" i="65"/>
  <c r="C2786" i="65"/>
  <c r="C2787" i="65" s="1"/>
  <c r="C527" i="65"/>
  <c r="C528" i="65" s="1"/>
  <c r="C2273" i="65"/>
  <c r="C2274" i="65"/>
  <c r="C3311" i="65"/>
  <c r="C3312" i="65" s="1"/>
  <c r="C3134" i="65"/>
  <c r="C3135" i="65" s="1"/>
  <c r="C1700" i="65"/>
  <c r="C1701" i="65" s="1"/>
  <c r="C3262" i="65"/>
  <c r="C2626" i="65"/>
  <c r="C1989" i="65"/>
  <c r="C1990" i="65" s="1"/>
  <c r="C1326" i="65"/>
  <c r="C1327" i="65" s="1"/>
  <c r="C2342" i="65"/>
  <c r="C2343" i="65"/>
  <c r="C2344" i="65"/>
  <c r="C2345" i="65"/>
  <c r="C2346" i="65"/>
  <c r="C2347" i="65"/>
  <c r="C2348" i="65"/>
  <c r="C2349" i="65"/>
  <c r="C2350" i="65"/>
  <c r="C2351" i="65"/>
  <c r="C2352" i="65"/>
  <c r="C2353" i="65"/>
  <c r="C2354" i="65"/>
  <c r="C2355" i="65"/>
  <c r="C2356" i="65"/>
  <c r="C2357" i="65"/>
  <c r="C2358" i="65"/>
  <c r="C2359" i="65"/>
  <c r="C2360" i="65"/>
  <c r="C2361" i="65"/>
  <c r="C2362" i="65"/>
  <c r="C2363" i="65"/>
  <c r="C2364" i="65"/>
  <c r="C2365" i="65"/>
  <c r="C2366" i="65"/>
  <c r="C648" i="65"/>
  <c r="C649" i="65"/>
  <c r="C650" i="65"/>
  <c r="C651" i="65"/>
  <c r="C2250" i="65"/>
  <c r="C2251" i="65" s="1"/>
  <c r="C3298" i="65"/>
  <c r="C1785" i="65"/>
  <c r="C1786" i="65"/>
  <c r="C1787" i="65"/>
  <c r="C1337" i="65"/>
  <c r="C1338" i="65" s="1"/>
  <c r="C2967" i="65"/>
  <c r="C2968" i="65" s="1"/>
  <c r="C2921" i="65"/>
  <c r="C2923" i="65" s="1"/>
  <c r="C2922" i="65"/>
  <c r="C1175" i="65"/>
  <c r="C1176" i="65"/>
  <c r="C1177" i="65"/>
  <c r="C1178" i="65"/>
  <c r="C1737" i="65"/>
  <c r="C1738" i="65"/>
  <c r="C1739" i="65"/>
  <c r="C1740" i="65"/>
  <c r="C1741" i="65"/>
  <c r="C1742" i="65"/>
  <c r="C1743" i="65"/>
  <c r="C1744" i="65"/>
  <c r="C1584" i="65"/>
  <c r="C1585" i="65"/>
  <c r="C1706" i="65"/>
  <c r="C1707" i="65"/>
  <c r="C1708" i="65"/>
  <c r="C417" i="65"/>
  <c r="C1883" i="65"/>
  <c r="C1884" i="65"/>
  <c r="C1885" i="65"/>
  <c r="C1886" i="65"/>
  <c r="C2792" i="65"/>
  <c r="C2794" i="65" s="1"/>
  <c r="C2793" i="65"/>
  <c r="C2742" i="65"/>
  <c r="C2743" i="65" s="1"/>
  <c r="C2812" i="65"/>
  <c r="C2813" i="65" s="1"/>
  <c r="C1158" i="65"/>
  <c r="C1159" i="65" s="1"/>
  <c r="C2926" i="65"/>
  <c r="C2927" i="65" s="1"/>
  <c r="C823" i="65"/>
  <c r="C824" i="65" s="1"/>
  <c r="C3121" i="65"/>
  <c r="C3122" i="65" s="1"/>
  <c r="C3275" i="65"/>
  <c r="C3276" i="65" s="1"/>
  <c r="C482" i="65"/>
  <c r="C483" i="65"/>
  <c r="C484" i="65"/>
  <c r="C485" i="65"/>
  <c r="C486" i="65"/>
  <c r="C487" i="65"/>
  <c r="C488" i="65"/>
  <c r="C489" i="65"/>
  <c r="C490" i="65"/>
  <c r="C491" i="65"/>
  <c r="C492" i="65"/>
  <c r="C493" i="65"/>
  <c r="C494" i="65"/>
  <c r="C495" i="65"/>
  <c r="C496" i="65"/>
  <c r="C497" i="65"/>
  <c r="C498" i="65"/>
  <c r="C499" i="65"/>
  <c r="C500" i="65"/>
  <c r="C501" i="65"/>
  <c r="C502" i="65"/>
  <c r="C503" i="65"/>
  <c r="C504" i="65"/>
  <c r="C505" i="65"/>
  <c r="C506" i="65"/>
  <c r="C507" i="65"/>
  <c r="C508" i="65"/>
  <c r="C509" i="65"/>
  <c r="C510" i="65"/>
  <c r="C511" i="65"/>
  <c r="C512" i="65"/>
  <c r="C513" i="65"/>
  <c r="C514" i="65"/>
  <c r="C515" i="65"/>
  <c r="C516" i="65"/>
  <c r="C517" i="65"/>
  <c r="C518" i="65"/>
  <c r="C519" i="65"/>
  <c r="C520" i="65"/>
  <c r="C521" i="65"/>
  <c r="C522" i="65"/>
  <c r="C426" i="65"/>
  <c r="C427" i="65"/>
  <c r="C428" i="65"/>
  <c r="C936" i="65"/>
  <c r="C937" i="65"/>
  <c r="C938" i="65"/>
  <c r="C939" i="65"/>
  <c r="C940" i="65"/>
  <c r="C941" i="65"/>
  <c r="C942" i="65"/>
  <c r="C405" i="65"/>
  <c r="C406" i="65" s="1"/>
  <c r="C1813" i="65"/>
  <c r="C1814" i="65"/>
  <c r="C1817" i="65"/>
  <c r="C1818" i="65" s="1"/>
  <c r="C1933" i="65"/>
  <c r="C1934" i="65" s="1"/>
  <c r="C2423" i="65"/>
  <c r="C2424" i="65"/>
  <c r="C2425" i="65"/>
  <c r="C2426" i="65"/>
  <c r="C737" i="65"/>
  <c r="C738" i="65"/>
  <c r="C739" i="65"/>
  <c r="C740" i="65"/>
  <c r="C3190" i="65"/>
  <c r="C3191" i="65" s="1"/>
  <c r="C1268" i="65"/>
  <c r="C1269" i="65" s="1"/>
  <c r="C715" i="65"/>
  <c r="C716" i="65" s="1"/>
  <c r="C3182" i="65"/>
  <c r="C3183" i="65" s="1"/>
  <c r="C1968" i="65"/>
  <c r="C1969" i="65" s="1"/>
  <c r="C786" i="65"/>
  <c r="C787" i="65"/>
  <c r="C788" i="65"/>
  <c r="C789" i="65"/>
  <c r="C790" i="65"/>
  <c r="C791" i="65"/>
  <c r="C792" i="65"/>
  <c r="C793" i="65"/>
  <c r="C794" i="65"/>
  <c r="C795" i="65"/>
  <c r="C796" i="65"/>
  <c r="C797" i="65"/>
  <c r="C798" i="65"/>
  <c r="C799" i="65"/>
  <c r="C800" i="65"/>
  <c r="C801" i="65"/>
  <c r="C1628" i="65"/>
  <c r="C1629" i="65" s="1"/>
  <c r="C2079" i="65"/>
  <c r="C2080" i="65" s="1"/>
  <c r="C2158" i="65"/>
  <c r="C2159" i="65" s="1"/>
  <c r="C1014" i="65"/>
  <c r="C1015" i="65"/>
  <c r="C1016" i="65"/>
  <c r="C1017" i="65"/>
  <c r="C1018" i="65"/>
  <c r="C1019" i="65"/>
  <c r="C1020" i="65"/>
  <c r="C1021" i="65"/>
  <c r="C1022" i="65"/>
  <c r="C1023" i="65"/>
  <c r="C1024" i="65"/>
  <c r="C1025" i="65"/>
  <c r="C1026" i="65"/>
  <c r="C1027" i="65"/>
  <c r="C1028" i="65"/>
  <c r="C2821" i="65"/>
  <c r="C2822" i="65"/>
  <c r="C2823" i="65"/>
  <c r="C2824" i="65"/>
  <c r="C3325" i="65"/>
  <c r="C3326" i="65" s="1"/>
  <c r="C760" i="65"/>
  <c r="C761" i="65" s="1"/>
  <c r="C3292" i="65"/>
  <c r="C3293" i="65" s="1"/>
  <c r="C1206" i="65"/>
  <c r="C1207" i="65" s="1"/>
  <c r="C694" i="65"/>
  <c r="C695" i="65"/>
  <c r="C696" i="65"/>
  <c r="C697" i="65"/>
  <c r="C698" i="65"/>
  <c r="C699" i="65"/>
  <c r="C3021" i="65"/>
  <c r="C3022" i="65" s="1"/>
  <c r="C1048" i="65"/>
  <c r="C1049" i="65" s="1"/>
  <c r="C952" i="65"/>
  <c r="C953" i="65"/>
  <c r="C954" i="65"/>
  <c r="C955" i="65"/>
  <c r="C956" i="65"/>
  <c r="C2828" i="65"/>
  <c r="C2829" i="65" s="1"/>
  <c r="C1482" i="65"/>
  <c r="C1483" i="65" s="1"/>
  <c r="C830" i="65"/>
  <c r="C831" i="65"/>
  <c r="C832" i="65"/>
  <c r="C3515" i="65"/>
  <c r="C3516" i="65"/>
  <c r="C3517" i="65"/>
  <c r="C3518" i="65"/>
  <c r="C3519" i="65"/>
  <c r="C3520" i="65"/>
  <c r="C3521" i="65"/>
  <c r="C3522" i="65"/>
  <c r="C3523" i="65"/>
  <c r="C621" i="65"/>
  <c r="C622" i="65" s="1"/>
  <c r="C629" i="65"/>
  <c r="C630" i="65" s="1"/>
  <c r="C535" i="65"/>
  <c r="C536" i="65"/>
  <c r="C537" i="65"/>
  <c r="C538" i="65"/>
  <c r="C539" i="65"/>
  <c r="C540" i="65"/>
  <c r="C79" i="65"/>
  <c r="C80" i="65"/>
  <c r="C81" i="65"/>
  <c r="C82" i="65"/>
  <c r="C83" i="65"/>
  <c r="C84" i="65"/>
  <c r="C85" i="65"/>
  <c r="C2268" i="65"/>
  <c r="C2269" i="65"/>
  <c r="C1712" i="65"/>
  <c r="C1713" i="65" s="1"/>
  <c r="C2559" i="65"/>
  <c r="C2560" i="65" s="1"/>
  <c r="C2934" i="65"/>
  <c r="C2935" i="65"/>
  <c r="C2936" i="65"/>
  <c r="C2937" i="65"/>
  <c r="C2938" i="65"/>
  <c r="C2939" i="65"/>
  <c r="C1746" i="65"/>
  <c r="C1747" i="65"/>
  <c r="C1748" i="65"/>
  <c r="C1749" i="65"/>
  <c r="C3155" i="65"/>
  <c r="C3156" i="65"/>
  <c r="C3157" i="65"/>
  <c r="C3158" i="65"/>
  <c r="C3159" i="65"/>
  <c r="C3160" i="65"/>
  <c r="C3161" i="65"/>
  <c r="C3162" i="65"/>
  <c r="C3163" i="65"/>
  <c r="C3164" i="65"/>
  <c r="C3165" i="65"/>
  <c r="C3166" i="65"/>
  <c r="C1538" i="65"/>
  <c r="C1539" i="65"/>
  <c r="C2807" i="65"/>
  <c r="C2808" i="65" s="1"/>
  <c r="C1783" i="65"/>
  <c r="C1784" i="65" s="1"/>
  <c r="C1682" i="65"/>
  <c r="C1683" i="65" s="1"/>
  <c r="C1208" i="65"/>
  <c r="C1209" i="65" s="1"/>
  <c r="C1474" i="65"/>
  <c r="C1475" i="65" s="1"/>
  <c r="C838" i="65"/>
  <c r="C839" i="65"/>
  <c r="C840" i="65"/>
  <c r="C841" i="65"/>
  <c r="C842" i="65"/>
  <c r="C843" i="65"/>
  <c r="C844" i="65"/>
  <c r="C2312" i="65"/>
  <c r="C2814" i="65"/>
  <c r="C2815" i="65" s="1"/>
  <c r="C3545" i="65"/>
  <c r="C3546" i="65"/>
  <c r="C3547" i="65"/>
  <c r="C3548" i="65"/>
  <c r="C1522" i="65"/>
  <c r="C422" i="65"/>
  <c r="C423" i="65" s="1"/>
  <c r="C2310" i="65"/>
  <c r="C2311" i="65" s="1"/>
  <c r="C2435" i="65"/>
  <c r="C2436" i="65" s="1"/>
  <c r="C1266" i="65"/>
  <c r="C1267" i="65" s="1"/>
  <c r="C1403" i="65"/>
  <c r="C1404" i="65" s="1"/>
  <c r="C1321" i="65"/>
  <c r="C1322" i="65"/>
  <c r="C1238" i="65"/>
  <c r="C1239" i="65" s="1"/>
  <c r="C631" i="65"/>
  <c r="C632" i="65"/>
  <c r="C3481" i="65"/>
  <c r="C3482" i="65" s="1"/>
  <c r="C2119" i="65"/>
  <c r="C2120" i="65"/>
  <c r="C2797" i="65"/>
  <c r="C2798" i="65" s="1"/>
  <c r="C2603" i="65"/>
  <c r="C2604" i="65" s="1"/>
  <c r="C2977" i="65"/>
  <c r="C2978" i="65" s="1"/>
  <c r="C2332" i="65"/>
  <c r="C2333" i="65" s="1"/>
  <c r="C3102" i="65"/>
  <c r="C3103" i="65"/>
  <c r="C3104" i="65"/>
  <c r="C3105" i="65"/>
  <c r="C3106" i="65"/>
  <c r="C3107" i="65"/>
  <c r="C2494" i="65"/>
  <c r="C2495" i="65" s="1"/>
  <c r="C748" i="65"/>
  <c r="C749" i="65" s="1"/>
  <c r="C1931" i="65"/>
  <c r="C1932" i="65" s="1"/>
  <c r="C947" i="65"/>
  <c r="C948" i="65" s="1"/>
  <c r="C2046" i="65"/>
  <c r="C2047" i="65" s="1"/>
  <c r="C3260" i="65"/>
  <c r="C3261" i="65" s="1"/>
  <c r="C2328" i="65"/>
  <c r="C2329" i="65" s="1"/>
  <c r="C3251" i="65"/>
  <c r="C3252" i="65"/>
  <c r="C3253" i="65"/>
  <c r="C3254" i="65"/>
  <c r="C3255" i="65"/>
  <c r="C3256" i="65"/>
  <c r="C3257" i="65"/>
  <c r="C3258" i="65"/>
  <c r="C1847" i="65"/>
  <c r="C1848" i="65" s="1"/>
  <c r="C1609" i="65"/>
  <c r="C1610" i="65" s="1"/>
  <c r="C3349" i="65"/>
  <c r="C3350" i="65" s="1"/>
  <c r="C1948" i="65"/>
  <c r="C1949" i="65" s="1"/>
  <c r="C1428" i="65"/>
  <c r="C1429" i="65" s="1"/>
  <c r="C2973" i="65"/>
  <c r="C2974" i="65"/>
  <c r="C3448" i="65"/>
  <c r="C3449" i="65" s="1"/>
  <c r="C977" i="65"/>
  <c r="C978" i="65"/>
  <c r="C979" i="65"/>
  <c r="C2122" i="65"/>
  <c r="C2123" i="65" s="1"/>
  <c r="C2276" i="65"/>
  <c r="C2277" i="65"/>
  <c r="C2278" i="65"/>
  <c r="C2279" i="65"/>
  <c r="C2280" i="65"/>
  <c r="C2281" i="65"/>
  <c r="C2282" i="65"/>
  <c r="C2283" i="65"/>
  <c r="C2284" i="65"/>
  <c r="C2285" i="65"/>
  <c r="C2286" i="65"/>
  <c r="C2287" i="65"/>
  <c r="C2288" i="65"/>
  <c r="C2289" i="65"/>
  <c r="C2290" i="65"/>
  <c r="C2291" i="65"/>
  <c r="C2292" i="65"/>
  <c r="C2293" i="65"/>
  <c r="C2294" i="65"/>
  <c r="C2990" i="65"/>
  <c r="C2991" i="65"/>
  <c r="C3205" i="65"/>
  <c r="C3206" i="65"/>
  <c r="C3207" i="65"/>
  <c r="C3208" i="65"/>
  <c r="C3209" i="65"/>
  <c r="C3210" i="65"/>
  <c r="C3211" i="65"/>
  <c r="C3212" i="65"/>
  <c r="C3213" i="65"/>
  <c r="C3214" i="65"/>
  <c r="C3215" i="65"/>
  <c r="C3216" i="65"/>
  <c r="C3217" i="65"/>
  <c r="C3218" i="65"/>
  <c r="C3219" i="65"/>
  <c r="C3220" i="65"/>
  <c r="C3221" i="65"/>
  <c r="C3222" i="65"/>
  <c r="C974" i="65"/>
  <c r="C975" i="65"/>
  <c r="C919" i="65"/>
  <c r="C920" i="65"/>
  <c r="C1220" i="65"/>
  <c r="C1221" i="65"/>
  <c r="C1222" i="65"/>
  <c r="C1223" i="65"/>
  <c r="C1224" i="65"/>
  <c r="C1218" i="65"/>
  <c r="C1219" i="65" s="1"/>
  <c r="C669" i="65"/>
  <c r="C670" i="65"/>
  <c r="C671" i="65"/>
  <c r="C672" i="65"/>
  <c r="C673" i="65"/>
  <c r="C674" i="65"/>
  <c r="C675" i="65"/>
  <c r="C676" i="65"/>
  <c r="C677" i="65"/>
  <c r="C678" i="65"/>
  <c r="C679" i="65"/>
  <c r="C680" i="65"/>
  <c r="C681" i="65"/>
  <c r="C682" i="65"/>
  <c r="C683" i="65"/>
  <c r="C684" i="65"/>
  <c r="C685" i="65"/>
  <c r="C686" i="65"/>
  <c r="C687" i="65"/>
  <c r="C688" i="65"/>
  <c r="C1925" i="65"/>
  <c r="C1926" i="65"/>
  <c r="C1927" i="65"/>
  <c r="C1928" i="65"/>
  <c r="C571" i="65"/>
  <c r="C572" i="65"/>
  <c r="C573" i="65"/>
  <c r="C574" i="65"/>
  <c r="C575" i="65"/>
  <c r="C576" i="65"/>
  <c r="C577" i="65"/>
  <c r="C578" i="65"/>
  <c r="C579" i="65"/>
  <c r="C3583" i="65"/>
  <c r="C3584" i="65" s="1"/>
  <c r="C3321" i="65"/>
  <c r="C3322" i="65" s="1"/>
  <c r="C1763" i="65"/>
  <c r="C1764" i="65"/>
  <c r="C819" i="65"/>
  <c r="C820" i="65" s="1"/>
  <c r="C3407" i="65"/>
  <c r="C3408" i="65"/>
  <c r="C3409" i="65"/>
  <c r="C3410" i="65"/>
  <c r="C3411" i="65"/>
  <c r="C3412" i="65"/>
  <c r="C3413" i="65"/>
  <c r="C3414" i="65"/>
  <c r="C3415" i="65"/>
  <c r="C3416" i="65"/>
  <c r="C3417" i="65"/>
  <c r="C1246" i="65"/>
  <c r="C1247" i="65" s="1"/>
  <c r="C1284" i="65"/>
  <c r="C1285" i="65" s="1"/>
  <c r="C1574" i="65"/>
  <c r="C1575" i="65" s="1"/>
  <c r="C3552" i="65"/>
  <c r="C3553" i="65" s="1"/>
  <c r="C1182" i="65"/>
  <c r="C1183" i="65"/>
  <c r="C867" i="65"/>
  <c r="C868" i="65"/>
  <c r="C869" i="65"/>
  <c r="C870" i="65"/>
  <c r="C871" i="65"/>
  <c r="C872" i="65"/>
  <c r="C2104" i="65"/>
  <c r="C2105" i="65" s="1"/>
  <c r="C3502" i="65"/>
  <c r="C3503" i="65"/>
  <c r="C3504" i="65"/>
  <c r="C3505" i="65"/>
  <c r="C735" i="65"/>
  <c r="C736" i="65"/>
  <c r="C1144" i="65"/>
  <c r="C2988" i="65"/>
  <c r="C2989" i="65"/>
  <c r="C2551" i="65"/>
  <c r="C2552" i="65" s="1"/>
  <c r="C189" i="65"/>
  <c r="C190" i="65"/>
  <c r="C1204" i="65"/>
  <c r="C1205" i="65" s="1"/>
  <c r="C2645" i="65"/>
  <c r="C2646" i="65"/>
  <c r="C2647" i="65"/>
  <c r="C3374" i="65"/>
  <c r="C3375" i="65" s="1"/>
  <c r="C1234" i="65"/>
  <c r="C1235" i="65" s="1"/>
  <c r="C3599" i="65"/>
  <c r="C3600" i="65"/>
  <c r="C3601" i="65"/>
  <c r="C3602" i="65"/>
  <c r="C3603" i="65"/>
  <c r="C3604" i="65"/>
  <c r="C3605" i="65"/>
  <c r="C3606" i="65"/>
  <c r="C3607" i="65"/>
  <c r="C3608" i="65"/>
  <c r="C3609" i="65"/>
  <c r="C3610" i="65"/>
  <c r="C3611" i="65"/>
  <c r="C3612" i="65"/>
  <c r="C3613" i="65"/>
  <c r="C2048" i="65"/>
  <c r="C2049" i="65" s="1"/>
  <c r="C3471" i="65"/>
  <c r="C3472" i="65"/>
  <c r="C3473" i="65"/>
  <c r="C3474" i="65"/>
  <c r="C3475" i="65"/>
  <c r="C567" i="65"/>
  <c r="C568" i="65"/>
  <c r="C2145" i="65"/>
  <c r="C2146" i="65" s="1"/>
  <c r="C1399" i="65"/>
  <c r="C1400" i="65" s="1"/>
  <c r="C1308" i="65"/>
  <c r="C1309" i="65" s="1"/>
  <c r="C2433" i="65"/>
  <c r="C2434" i="65"/>
  <c r="C1160" i="65"/>
  <c r="C1161" i="65" s="1"/>
  <c r="C633" i="65"/>
  <c r="C634" i="65" s="1"/>
  <c r="C1248" i="65"/>
  <c r="C1249" i="65" s="1"/>
  <c r="C1794" i="65"/>
  <c r="C2322" i="65"/>
  <c r="C2323" i="65" s="1"/>
  <c r="C762" i="65"/>
  <c r="C763" i="65"/>
  <c r="C764" i="65"/>
  <c r="C765" i="65"/>
  <c r="C766" i="65"/>
  <c r="C767" i="65"/>
  <c r="C3119" i="65"/>
  <c r="C3120" i="65" s="1"/>
  <c r="C2164" i="65"/>
  <c r="C2165" i="65" s="1"/>
  <c r="C1293" i="65"/>
  <c r="C1294" i="65"/>
  <c r="C1295" i="65" s="1"/>
  <c r="C2679" i="65"/>
  <c r="C2680" i="65" s="1"/>
  <c r="C742" i="65"/>
  <c r="C743" i="65"/>
  <c r="C744" i="65"/>
  <c r="C745" i="65"/>
  <c r="C3333" i="65"/>
  <c r="C3334" i="65" s="1"/>
  <c r="C2088" i="65"/>
  <c r="C2089" i="65"/>
  <c r="C1857" i="65"/>
  <c r="C1858" i="65"/>
  <c r="C3384" i="65"/>
  <c r="C3385" i="65" s="1"/>
  <c r="C318" i="65"/>
  <c r="C319" i="65"/>
  <c r="C320" i="65"/>
  <c r="C1942" i="65"/>
  <c r="C1943" i="65" s="1"/>
  <c r="C1758" i="65"/>
  <c r="C1759" i="65"/>
  <c r="C3009" i="65"/>
  <c r="C3010" i="65" s="1"/>
  <c r="C1722" i="65"/>
  <c r="C1723" i="65"/>
  <c r="C1724" i="65"/>
  <c r="C1725" i="65"/>
  <c r="C2837" i="65"/>
  <c r="C2838" i="65" s="1"/>
  <c r="C2780" i="65"/>
  <c r="C2781" i="65" s="1"/>
  <c r="C1527" i="65"/>
  <c r="C1528" i="65" s="1"/>
  <c r="C836" i="65"/>
  <c r="C837" i="65" s="1"/>
  <c r="C2553" i="65"/>
  <c r="C2554" i="65"/>
  <c r="C1809" i="65"/>
  <c r="C1810" i="65" s="1"/>
  <c r="C2572" i="65"/>
  <c r="C2573" i="65" s="1"/>
  <c r="C2944" i="65"/>
  <c r="C2945" i="65"/>
  <c r="C1919" i="65"/>
  <c r="C1920" i="65"/>
  <c r="C1921" i="65"/>
  <c r="C1053" i="65"/>
  <c r="C1054" i="65"/>
  <c r="C1055" i="65"/>
  <c r="C1056" i="65"/>
  <c r="C1057" i="65"/>
  <c r="C1058" i="65"/>
  <c r="C1059" i="65"/>
  <c r="C2064" i="65"/>
  <c r="C2819" i="65"/>
  <c r="C2820" i="65" s="1"/>
  <c r="C1517" i="65"/>
  <c r="C1518" i="65" s="1"/>
  <c r="C2759" i="65"/>
  <c r="C2760" i="65" s="1"/>
  <c r="C2734" i="65"/>
  <c r="C2735" i="65" s="1"/>
  <c r="C2261" i="65"/>
  <c r="C2761" i="65"/>
  <c r="C2762" i="65" s="1"/>
  <c r="C1688" i="65"/>
  <c r="C1689" i="65" s="1"/>
  <c r="C3265" i="65"/>
  <c r="C3266" i="65" s="1"/>
  <c r="C2451" i="65"/>
  <c r="C2452" i="65" s="1"/>
  <c r="C1668" i="65"/>
  <c r="C1669" i="65"/>
  <c r="C707" i="65"/>
  <c r="C708" i="65" s="1"/>
  <c r="C1264" i="65"/>
  <c r="C1265" i="65" s="1"/>
  <c r="C3496" i="65"/>
  <c r="C3497" i="65" s="1"/>
  <c r="C1353" i="65"/>
  <c r="C1354" i="65"/>
  <c r="C1355" i="65"/>
  <c r="C596" i="65"/>
  <c r="C597" i="65" s="1"/>
  <c r="C1776" i="65"/>
  <c r="C1777" i="65"/>
  <c r="C1083" i="65"/>
  <c r="C1084" i="65" s="1"/>
  <c r="C198" i="65"/>
  <c r="C199" i="65"/>
  <c r="C200" i="65"/>
  <c r="C201" i="65"/>
  <c r="C1854" i="65"/>
  <c r="C1856" i="65" s="1"/>
  <c r="C1855" i="65"/>
  <c r="C1346" i="65"/>
  <c r="C1347" i="65"/>
  <c r="C2140" i="65"/>
  <c r="C2141" i="65" s="1"/>
  <c r="C1324" i="65"/>
  <c r="C1325" i="65" s="1"/>
  <c r="C1946" i="65"/>
  <c r="C1947" i="65" s="1"/>
  <c r="C862" i="65"/>
  <c r="C863" i="65" s="1"/>
  <c r="C846" i="65"/>
  <c r="C848" i="65" s="1"/>
  <c r="C847" i="65"/>
  <c r="C2906" i="65"/>
  <c r="C2907" i="65" s="1"/>
  <c r="C889" i="65"/>
  <c r="C890" i="65"/>
  <c r="C891" i="65"/>
  <c r="C892" i="65"/>
  <c r="C893" i="65"/>
  <c r="C894" i="65"/>
  <c r="C3317" i="65"/>
  <c r="C3318" i="65"/>
  <c r="C1836" i="65"/>
  <c r="C1837" i="65" s="1"/>
  <c r="C2740" i="65"/>
  <c r="C2741" i="65" s="1"/>
  <c r="C3626" i="65"/>
  <c r="C3627" i="65"/>
  <c r="C3628" i="65"/>
  <c r="C3629" i="65"/>
  <c r="C3630" i="65"/>
  <c r="C3631" i="65"/>
  <c r="C2388" i="65"/>
  <c r="C2389" i="65" s="1"/>
  <c r="C1532" i="65"/>
  <c r="C1533" i="65" s="1"/>
  <c r="C3450" i="65"/>
  <c r="C3451" i="65" s="1"/>
  <c r="C2050" i="65"/>
  <c r="C2051" i="65" s="1"/>
  <c r="C2958" i="65"/>
  <c r="C2959" i="65"/>
  <c r="C2960" i="65"/>
  <c r="C2961" i="65"/>
  <c r="C2962" i="65"/>
  <c r="C2216" i="65"/>
  <c r="C2217" i="65" s="1"/>
  <c r="C2052" i="65"/>
  <c r="C2053" i="65"/>
  <c r="C2054" i="65"/>
  <c r="C2055" i="65" s="1"/>
  <c r="C1386" i="65"/>
  <c r="C1387" i="65"/>
  <c r="C1388" i="65"/>
  <c r="C2187" i="65" l="1"/>
  <c r="C782" i="65"/>
  <c r="C1100" i="65"/>
  <c r="C1699" i="65"/>
  <c r="C600" i="65"/>
  <c r="C921" i="65"/>
  <c r="C1419" i="65"/>
  <c r="C1438" i="65"/>
  <c r="C1104" i="65"/>
  <c r="C1586" i="65"/>
  <c r="C1302" i="65"/>
  <c r="C2317" i="65"/>
  <c r="C1851" i="65"/>
  <c r="C2811" i="65"/>
  <c r="C2213" i="65"/>
  <c r="C2011" i="65"/>
  <c r="C3406" i="65"/>
  <c r="C541" i="65"/>
  <c r="C3259" i="65"/>
  <c r="C1343" i="65"/>
  <c r="C3381" i="65"/>
  <c r="C1389" i="65"/>
  <c r="C1348" i="65"/>
  <c r="C1726" i="65"/>
  <c r="C1760" i="65"/>
  <c r="C2648" i="65"/>
  <c r="C2121" i="65"/>
  <c r="C3549" i="65"/>
  <c r="C845" i="65"/>
  <c r="C1887" i="65"/>
  <c r="C1709" i="65"/>
  <c r="C973" i="65"/>
  <c r="C2377" i="65"/>
  <c r="C1687" i="65"/>
  <c r="C1826" i="65"/>
  <c r="C1771" i="65"/>
  <c r="C1356" i="65"/>
  <c r="C833" i="65"/>
  <c r="C3447" i="65"/>
  <c r="C1679" i="65"/>
  <c r="C554" i="65"/>
  <c r="C1922" i="65"/>
  <c r="C3476" i="65"/>
  <c r="C2825" i="65"/>
  <c r="C2721" i="65"/>
  <c r="C1910" i="65"/>
  <c r="C2651" i="65"/>
  <c r="C3582" i="65"/>
  <c r="C3342" i="65"/>
  <c r="C2168" i="65"/>
  <c r="C884" i="65"/>
  <c r="C3004" i="65"/>
  <c r="C3187" i="65"/>
  <c r="C1939" i="65"/>
  <c r="C1543" i="65"/>
  <c r="C2098" i="65"/>
  <c r="C1806" i="65"/>
  <c r="C1461" i="65"/>
  <c r="C1803" i="65"/>
  <c r="C2832" i="65"/>
  <c r="C967" i="65"/>
  <c r="C1307" i="65"/>
  <c r="C904" i="65"/>
  <c r="C3337" i="65"/>
  <c r="C1376" i="65"/>
  <c r="C1458" i="65"/>
  <c r="C1516" i="65"/>
  <c r="C3592" i="65"/>
  <c r="C2249" i="65"/>
  <c r="C1905" i="65"/>
  <c r="C1504" i="65"/>
  <c r="C2442" i="65"/>
  <c r="C991" i="65"/>
  <c r="C2385" i="65"/>
  <c r="C1866" i="65"/>
  <c r="C2003" i="65"/>
  <c r="C2873" i="65"/>
  <c r="C2588" i="65"/>
  <c r="C1121" i="65"/>
  <c r="C1141" i="65"/>
  <c r="C1956" i="65"/>
  <c r="C478" i="65"/>
  <c r="C2256" i="65"/>
  <c r="C1608" i="65"/>
  <c r="C785" i="65"/>
  <c r="C1184" i="65"/>
  <c r="C976" i="65"/>
  <c r="C2270" i="65"/>
  <c r="C741" i="65"/>
  <c r="C3632" i="65"/>
  <c r="C1323" i="65"/>
  <c r="C1750" i="65"/>
  <c r="C1029" i="65"/>
  <c r="C1745" i="65"/>
  <c r="C2911" i="65"/>
  <c r="C1052" i="65"/>
  <c r="C818" i="65"/>
  <c r="C1138" i="65"/>
  <c r="C2779" i="65"/>
  <c r="C3001" i="65"/>
  <c r="C3506" i="65"/>
  <c r="C1179" i="65"/>
  <c r="C1788" i="65"/>
  <c r="C652" i="65"/>
  <c r="C2275" i="65"/>
  <c r="C2758" i="65"/>
  <c r="C1225" i="65"/>
  <c r="C2295" i="65"/>
  <c r="C429" i="65"/>
  <c r="C3008" i="65"/>
  <c r="C2933" i="65"/>
  <c r="C3598" i="65"/>
  <c r="C2773" i="65"/>
  <c r="C1318" i="65"/>
  <c r="C856" i="65"/>
  <c r="C1605" i="65"/>
  <c r="C465" i="65"/>
  <c r="C1252" i="65"/>
  <c r="C1070" i="65"/>
  <c r="C647" i="65"/>
  <c r="C888" i="65"/>
  <c r="C1488" i="65"/>
  <c r="C2085" i="65"/>
  <c r="C2818" i="65"/>
  <c r="C2982" i="65"/>
  <c r="C534" i="65"/>
  <c r="C2008" i="65"/>
  <c r="C566" i="65"/>
  <c r="C1093" i="65"/>
  <c r="C1408" i="65"/>
  <c r="C593" i="65"/>
  <c r="C1192" i="65"/>
  <c r="C851" i="65"/>
  <c r="C951" i="65"/>
  <c r="C1089" i="65"/>
  <c r="C1844" i="65"/>
  <c r="C3542" i="65"/>
  <c r="C1245" i="65"/>
  <c r="C1640" i="65"/>
  <c r="C1998" i="65"/>
  <c r="C2197" i="65"/>
  <c r="C3181" i="65"/>
  <c r="C3020" i="65"/>
  <c r="C2516" i="65"/>
  <c r="C1509" i="65"/>
  <c r="C3369" i="65"/>
  <c r="C3236" i="65"/>
  <c r="C2078" i="65"/>
  <c r="C1172" i="65"/>
  <c r="C2103" i="65"/>
  <c r="C2548" i="65"/>
  <c r="C3064" i="65"/>
  <c r="C3116" i="65"/>
  <c r="C2891" i="65"/>
  <c r="C1450" i="65"/>
  <c r="C1260" i="65"/>
  <c r="C1793" i="65"/>
  <c r="C1627" i="65"/>
  <c r="C2267" i="65"/>
  <c r="C1835" i="65"/>
  <c r="C2693" i="65"/>
  <c r="C726" i="65"/>
  <c r="C2666" i="65"/>
  <c r="C714" i="65"/>
  <c r="C1381" i="65"/>
  <c r="C2512" i="65"/>
  <c r="C1914" i="65"/>
  <c r="C657" i="65"/>
  <c r="C730" i="65"/>
  <c r="C1043" i="65"/>
  <c r="C3576" i="65"/>
  <c r="C1647" i="65"/>
  <c r="C3401" i="65"/>
  <c r="C2129" i="65"/>
  <c r="C455" i="65"/>
  <c r="C2688" i="65"/>
  <c r="C1496" i="65"/>
  <c r="C777" i="65"/>
  <c r="C1564" i="65"/>
  <c r="C918" i="65"/>
  <c r="C2581" i="65"/>
  <c r="C3034" i="65"/>
  <c r="C1665" i="65"/>
  <c r="C2885" i="65"/>
  <c r="C1427" i="65"/>
  <c r="C628" i="65"/>
  <c r="C2625" i="65"/>
  <c r="C2203" i="65"/>
  <c r="C618" i="65"/>
  <c r="C1127" i="65"/>
  <c r="C2175" i="65"/>
  <c r="C2448" i="65"/>
  <c r="B736" i="9" l="1"/>
  <c r="C272" i="65" s="1"/>
  <c r="D12" i="59"/>
  <c r="B845" i="9" s="1"/>
  <c r="C344" i="65" s="1"/>
  <c r="C345" i="65" s="1"/>
  <c r="D11" i="59"/>
  <c r="B940" i="9" s="1"/>
  <c r="C379" i="65" s="1"/>
  <c r="D10" i="59"/>
  <c r="B1361" i="9" s="1"/>
  <c r="C187" i="65" s="1"/>
  <c r="D9" i="59"/>
  <c r="B1836" i="9" s="1"/>
  <c r="C376" i="65" s="1"/>
  <c r="C377" i="65" s="1"/>
  <c r="D8" i="59"/>
  <c r="B408" i="9" s="1"/>
  <c r="C220" i="65" s="1"/>
  <c r="C221" i="65" s="1"/>
  <c r="D7" i="59"/>
  <c r="B1340" i="9" s="1"/>
  <c r="C37" i="65" s="1"/>
  <c r="D6" i="59"/>
  <c r="D5" i="59"/>
  <c r="B34" i="9" s="1"/>
  <c r="C106" i="65" s="1"/>
  <c r="C107" i="65" s="1"/>
  <c r="D4" i="59"/>
  <c r="B2581" i="9" s="1"/>
  <c r="C202" i="65" s="1"/>
  <c r="C203" i="65" s="1"/>
  <c r="D6" i="61"/>
  <c r="B1082" i="9" s="1"/>
  <c r="C104" i="65" s="1"/>
  <c r="D5" i="61"/>
  <c r="B281" i="9" s="1"/>
  <c r="C316" i="65" s="1"/>
  <c r="D4" i="61"/>
  <c r="B1290" i="9" s="1"/>
  <c r="C77" i="65" s="1"/>
  <c r="D9" i="62"/>
  <c r="B2448" i="9" s="1"/>
  <c r="C191" i="65" s="1"/>
  <c r="C192" i="65" s="1"/>
  <c r="D8" i="62"/>
  <c r="B1713" i="9" s="1"/>
  <c r="C173" i="65" s="1"/>
  <c r="D7" i="62"/>
  <c r="B1936" i="9" s="1"/>
  <c r="C196" i="65" s="1"/>
  <c r="C197" i="65" s="1"/>
  <c r="D6" i="62"/>
  <c r="B1088" i="9" s="1"/>
  <c r="C390" i="65" s="1"/>
  <c r="D5" i="62"/>
  <c r="B1170" i="9" s="1"/>
  <c r="C312" i="65" s="1"/>
  <c r="D4" i="62"/>
  <c r="B868" i="9" s="1"/>
  <c r="C242" i="65" s="1"/>
  <c r="D12" i="56"/>
  <c r="B2635" i="9" s="1"/>
  <c r="D11" i="56"/>
  <c r="B2634" i="9" s="1"/>
  <c r="D10" i="56"/>
  <c r="B2633" i="9" s="1"/>
  <c r="D9" i="56"/>
  <c r="B2632" i="9" s="1"/>
  <c r="D8" i="56"/>
  <c r="B2631" i="9" s="1"/>
  <c r="D7" i="56"/>
  <c r="B2630" i="9" s="1"/>
  <c r="D6" i="56"/>
  <c r="B2629" i="9" s="1"/>
  <c r="D5" i="56"/>
  <c r="B2628" i="9" s="1"/>
  <c r="D4" i="56"/>
  <c r="B2627" i="9" s="1"/>
  <c r="D7" i="57"/>
  <c r="B309" i="9" s="1"/>
  <c r="C16" i="65" s="1"/>
  <c r="D6" i="57"/>
  <c r="B244" i="9" s="1"/>
  <c r="C13" i="65" s="1"/>
  <c r="D5" i="57"/>
  <c r="B576" i="9" s="1"/>
  <c r="C352" i="65" s="1"/>
  <c r="C353" i="65" s="1"/>
  <c r="D4" i="57"/>
  <c r="B819" i="9" s="1"/>
  <c r="C205" i="65" s="1"/>
  <c r="C206" i="65" s="1"/>
  <c r="D4" i="58"/>
  <c r="B243" i="9" s="1"/>
  <c r="C12" i="65" s="1"/>
  <c r="D11" i="60"/>
  <c r="B992" i="9" s="1"/>
  <c r="C26" i="65" s="1"/>
  <c r="D10" i="60"/>
  <c r="B95" i="9" s="1"/>
  <c r="C250" i="65" s="1"/>
  <c r="D9" i="60"/>
  <c r="B1043" i="9" s="1"/>
  <c r="C154" i="65" s="1"/>
  <c r="D8" i="60"/>
  <c r="B609" i="9" s="1"/>
  <c r="C342" i="65" s="1"/>
  <c r="C343" i="65" s="1"/>
  <c r="D7" i="60"/>
  <c r="B1810" i="9" s="1"/>
  <c r="C159" i="65" s="1"/>
  <c r="D6" i="60"/>
  <c r="B735" i="9" s="1"/>
  <c r="C271" i="65" s="1"/>
  <c r="D5" i="60"/>
  <c r="B2564" i="9" s="1"/>
  <c r="C354" i="65" s="1"/>
  <c r="C355" i="65" s="1"/>
  <c r="D4" i="60"/>
  <c r="B1476" i="9" s="1"/>
  <c r="C334" i="65" s="1"/>
  <c r="D9" i="63"/>
  <c r="B991" i="9" s="1"/>
  <c r="C25" i="65" s="1"/>
  <c r="D8" i="63"/>
  <c r="B807" i="9" s="1"/>
  <c r="C365" i="65" s="1"/>
  <c r="C366" i="65" s="1"/>
  <c r="D7" i="63"/>
  <c r="B1042" i="9" s="1"/>
  <c r="C153" i="65" s="1"/>
  <c r="D6" i="63"/>
  <c r="B1339" i="9" s="1"/>
  <c r="C36" i="65" s="1"/>
  <c r="D5" i="63"/>
  <c r="B99" i="9" s="1"/>
  <c r="C359" i="65" s="1"/>
  <c r="D4" i="63"/>
  <c r="B1360" i="9" s="1"/>
  <c r="C186" i="65" s="1"/>
  <c r="D9" i="64"/>
  <c r="B1670" i="9" s="1"/>
  <c r="C383" i="65" s="1"/>
  <c r="D8" i="64"/>
  <c r="B387" i="9" s="1"/>
  <c r="C339" i="65" s="1"/>
  <c r="D7" i="64"/>
  <c r="B2519" i="9" s="1"/>
  <c r="C324" i="65" s="1"/>
  <c r="D6" i="64"/>
  <c r="B2202" i="9" s="1"/>
  <c r="C88" i="65" s="1"/>
  <c r="D5" i="64"/>
  <c r="B1516" i="9" s="1"/>
  <c r="C308" i="65" s="1"/>
  <c r="D4" i="64"/>
  <c r="B527" i="9" s="1"/>
  <c r="C213" i="65" s="1"/>
  <c r="B1526" i="9" l="1"/>
  <c r="C3459" i="65" s="1"/>
  <c r="D5" i="54"/>
  <c r="B712" i="9" s="1"/>
  <c r="C1262" i="65" s="1"/>
  <c r="D6" i="54"/>
  <c r="B1990" i="9" s="1"/>
  <c r="C2371" i="65" s="1"/>
  <c r="D7" i="54"/>
  <c r="B1081" i="9" s="1"/>
  <c r="C103" i="65" s="1"/>
  <c r="D8" i="54"/>
  <c r="B1695" i="9" s="1"/>
  <c r="C1010" i="65" s="1"/>
  <c r="D4" i="54"/>
  <c r="B1997" i="9" s="1"/>
  <c r="C3299" i="65" s="1"/>
  <c r="C3300" i="65" s="1"/>
  <c r="D5" i="55"/>
  <c r="B459" i="9" s="1"/>
  <c r="C608" i="65" s="1"/>
  <c r="C609" i="65" s="1"/>
  <c r="D6" i="55"/>
  <c r="B647" i="9" s="1"/>
  <c r="C3467" i="65" s="1"/>
  <c r="D7" i="55"/>
  <c r="B317" i="9" s="1"/>
  <c r="C2562" i="65" s="1"/>
  <c r="C2563" i="65" s="1"/>
  <c r="D4" i="55"/>
  <c r="B2518" i="9" s="1"/>
  <c r="C323" i="65" s="1"/>
  <c r="D5" i="50"/>
  <c r="B455" i="9" s="1"/>
  <c r="C2881" i="65" s="1"/>
  <c r="D6" i="50"/>
  <c r="B2215" i="9" s="1"/>
  <c r="C2942" i="65" s="1"/>
  <c r="D4" i="50"/>
  <c r="B2283" i="9" s="1"/>
  <c r="C3110" i="65" s="1"/>
  <c r="D5" i="51"/>
  <c r="B1359" i="9" s="1"/>
  <c r="C185" i="65" s="1"/>
  <c r="D6" i="51"/>
  <c r="B1448" i="9" s="1"/>
  <c r="C806" i="65" s="1"/>
  <c r="C807" i="65" s="1"/>
  <c r="D7" i="51"/>
  <c r="B1887" i="9" s="1"/>
  <c r="C2117" i="65" s="1"/>
  <c r="C2118" i="65" s="1"/>
  <c r="D8" i="51"/>
  <c r="B773" i="9" s="1"/>
  <c r="C3053" i="65" s="1"/>
  <c r="D9" i="51"/>
  <c r="B2506" i="9" s="1"/>
  <c r="C746" i="65" s="1"/>
  <c r="C747" i="65" s="1"/>
  <c r="D4" i="51"/>
  <c r="B2471" i="9" s="1"/>
  <c r="C3615" i="65" s="1"/>
  <c r="D5" i="52"/>
  <c r="B965" i="9" s="1"/>
  <c r="C3249" i="65" s="1"/>
  <c r="D6" i="52"/>
  <c r="B939" i="9" s="1"/>
  <c r="C378" i="65" s="1"/>
  <c r="C380" i="65" s="1"/>
  <c r="D7" i="52"/>
  <c r="B1863" i="9" s="1"/>
  <c r="C3203" i="65" s="1"/>
  <c r="C3204" i="65" s="1"/>
  <c r="D8" i="52"/>
  <c r="D4" i="52"/>
  <c r="B568" i="9" s="1"/>
  <c r="C401" i="65" s="1"/>
  <c r="D5" i="53"/>
  <c r="B1080" i="9" s="1"/>
  <c r="C102" i="65" s="1"/>
  <c r="D6" i="53"/>
  <c r="B1515" i="9" s="1"/>
  <c r="C307" i="65" s="1"/>
  <c r="D7" i="53"/>
  <c r="B1866" i="9" s="1"/>
  <c r="C1310" i="65" s="1"/>
  <c r="C1311" i="65" s="1"/>
  <c r="D8" i="53"/>
  <c r="B1610" i="9" s="1"/>
  <c r="C2134" i="65" s="1"/>
  <c r="C2135" i="65" s="1"/>
  <c r="D9" i="53"/>
  <c r="B1844" i="9" s="1"/>
  <c r="C3282" i="65" s="1"/>
  <c r="C3283" i="65" s="1"/>
  <c r="D10" i="53"/>
  <c r="B1591" i="9" s="1"/>
  <c r="C3309" i="65" s="1"/>
  <c r="D11" i="53"/>
  <c r="B1761" i="9" s="1"/>
  <c r="C1200" i="65" s="1"/>
  <c r="D12" i="53"/>
  <c r="B2236" i="9" s="1"/>
  <c r="C3170" i="65" s="1"/>
  <c r="D13" i="53"/>
  <c r="B1371" i="9" s="1"/>
  <c r="C865" i="65" s="1"/>
  <c r="C866" i="65" s="1"/>
  <c r="D4" i="53"/>
  <c r="B417" i="9" s="1"/>
  <c r="C3329" i="65" s="1"/>
  <c r="C4" i="42"/>
  <c r="D4" i="42" s="1"/>
  <c r="D9" i="42" l="1"/>
  <c r="B478" i="9" s="1"/>
  <c r="C1333" i="65" s="1"/>
  <c r="D8" i="42"/>
  <c r="B1577" i="9" s="1"/>
  <c r="C473" i="65" s="1"/>
  <c r="C474" i="65" s="1"/>
  <c r="D7" i="42"/>
  <c r="B1907" i="9" s="1"/>
  <c r="C2036" i="65" s="1"/>
  <c r="D6" i="42"/>
  <c r="B482" i="9" s="1"/>
  <c r="C1031" i="65" s="1"/>
  <c r="C1032" i="65" s="1"/>
  <c r="D5" i="42"/>
  <c r="B827" i="9" s="1"/>
  <c r="C1974" i="65" s="1"/>
  <c r="C1975" i="65" s="1"/>
  <c r="B221" i="9"/>
  <c r="C3494" i="65" s="1"/>
  <c r="D9" i="43"/>
  <c r="B2090" i="9" s="1"/>
  <c r="C943" i="65" s="1"/>
  <c r="C944" i="65" s="1"/>
  <c r="D8" i="43"/>
  <c r="B2620" i="9" s="1"/>
  <c r="C2963" i="65" s="1"/>
  <c r="C2964" i="65" s="1"/>
  <c r="D7" i="43"/>
  <c r="B2235" i="9" s="1"/>
  <c r="C3169" i="65" s="1"/>
  <c r="D6" i="43"/>
  <c r="B2127" i="9" s="1"/>
  <c r="C804" i="65" s="1"/>
  <c r="D5" i="43"/>
  <c r="B1106" i="9" s="1"/>
  <c r="C1620" i="65" s="1"/>
  <c r="D4" i="43"/>
  <c r="B1906" i="9" s="1"/>
  <c r="C2035" i="65" s="1"/>
  <c r="D7" i="44"/>
  <c r="B2214" i="9" s="1"/>
  <c r="C2941" i="65" s="1"/>
  <c r="D6" i="44"/>
  <c r="B1358" i="9" s="1"/>
  <c r="C184" i="65" s="1"/>
  <c r="D5" i="44"/>
  <c r="B1958" i="9" s="1"/>
  <c r="C2631" i="65" s="1"/>
  <c r="D4" i="44"/>
  <c r="B867" i="9" s="1"/>
  <c r="C241" i="65" s="1"/>
  <c r="D10" i="45"/>
  <c r="B1289" i="9" s="1"/>
  <c r="C76" i="65" s="1"/>
  <c r="D9" i="45"/>
  <c r="B734" i="9" s="1"/>
  <c r="C270" i="65" s="1"/>
  <c r="D8" i="45"/>
  <c r="B567" i="9" s="1"/>
  <c r="C400" i="65" s="1"/>
  <c r="C402" i="65" s="1"/>
  <c r="D7" i="45"/>
  <c r="B386" i="9" s="1"/>
  <c r="C338" i="65" s="1"/>
  <c r="D6" i="45"/>
  <c r="B98" i="9" s="1"/>
  <c r="C358" i="65" s="1"/>
  <c r="D5" i="45"/>
  <c r="B1169" i="9" s="1"/>
  <c r="C311" i="65" s="1"/>
  <c r="C313" i="65" s="1"/>
  <c r="D4" i="45"/>
  <c r="B1712" i="9" s="1"/>
  <c r="C172" i="65" s="1"/>
  <c r="D9" i="46"/>
  <c r="B1475" i="9" s="1"/>
  <c r="C333" i="65" s="1"/>
  <c r="D8" i="46"/>
  <c r="B1711" i="9" s="1"/>
  <c r="C171" i="65" s="1"/>
  <c r="D7" i="46"/>
  <c r="B1989" i="9" s="1"/>
  <c r="C2370" i="65" s="1"/>
  <c r="D6" i="46"/>
  <c r="B2511" i="9" s="1"/>
  <c r="C1859" i="65" s="1"/>
  <c r="C1860" i="65" s="1"/>
  <c r="D5" i="46"/>
  <c r="B2313" i="9" s="1"/>
  <c r="C981" i="65" s="1"/>
  <c r="D4" i="46"/>
  <c r="B1590" i="9" s="1"/>
  <c r="C3308" i="65" s="1"/>
  <c r="D11" i="47"/>
  <c r="B1988" i="9" s="1"/>
  <c r="C2369" i="65" s="1"/>
  <c r="D10" i="47"/>
  <c r="B2216" i="9" s="1"/>
  <c r="C2833" i="65" s="1"/>
  <c r="C2834" i="65" s="1"/>
  <c r="D9" i="47"/>
  <c r="B2282" i="9" s="1"/>
  <c r="C3109" i="65" s="1"/>
  <c r="D8" i="47"/>
  <c r="B2184" i="9" s="1"/>
  <c r="C3525" i="65" s="1"/>
  <c r="D7" i="47"/>
  <c r="B1569" i="9" s="1"/>
  <c r="C2490" i="65" s="1"/>
  <c r="D6" i="47"/>
  <c r="B1474" i="9" s="1"/>
  <c r="C332" i="65" s="1"/>
  <c r="D5" i="47"/>
  <c r="B1809" i="9" s="1"/>
  <c r="C158" i="65" s="1"/>
  <c r="C160" i="65" s="1"/>
  <c r="D4" i="47"/>
  <c r="B1918" i="9" s="1"/>
  <c r="C1661" i="65" s="1"/>
  <c r="D10" i="48"/>
  <c r="B1514" i="9" s="1"/>
  <c r="C306" i="65" s="1"/>
  <c r="D9" i="48"/>
  <c r="B747" i="9" s="1"/>
  <c r="C928" i="65" s="1"/>
  <c r="D8" i="48"/>
  <c r="B249" i="9" s="1"/>
  <c r="C3237" i="65" s="1"/>
  <c r="C3238" i="65" s="1"/>
  <c r="D7" i="48"/>
  <c r="B2183" i="9" s="1"/>
  <c r="C3524" i="65" s="1"/>
  <c r="D6" i="48"/>
  <c r="B1790" i="9" s="1"/>
  <c r="C1651" i="65" s="1"/>
  <c r="D5" i="48"/>
  <c r="B1392" i="9" s="1"/>
  <c r="C2956" i="65" s="1"/>
  <c r="D4" i="48"/>
  <c r="B2435" i="9" s="1"/>
  <c r="C874" i="65" s="1"/>
  <c r="D10" i="49"/>
  <c r="B799" i="9" s="1"/>
  <c r="C3127" i="65" s="1"/>
  <c r="D9" i="49"/>
  <c r="B866" i="9" s="1"/>
  <c r="C240" i="65" s="1"/>
  <c r="D8" i="49"/>
  <c r="B1760" i="9" s="1"/>
  <c r="C1199" i="65" s="1"/>
  <c r="D7" i="49"/>
  <c r="B1421" i="9" s="1"/>
  <c r="C1729" i="65" s="1"/>
  <c r="C1730" i="65" s="1"/>
  <c r="D6" i="49"/>
  <c r="B1669" i="9" s="1"/>
  <c r="C382" i="65" s="1"/>
  <c r="D5" i="49"/>
  <c r="B18" i="9" s="1"/>
  <c r="C2864" i="65" s="1"/>
  <c r="D4" i="49"/>
  <c r="B1957" i="9" s="1"/>
  <c r="C2630" i="65" s="1"/>
  <c r="C335" i="65" l="1"/>
  <c r="C3526" i="65"/>
  <c r="C2037" i="65"/>
  <c r="D4" i="39"/>
  <c r="C8" i="39" l="1"/>
  <c r="B1041" i="9" l="1"/>
  <c r="C152" i="65" s="1"/>
  <c r="D12" i="35"/>
  <c r="B1659" i="9" s="1"/>
  <c r="C3091" i="65" s="1"/>
  <c r="C3092" i="65" s="1"/>
  <c r="D11" i="35"/>
  <c r="B1149" i="9" s="1"/>
  <c r="C2416" i="65" s="1"/>
  <c r="C2417" i="65" s="1"/>
  <c r="D10" i="35"/>
  <c r="B411" i="9" s="1"/>
  <c r="C3479" i="65" s="1"/>
  <c r="C3480" i="65" s="1"/>
  <c r="D11" i="36"/>
  <c r="B983" i="9" s="1"/>
  <c r="C2986" i="65" s="1"/>
  <c r="D10" i="36"/>
  <c r="B1040" i="9" s="1"/>
  <c r="C151" i="65" s="1"/>
  <c r="D9" i="38"/>
  <c r="B685" i="9" s="1"/>
  <c r="C1881" i="65" s="1"/>
  <c r="D10" i="38"/>
  <c r="B1357" i="9" s="1"/>
  <c r="C183" i="65" s="1"/>
  <c r="D11" i="38"/>
  <c r="B2601" i="9" s="1"/>
  <c r="C897" i="65" s="1"/>
  <c r="D8" i="41"/>
  <c r="B1105" i="9" s="1"/>
  <c r="C1619" i="65" s="1"/>
  <c r="D7" i="41"/>
  <c r="B1710" i="9" s="1"/>
  <c r="C170" i="65" s="1"/>
  <c r="D6" i="41"/>
  <c r="B220" i="9" s="1"/>
  <c r="C3493" i="65" s="1"/>
  <c r="D5" i="41"/>
  <c r="B280" i="9" s="1"/>
  <c r="C315" i="65" s="1"/>
  <c r="D4" i="41"/>
  <c r="B1288" i="9" s="1"/>
  <c r="C75" i="65" s="1"/>
  <c r="D10" i="39"/>
  <c r="B1874" i="9" s="1"/>
  <c r="C2953" i="65" s="1"/>
  <c r="D9" i="39"/>
  <c r="D8" i="39"/>
  <c r="B613" i="9" s="1"/>
  <c r="C1892" i="65" s="1"/>
  <c r="C1893" i="65" s="1"/>
  <c r="D7" i="39"/>
  <c r="B350" i="9" s="1"/>
  <c r="C2555" i="65" s="1"/>
  <c r="C2556" i="65" s="1"/>
  <c r="D6" i="39"/>
  <c r="B17" i="9" s="1"/>
  <c r="C2863" i="65" s="1"/>
  <c r="D5" i="39"/>
  <c r="B1209" i="9" s="1"/>
  <c r="C3132" i="65" s="1"/>
  <c r="C3133" i="65" s="1"/>
  <c r="B1367" i="9"/>
  <c r="C722" i="65" s="1"/>
  <c r="D9" i="40"/>
  <c r="B2434" i="9" s="1"/>
  <c r="C873" i="65" s="1"/>
  <c r="C875" i="65" s="1"/>
  <c r="D8" i="40"/>
  <c r="B2126" i="9" s="1"/>
  <c r="C803" i="65" s="1"/>
  <c r="D7" i="40"/>
  <c r="B515" i="9" s="1"/>
  <c r="C1534" i="65" s="1"/>
  <c r="C1535" i="65" s="1"/>
  <c r="D6" i="40"/>
  <c r="B2234" i="9" s="1"/>
  <c r="C3168" i="65" s="1"/>
  <c r="D5" i="40"/>
  <c r="B2002" i="9" s="1"/>
  <c r="C1108" i="65" s="1"/>
  <c r="C1109" i="65" s="1"/>
  <c r="D4" i="40"/>
  <c r="B1634" i="9" s="1"/>
  <c r="C3440" i="65" s="1"/>
  <c r="D9" i="34"/>
  <c r="B2302" i="9" s="1"/>
  <c r="C2875" i="65" s="1"/>
  <c r="D8" i="34"/>
  <c r="B2387" i="9" s="1"/>
  <c r="C692" i="65" s="1"/>
  <c r="D7" i="34"/>
  <c r="B1956" i="9" s="1"/>
  <c r="C2629" i="65" s="1"/>
  <c r="D6" i="34"/>
  <c r="B1789" i="9" s="1"/>
  <c r="C1650" i="65" s="1"/>
  <c r="C1652" i="65" s="1"/>
  <c r="D5" i="34"/>
  <c r="B1287" i="9" s="1"/>
  <c r="C74" i="65" s="1"/>
  <c r="D4" i="34"/>
  <c r="B964" i="9" s="1"/>
  <c r="C3248" i="65" s="1"/>
  <c r="D13" i="35"/>
  <c r="B2488" i="9" s="1"/>
  <c r="C1795" i="65" s="1"/>
  <c r="C1796" i="65" s="1"/>
  <c r="D9" i="35"/>
  <c r="B16" i="9" s="1"/>
  <c r="C2862" i="65" s="1"/>
  <c r="C2865" i="65" s="1"/>
  <c r="D8" i="35"/>
  <c r="B225" i="9" s="1"/>
  <c r="C2522" i="65" s="1"/>
  <c r="C2523" i="65" s="1"/>
  <c r="D7" i="35"/>
  <c r="B385" i="9" s="1"/>
  <c r="C337" i="65" s="1"/>
  <c r="D6" i="35"/>
  <c r="B560" i="9" s="1"/>
  <c r="C2318" i="65" s="1"/>
  <c r="C2319" i="65" s="1"/>
  <c r="D5" i="35"/>
  <c r="B772" i="9" s="1"/>
  <c r="C3052" i="65" s="1"/>
  <c r="D4" i="35"/>
  <c r="B865" i="9" s="1"/>
  <c r="C239" i="65" s="1"/>
  <c r="D9" i="36"/>
  <c r="B1131" i="9" s="1"/>
  <c r="C878" i="65" s="1"/>
  <c r="D8" i="36"/>
  <c r="B1668" i="9" s="1"/>
  <c r="C381" i="65" s="1"/>
  <c r="C384" i="65" s="1"/>
  <c r="D7" i="36"/>
  <c r="B1955" i="9" s="1"/>
  <c r="C2628" i="65" s="1"/>
  <c r="D6" i="36"/>
  <c r="B1987" i="9" s="1"/>
  <c r="C2368" i="65" s="1"/>
  <c r="D5" i="36"/>
  <c r="B2443" i="9" s="1"/>
  <c r="C1145" i="65" s="1"/>
  <c r="C1146" i="65" s="1"/>
  <c r="D4" i="36"/>
  <c r="B2472" i="9" s="1"/>
  <c r="C2730" i="65" s="1"/>
  <c r="C2731" i="65" s="1"/>
  <c r="D6" i="37"/>
  <c r="B1130" i="9" s="1"/>
  <c r="C877" i="65" s="1"/>
  <c r="C879" i="65" s="1"/>
  <c r="D5" i="37"/>
  <c r="B2281" i="9" s="1"/>
  <c r="C3108" i="65" s="1"/>
  <c r="C3111" i="65" s="1"/>
  <c r="D4" i="37"/>
  <c r="B2402" i="9" s="1"/>
  <c r="C580" i="65" s="1"/>
  <c r="C581" i="65" s="1"/>
  <c r="D8" i="38"/>
  <c r="B2550" i="9" s="1"/>
  <c r="C1061" i="65" s="1"/>
  <c r="D7" i="38"/>
  <c r="B1851" i="9" s="1"/>
  <c r="C1472" i="65" s="1"/>
  <c r="D6" i="38"/>
  <c r="B292" i="9" s="1"/>
  <c r="C2788" i="65" s="1"/>
  <c r="C2789" i="65" s="1"/>
  <c r="D5" i="38"/>
  <c r="B1568" i="9" s="1"/>
  <c r="C2489" i="65" s="1"/>
  <c r="D4" i="38"/>
  <c r="B1039" i="9" s="1"/>
  <c r="C150" i="65" s="1"/>
  <c r="C7" i="29" l="1"/>
  <c r="C5" i="32" l="1"/>
  <c r="E5" i="14" l="1"/>
  <c r="E10" i="21" l="1"/>
  <c r="D6" i="32" l="1"/>
  <c r="B384" i="9" s="1"/>
  <c r="C336" i="65" s="1"/>
  <c r="C340" i="65" s="1"/>
  <c r="D5" i="32"/>
  <c r="B282" i="9" s="1"/>
  <c r="C3461" i="65" s="1"/>
  <c r="C3462" i="65" s="1"/>
  <c r="D4" i="32"/>
  <c r="B83" i="9" s="1"/>
  <c r="C665" i="65" s="1"/>
  <c r="D12" i="28"/>
  <c r="B1954" i="9" s="1"/>
  <c r="C2627" i="65" s="1"/>
  <c r="C2632" i="65" s="1"/>
  <c r="D11" i="28"/>
  <c r="B359" i="9" s="1"/>
  <c r="C2637" i="65" s="1"/>
  <c r="C2638" i="65" s="1"/>
  <c r="D6" i="26"/>
  <c r="B746" i="9" s="1"/>
  <c r="C927" i="65" s="1"/>
  <c r="C929" i="65" s="1"/>
  <c r="D5" i="26"/>
  <c r="B219" i="9" s="1"/>
  <c r="C3492" i="65" s="1"/>
  <c r="C3495" i="65" s="1"/>
  <c r="D4" i="26"/>
  <c r="B1744" i="9" s="1"/>
  <c r="C3147" i="65" s="1"/>
  <c r="D10" i="27"/>
  <c r="B547" i="9" s="1"/>
  <c r="C2847" i="65" s="1"/>
  <c r="C2848" i="65" s="1"/>
  <c r="D9" i="27"/>
  <c r="B1356" i="9" s="1"/>
  <c r="C182" i="65" s="1"/>
  <c r="D8" i="27"/>
  <c r="B1709" i="9" s="1"/>
  <c r="C169" i="65" s="1"/>
  <c r="C174" i="65" s="1"/>
  <c r="D7" i="27"/>
  <c r="B1298" i="9" s="1"/>
  <c r="C1033" i="65" s="1"/>
  <c r="C1034" i="65" s="1"/>
  <c r="D6" i="27"/>
  <c r="B587" i="9" s="1"/>
  <c r="C1079" i="65" s="1"/>
  <c r="C1080" i="65" s="1"/>
  <c r="D5" i="27"/>
  <c r="B2312" i="9" s="1"/>
  <c r="C980" i="65" s="1"/>
  <c r="C982" i="65" s="1"/>
  <c r="D4" i="27"/>
  <c r="B2421" i="9" s="1"/>
  <c r="C3419" i="65" s="1"/>
  <c r="D10" i="28"/>
  <c r="B1087" i="9" s="1"/>
  <c r="C389" i="65" s="1"/>
  <c r="D9" i="28"/>
  <c r="B990" i="9" s="1"/>
  <c r="C24" i="65" s="1"/>
  <c r="C27" i="65" s="1"/>
  <c r="D8" i="28"/>
  <c r="B1381" i="9" s="1"/>
  <c r="C549" i="65" s="1"/>
  <c r="D7" i="28"/>
  <c r="B297" i="9" s="1"/>
  <c r="C2924" i="65" s="1"/>
  <c r="C2925" i="65" s="1"/>
  <c r="D6" i="28"/>
  <c r="B398" i="9" s="1"/>
  <c r="C441" i="65" s="1"/>
  <c r="D5" i="28"/>
  <c r="B1850" i="9" s="1"/>
  <c r="C1471" i="65" s="1"/>
  <c r="C1473" i="65" s="1"/>
  <c r="D4" i="28"/>
  <c r="B569" i="9" s="1"/>
  <c r="C1622" i="65" s="1"/>
  <c r="C1623" i="65" s="1"/>
  <c r="D10" i="29"/>
  <c r="B963" i="9" s="1"/>
  <c r="C3247" i="65" s="1"/>
  <c r="C3250" i="65" s="1"/>
  <c r="D9" i="29"/>
  <c r="B2024" i="9" s="1"/>
  <c r="C418" i="65" s="1"/>
  <c r="C419" i="65" s="1"/>
  <c r="D8" i="29"/>
  <c r="B1366" i="9" s="1"/>
  <c r="C721" i="65" s="1"/>
  <c r="D7" i="29"/>
  <c r="B771" i="9" s="1"/>
  <c r="C3051" i="65" s="1"/>
  <c r="D6" i="29"/>
  <c r="B526" i="9" s="1"/>
  <c r="C212" i="65" s="1"/>
  <c r="D5" i="29"/>
  <c r="B2496" i="9" s="1"/>
  <c r="C768" i="65" s="1"/>
  <c r="C769" i="65" s="1"/>
  <c r="D4" i="29"/>
  <c r="B2517" i="9" s="1"/>
  <c r="C322" i="65" s="1"/>
  <c r="D7" i="30"/>
  <c r="B2470" i="9" s="1"/>
  <c r="C3614" i="65" s="1"/>
  <c r="C3616" i="65" s="1"/>
  <c r="D6" i="30"/>
  <c r="B175" i="9" s="1"/>
  <c r="C2244" i="65" s="1"/>
  <c r="D5" i="30"/>
  <c r="B548" i="9" s="1"/>
  <c r="C2641" i="65" s="1"/>
  <c r="C2642" i="65" s="1"/>
  <c r="D4" i="30"/>
  <c r="B200" i="9" s="1"/>
  <c r="C2705" i="65" s="1"/>
  <c r="D10" i="31"/>
  <c r="B1286" i="9" s="1"/>
  <c r="C73" i="65" s="1"/>
  <c r="D9" i="31"/>
  <c r="B1104" i="9" s="1"/>
  <c r="C1618" i="65" s="1"/>
  <c r="C1621" i="65" s="1"/>
  <c r="D8" i="31"/>
  <c r="B770" i="9" s="1"/>
  <c r="C3050" i="65" s="1"/>
  <c r="D7" i="31"/>
  <c r="B308" i="9" s="1"/>
  <c r="C15" i="65" s="1"/>
  <c r="C17" i="65" s="1"/>
  <c r="D6" i="31"/>
  <c r="B275" i="9" s="1"/>
  <c r="C2536" i="65" s="1"/>
  <c r="D5" i="31"/>
  <c r="B798" i="9" s="1"/>
  <c r="C3126" i="65" s="1"/>
  <c r="D4" i="31"/>
  <c r="B1038" i="9" s="1"/>
  <c r="C149" i="65" s="1"/>
  <c r="E7" i="20" l="1"/>
  <c r="E5" i="3" l="1"/>
  <c r="D5" i="19" l="1"/>
  <c r="B684" i="9" s="1"/>
  <c r="C1880" i="65" s="1"/>
  <c r="D6" i="19"/>
  <c r="B1044" i="9" s="1"/>
  <c r="C1727" i="65" s="1"/>
  <c r="C1728" i="65" s="1"/>
  <c r="D7" i="19"/>
  <c r="B1661" i="9" s="1"/>
  <c r="C1154" i="65" s="1"/>
  <c r="D8" i="19"/>
  <c r="B492" i="9" s="1"/>
  <c r="C638" i="65" s="1"/>
  <c r="C639" i="65" s="1"/>
  <c r="D9" i="19"/>
  <c r="B525" i="9" s="1"/>
  <c r="C211" i="65" s="1"/>
  <c r="D10" i="19"/>
  <c r="B598" i="9" s="1"/>
  <c r="C602" i="65" s="1"/>
  <c r="C603" i="65" s="1"/>
  <c r="D4" i="19"/>
  <c r="B2538" i="9" s="1"/>
  <c r="C2946" i="65" s="1"/>
  <c r="C2947" i="65" s="1"/>
  <c r="E6" i="7" l="1"/>
  <c r="D10" i="20" l="1"/>
  <c r="F10" i="20" s="1"/>
  <c r="B82" i="9" s="1"/>
  <c r="C664" i="65" s="1"/>
  <c r="C666" i="65" s="1"/>
  <c r="D9" i="20"/>
  <c r="F9" i="20" s="1"/>
  <c r="B454" i="9" s="1"/>
  <c r="C2880" i="65" s="1"/>
  <c r="C2882" i="65" s="1"/>
  <c r="D8" i="20"/>
  <c r="F8" i="20" s="1"/>
  <c r="B416" i="9" s="1"/>
  <c r="C3328" i="65" s="1"/>
  <c r="C3330" i="65" s="1"/>
  <c r="D7" i="20"/>
  <c r="F7" i="20" s="1"/>
  <c r="B2160" i="9" s="1"/>
  <c r="C700" i="65" s="1"/>
  <c r="C701" i="65" s="1"/>
  <c r="D6" i="20"/>
  <c r="F6" i="20" s="1"/>
  <c r="B622" i="9" s="1"/>
  <c r="C3016" i="65" s="1"/>
  <c r="C3017" i="65" s="1"/>
  <c r="D5" i="20"/>
  <c r="F5" i="20" s="1"/>
  <c r="B1617" i="9" s="1"/>
  <c r="C1987" i="65" s="1"/>
  <c r="C1988" i="65" s="1"/>
  <c r="D4" i="20"/>
  <c r="F4" i="20" s="1"/>
  <c r="B1294" i="9" s="1"/>
  <c r="C3315" i="65" s="1"/>
  <c r="C3316" i="65" s="1"/>
  <c r="D11" i="21"/>
  <c r="F11" i="21" s="1"/>
  <c r="B397" i="9" s="1"/>
  <c r="C440" i="65" s="1"/>
  <c r="C442" i="65" s="1"/>
  <c r="D10" i="21"/>
  <c r="F10" i="21" s="1"/>
  <c r="B2079" i="9" s="1"/>
  <c r="C523" i="65" s="1"/>
  <c r="C524" i="65" s="1"/>
  <c r="D9" i="21"/>
  <c r="F9" i="21" s="1"/>
  <c r="B864" i="9" s="1"/>
  <c r="C238" i="65" s="1"/>
  <c r="D8" i="21"/>
  <c r="F8" i="21" s="1"/>
  <c r="B307" i="9" s="1"/>
  <c r="C3058" i="65" s="1"/>
  <c r="D7" i="21"/>
  <c r="F7" i="21" s="1"/>
  <c r="B1986" i="9" s="1"/>
  <c r="C2367" i="65" s="1"/>
  <c r="C2372" i="65" s="1"/>
  <c r="D6" i="21"/>
  <c r="F6" i="21" s="1"/>
  <c r="B1567" i="9" s="1"/>
  <c r="C2488" i="65" s="1"/>
  <c r="D5" i="21"/>
  <c r="F5" i="21" s="1"/>
  <c r="B2094" i="9" s="1"/>
  <c r="C1815" i="65" s="1"/>
  <c r="C1816" i="65" s="1"/>
  <c r="D4" i="21"/>
  <c r="F4" i="21" s="1"/>
  <c r="B2516" i="9" s="1"/>
  <c r="C321" i="65" s="1"/>
  <c r="C325" i="65" s="1"/>
  <c r="D6" i="22"/>
  <c r="F6" i="22" s="1"/>
  <c r="B1749" i="9" s="1"/>
  <c r="C2326" i="65" s="1"/>
  <c r="C2327" i="65" s="1"/>
  <c r="D5" i="22"/>
  <c r="F5" i="22" s="1"/>
  <c r="B1931" i="9" s="1"/>
  <c r="C3624" i="65" s="1"/>
  <c r="C3625" i="65" s="1"/>
  <c r="D4" i="22"/>
  <c r="F4" i="22" s="1"/>
  <c r="B797" i="9" s="1"/>
  <c r="C3125" i="65" s="1"/>
  <c r="D11" i="23"/>
  <c r="F11" i="23" s="1"/>
  <c r="B1079" i="9" s="1"/>
  <c r="C101" i="65" s="1"/>
  <c r="D10" i="23"/>
  <c r="F10" i="23" s="1"/>
  <c r="B1380" i="9" s="1"/>
  <c r="C548" i="65" s="1"/>
  <c r="C550" i="65" s="1"/>
  <c r="D9" i="23"/>
  <c r="F9" i="23" s="1"/>
  <c r="B2558" i="9" s="1"/>
  <c r="C2262" i="65" s="1"/>
  <c r="C2263" i="65" s="1"/>
  <c r="D8" i="23"/>
  <c r="F8" i="23" s="1"/>
  <c r="B2386" i="9" s="1"/>
  <c r="C691" i="65" s="1"/>
  <c r="D7" i="23"/>
  <c r="F7" i="23" s="1"/>
  <c r="B499" i="9" s="1"/>
  <c r="C758" i="65" s="1"/>
  <c r="D6" i="23"/>
  <c r="F6" i="23" s="1"/>
  <c r="B1037" i="9" s="1"/>
  <c r="C148" i="65" s="1"/>
  <c r="D5" i="23"/>
  <c r="F5" i="23" s="1"/>
  <c r="B2168" i="9" s="1"/>
  <c r="C957" i="65" s="1"/>
  <c r="C958" i="65" s="1"/>
  <c r="D4" i="23"/>
  <c r="F4" i="23" s="1"/>
  <c r="B1660" i="9" s="1"/>
  <c r="C1153" i="65" s="1"/>
  <c r="C1155" i="65" s="1"/>
  <c r="D6" i="24"/>
  <c r="F6" i="24" s="1"/>
  <c r="B683" i="9" s="1"/>
  <c r="C1879" i="65" s="1"/>
  <c r="C1882" i="65" s="1"/>
  <c r="D5" i="24"/>
  <c r="F5" i="24" s="1"/>
  <c r="B1355" i="9" s="1"/>
  <c r="C181" i="65" s="1"/>
  <c r="D4" i="24"/>
  <c r="F4" i="24" s="1"/>
  <c r="B639" i="9" s="1"/>
  <c r="C3100" i="65" s="1"/>
  <c r="C3101" i="65" s="1"/>
  <c r="D4" i="25"/>
  <c r="F4" i="25" s="1"/>
  <c r="B1599" i="9" s="1"/>
  <c r="C3621" i="65" s="1"/>
  <c r="D11" i="25"/>
  <c r="F11" i="25" s="1"/>
  <c r="B1759" i="9" s="1"/>
  <c r="C1198" i="65" s="1"/>
  <c r="C1201" i="65" s="1"/>
  <c r="D10" i="25"/>
  <c r="F10" i="25" s="1"/>
  <c r="B1036" i="9" s="1"/>
  <c r="C147" i="65" s="1"/>
  <c r="D9" i="25"/>
  <c r="F9" i="25" s="1"/>
  <c r="B1753" i="9" s="1"/>
  <c r="C2421" i="65" s="1"/>
  <c r="D8" i="25"/>
  <c r="F8" i="25" s="1"/>
  <c r="B2201" i="9" s="1"/>
  <c r="C87" i="65" s="1"/>
  <c r="D7" i="25"/>
  <c r="F7" i="25" s="1"/>
  <c r="B498" i="9" s="1"/>
  <c r="C757" i="65" s="1"/>
  <c r="C759" i="65" s="1"/>
  <c r="D6" i="25"/>
  <c r="F6" i="25" s="1"/>
  <c r="B242" i="9" s="1"/>
  <c r="C11" i="65" s="1"/>
  <c r="D5" i="25"/>
  <c r="F5" i="25" s="1"/>
  <c r="B1873" i="9" s="1"/>
  <c r="C2952" i="65" s="1"/>
  <c r="E5" i="18" l="1"/>
  <c r="D9" i="15" l="1"/>
  <c r="F9" i="15" s="1"/>
  <c r="B2549" i="9" s="1"/>
  <c r="C1060" i="65" s="1"/>
  <c r="C1062" i="65" s="1"/>
  <c r="D8" i="15"/>
  <c r="F8" i="15" s="1"/>
  <c r="B145" i="9" s="1"/>
  <c r="C1113" i="65" s="1"/>
  <c r="C1114" i="65" s="1"/>
  <c r="D7" i="15"/>
  <c r="F7" i="15" s="1"/>
  <c r="B2213" i="9" s="1"/>
  <c r="C2940" i="65" s="1"/>
  <c r="C2943" i="65" s="1"/>
  <c r="D6" i="15"/>
  <c r="F6" i="15" s="1"/>
  <c r="B97" i="9" s="1"/>
  <c r="C357" i="65" s="1"/>
  <c r="C360" i="65" s="1"/>
  <c r="D5" i="15"/>
  <c r="F5" i="15" s="1"/>
  <c r="B1598" i="9" s="1"/>
  <c r="C3620" i="65" s="1"/>
  <c r="C3622" i="65" s="1"/>
  <c r="D4" i="15"/>
  <c r="F4" i="15" s="1"/>
  <c r="B488" i="9" s="1"/>
  <c r="C908" i="65" s="1"/>
  <c r="C909" i="65" s="1"/>
  <c r="D4" i="18"/>
  <c r="F4" i="18" s="1"/>
  <c r="B522" i="9" s="1"/>
  <c r="C208" i="65" s="1"/>
  <c r="D5" i="18"/>
  <c r="F5" i="18"/>
  <c r="B1325" i="9" s="1"/>
  <c r="C2108" i="65" s="1"/>
  <c r="C2109" i="65" s="1"/>
  <c r="D6" i="18"/>
  <c r="F6" i="18"/>
  <c r="B1034" i="9" s="1"/>
  <c r="C145" i="65" s="1"/>
  <c r="D7" i="18"/>
  <c r="F7" i="18" s="1"/>
  <c r="B2384" i="9" s="1"/>
  <c r="C689" i="65" s="1"/>
  <c r="D7" i="17"/>
  <c r="F7" i="17" s="1"/>
  <c r="B2575" i="9" s="1"/>
  <c r="C1779" i="65" s="1"/>
  <c r="D6" i="17"/>
  <c r="F6" i="17" s="1"/>
  <c r="B438" i="9" s="1"/>
  <c r="C2209" i="65" s="1"/>
  <c r="C2210" i="65" s="1"/>
  <c r="D5" i="17"/>
  <c r="F5" i="17" s="1"/>
  <c r="B646" i="9" s="1"/>
  <c r="C3466" i="65" s="1"/>
  <c r="C3468" i="65" s="1"/>
  <c r="D4" i="17"/>
  <c r="F4" i="17" s="1"/>
  <c r="B1742" i="9" s="1"/>
  <c r="C3145" i="65" s="1"/>
  <c r="D10" i="13"/>
  <c r="F10" i="13" s="1"/>
  <c r="B1872" i="9" s="1"/>
  <c r="C2951" i="65" s="1"/>
  <c r="C2954" i="65" s="1"/>
  <c r="D9" i="13"/>
  <c r="F9" i="13" s="1"/>
  <c r="B2200" i="9" s="1"/>
  <c r="C86" i="65" s="1"/>
  <c r="C89" i="65" s="1"/>
  <c r="D8" i="13"/>
  <c r="F8" i="13" s="1"/>
  <c r="B7" i="9" s="1"/>
  <c r="C1167" i="65" s="1"/>
  <c r="C1168" i="65" s="1"/>
  <c r="D7" i="13"/>
  <c r="F7" i="13" s="1"/>
  <c r="B1581" i="9" s="1"/>
  <c r="C2710" i="65" s="1"/>
  <c r="C2711" i="65" s="1"/>
  <c r="D6" i="13"/>
  <c r="F6" i="13" s="1"/>
  <c r="B1285" i="9" s="1"/>
  <c r="C72" i="65" s="1"/>
  <c r="D5" i="13"/>
  <c r="F5" i="13" s="1"/>
  <c r="B2353" i="9" s="1"/>
  <c r="C3223" i="65" s="1"/>
  <c r="C3224" i="65" s="1"/>
  <c r="D4" i="13"/>
  <c r="F4" i="13" s="1"/>
  <c r="B1035" i="9" s="1"/>
  <c r="C146" i="65" s="1"/>
  <c r="D12" i="14"/>
  <c r="F12" i="14" s="1"/>
  <c r="B711" i="9" s="1"/>
  <c r="C1261" i="65" s="1"/>
  <c r="C1263" i="65" s="1"/>
  <c r="D11" i="14"/>
  <c r="F11" i="14" s="1"/>
  <c r="B1365" i="9" s="1"/>
  <c r="C720" i="65" s="1"/>
  <c r="D10" i="14"/>
  <c r="F10" i="14" s="1"/>
  <c r="B1743" i="9" s="1"/>
  <c r="C3146" i="65" s="1"/>
  <c r="D9" i="14"/>
  <c r="F9" i="14" s="1"/>
  <c r="B1608" i="9" s="1"/>
  <c r="C2612" i="65" s="1"/>
  <c r="C2613" i="65" s="1"/>
  <c r="F8" i="14"/>
  <c r="B769" i="9" s="1"/>
  <c r="C3049" i="65" s="1"/>
  <c r="C3054" i="65" s="1"/>
  <c r="D7" i="14"/>
  <c r="F7" i="14" s="1"/>
  <c r="B1525" i="9" s="1"/>
  <c r="C3458" i="65" s="1"/>
  <c r="C3460" i="65" s="1"/>
  <c r="D6" i="14"/>
  <c r="F6" i="14" s="1"/>
  <c r="B524" i="9" s="1"/>
  <c r="C210" i="65" s="1"/>
  <c r="D5" i="14"/>
  <c r="F5" i="14" s="1"/>
  <c r="B642" i="9" s="1"/>
  <c r="C2013" i="65" s="1"/>
  <c r="C2014" i="65" s="1"/>
  <c r="D4" i="14"/>
  <c r="F4" i="14" s="1"/>
  <c r="B2385" i="9" s="1"/>
  <c r="C690" i="65" s="1"/>
  <c r="D12" i="16"/>
  <c r="F12" i="16" s="1"/>
  <c r="B523" i="9" s="1"/>
  <c r="C209" i="65" s="1"/>
  <c r="D11" i="16"/>
  <c r="F11" i="16" s="1"/>
  <c r="B241" i="9" s="1"/>
  <c r="C10" i="65" s="1"/>
  <c r="C14" i="65" s="1"/>
  <c r="D10" i="16"/>
  <c r="F10" i="16" s="1"/>
  <c r="B1752" i="9" s="1"/>
  <c r="C2420" i="65" s="1"/>
  <c r="C2422" i="65" s="1"/>
  <c r="D9" i="16"/>
  <c r="F9" i="16" s="1"/>
  <c r="B2233" i="9" s="1"/>
  <c r="C3167" i="65" s="1"/>
  <c r="C3171" i="65" s="1"/>
  <c r="D8" i="16"/>
  <c r="F8" i="16" s="1"/>
  <c r="B1322" i="9" s="1"/>
  <c r="C733" i="65" s="1"/>
  <c r="C734" i="65" s="1"/>
  <c r="D7" i="16"/>
  <c r="F7" i="16" s="1"/>
  <c r="B1364" i="9" s="1"/>
  <c r="C719" i="65" s="1"/>
  <c r="D6" i="16"/>
  <c r="F6" i="16" s="1"/>
  <c r="B863" i="9" s="1"/>
  <c r="C237" i="65" s="1"/>
  <c r="D5" i="16"/>
  <c r="F5" i="16" s="1"/>
  <c r="B1428" i="9" s="1"/>
  <c r="C1695" i="65" s="1"/>
  <c r="C1696" i="65" s="1"/>
  <c r="D4" i="16"/>
  <c r="F4" i="16" s="1"/>
  <c r="B1284" i="9" s="1"/>
  <c r="C71" i="65" s="1"/>
  <c r="C214" i="65" l="1"/>
  <c r="C3148" i="65"/>
  <c r="C693" i="65"/>
  <c r="C723" i="65"/>
  <c r="E5" i="2"/>
  <c r="D7" i="10"/>
  <c r="F7" i="10" s="1"/>
  <c r="B1124" i="9" s="1"/>
  <c r="C2904" i="65" s="1"/>
  <c r="C2905" i="65" s="1"/>
  <c r="D9" i="10"/>
  <c r="F9" i="10" s="1"/>
  <c r="B1033" i="9" s="1"/>
  <c r="C144" i="65" s="1"/>
  <c r="D7" i="12"/>
  <c r="F7" i="12" s="1"/>
  <c r="B1244" i="9" s="1"/>
  <c r="C1572" i="65" s="1"/>
  <c r="C1573" i="65" s="1"/>
  <c r="D12" i="10"/>
  <c r="F12" i="10" s="1"/>
  <c r="B1589" i="9" s="1"/>
  <c r="C3307" i="65" s="1"/>
  <c r="C3310" i="65" s="1"/>
  <c r="D11" i="10"/>
  <c r="F11" i="10" s="1"/>
  <c r="B2258" i="9" s="1"/>
  <c r="C1523" i="65" s="1"/>
  <c r="C1524" i="65" s="1"/>
  <c r="D10" i="10"/>
  <c r="F10" i="10" s="1"/>
  <c r="B756" i="9" s="1"/>
  <c r="C2766" i="65" s="1"/>
  <c r="C2767" i="65" s="1"/>
  <c r="D8" i="10"/>
  <c r="F8" i="10" s="1"/>
  <c r="B534" i="9" s="1"/>
  <c r="C3175" i="65" s="1"/>
  <c r="C3176" i="65" s="1"/>
  <c r="D6" i="10"/>
  <c r="F6" i="10" s="1"/>
  <c r="B1566" i="9" s="1"/>
  <c r="C2487" i="65" s="1"/>
  <c r="D5" i="10"/>
  <c r="F5" i="10" s="1"/>
  <c r="B2251" i="9" s="1"/>
  <c r="C2313" i="65" s="1"/>
  <c r="C2314" i="65" s="1"/>
  <c r="D4" i="10"/>
  <c r="F4" i="10" s="1"/>
  <c r="B1778" i="9" s="1"/>
  <c r="C3566" i="65" s="1"/>
  <c r="C3567" i="65" s="1"/>
  <c r="D7" i="11"/>
  <c r="F7" i="11" s="1"/>
  <c r="B1633" i="9" s="1"/>
  <c r="C3439" i="65" s="1"/>
  <c r="C3441" i="65" s="1"/>
  <c r="D6" i="11"/>
  <c r="F6" i="11" s="1"/>
  <c r="B1513" i="9" s="1"/>
  <c r="C305" i="65" s="1"/>
  <c r="D5" i="11"/>
  <c r="F5" i="11" s="1"/>
  <c r="B1078" i="9" s="1"/>
  <c r="C100" i="65" s="1"/>
  <c r="C105" i="65" s="1"/>
  <c r="D4" i="11"/>
  <c r="F4" i="11" s="1"/>
  <c r="B1917" i="9" s="1"/>
  <c r="C1660" i="65" s="1"/>
  <c r="C1662" i="65" s="1"/>
  <c r="D10" i="12"/>
  <c r="F10" i="12" s="1"/>
  <c r="B846" i="9" s="1"/>
  <c r="C3230" i="65" s="1"/>
  <c r="C3231" i="65" s="1"/>
  <c r="D9" i="12"/>
  <c r="F9" i="12" s="1"/>
  <c r="B1283" i="9" s="1"/>
  <c r="C70" i="65" s="1"/>
  <c r="D8" i="12"/>
  <c r="F8" i="12" s="1"/>
  <c r="B1032" i="9" s="1"/>
  <c r="C143" i="65" s="1"/>
  <c r="D6" i="12"/>
  <c r="F6" i="12" s="1"/>
  <c r="B708" i="9" s="1"/>
  <c r="C1369" i="65" s="1"/>
  <c r="D5" i="12"/>
  <c r="F5" i="12" s="1"/>
  <c r="B862" i="9" s="1"/>
  <c r="C236" i="65" s="1"/>
  <c r="D4" i="12"/>
  <c r="F4" i="12" s="1"/>
  <c r="B1952" i="9" s="1"/>
  <c r="C3263" i="65" s="1"/>
  <c r="C3264" i="65" s="1"/>
  <c r="E4" i="4"/>
  <c r="D5" i="8"/>
  <c r="F5" i="8" s="1"/>
  <c r="B2125" i="9" s="1"/>
  <c r="C802" i="65" s="1"/>
  <c r="C805" i="65" s="1"/>
  <c r="D6" i="8"/>
  <c r="F6" i="8" s="1"/>
  <c r="B2301" i="9" s="1"/>
  <c r="C2874" i="65" s="1"/>
  <c r="C2876" i="65" s="1"/>
  <c r="D8" i="8"/>
  <c r="F8" i="8" s="1"/>
  <c r="B2531" i="9" s="1"/>
  <c r="C2826" i="65" s="1"/>
  <c r="C2827" i="65" s="1"/>
  <c r="D4" i="8"/>
  <c r="F4" i="8" s="1"/>
  <c r="B306" i="9" s="1"/>
  <c r="C3057" i="65" s="1"/>
  <c r="C3059" i="65" s="1"/>
  <c r="B2574" i="9"/>
  <c r="C1778" i="65" s="1"/>
  <c r="C1780" i="65" s="1"/>
  <c r="D6" i="7"/>
  <c r="F6" i="7" s="1"/>
  <c r="B1512" i="9" s="1"/>
  <c r="C304" i="65" s="1"/>
  <c r="C309" i="65" s="1"/>
  <c r="D7" i="7"/>
  <c r="F7" i="7" s="1"/>
  <c r="B1694" i="9" s="1"/>
  <c r="C1009" i="65" s="1"/>
  <c r="D4" i="7"/>
  <c r="F4" i="7" s="1"/>
  <c r="B2600" i="9" s="1"/>
  <c r="C896" i="65" s="1"/>
  <c r="D7" i="1"/>
  <c r="F7" i="1" s="1"/>
  <c r="B789" i="9" s="1"/>
  <c r="C1811" i="65" s="1"/>
  <c r="C1812" i="65" s="1"/>
  <c r="D10" i="8"/>
  <c r="F10" i="8" s="1"/>
  <c r="B982" i="9" s="1"/>
  <c r="C2985" i="65" s="1"/>
  <c r="C2987" i="65" s="1"/>
  <c r="D9" i="8"/>
  <c r="F9" i="8" s="1"/>
  <c r="B47" i="9" s="1"/>
  <c r="C2456" i="65" s="1"/>
  <c r="C2457" i="65" s="1"/>
  <c r="D7" i="8"/>
  <c r="F7" i="8" s="1"/>
  <c r="B1338" i="9" s="1"/>
  <c r="C35" i="65" s="1"/>
  <c r="C38" i="65" s="1"/>
  <c r="D9" i="7"/>
  <c r="F9" i="7" s="1"/>
  <c r="B2552" i="9" s="1"/>
  <c r="C2065" i="65" s="1"/>
  <c r="C2066" i="65" s="1"/>
  <c r="D8" i="7"/>
  <c r="F8" i="7" s="1"/>
  <c r="B199" i="9" s="1"/>
  <c r="C2704" i="65" s="1"/>
  <c r="C2706" i="65" s="1"/>
  <c r="D7" i="6"/>
  <c r="F7" i="6" s="1"/>
  <c r="B1856" i="9" s="1"/>
  <c r="C860" i="65" s="1"/>
  <c r="C861" i="65" s="1"/>
  <c r="D6" i="6"/>
  <c r="F6" i="6" s="1"/>
  <c r="B707" i="9" s="1"/>
  <c r="C1368" i="65" s="1"/>
  <c r="D5" i="6"/>
  <c r="F5" i="6" s="1"/>
  <c r="B94" i="9" s="1"/>
  <c r="C249" i="65" s="1"/>
  <c r="C251" i="65" s="1"/>
  <c r="D4" i="6"/>
  <c r="F4" i="6" s="1"/>
  <c r="B861" i="9" s="1"/>
  <c r="C235" i="65" s="1"/>
  <c r="D10" i="1"/>
  <c r="F10" i="1" s="1"/>
  <c r="B1693" i="9" s="1"/>
  <c r="C1008" i="65" s="1"/>
  <c r="C1011" i="65" s="1"/>
  <c r="D9" i="1"/>
  <c r="F9" i="1" s="1"/>
  <c r="B1450" i="9" s="1"/>
  <c r="C1852" i="65" s="1"/>
  <c r="C1853" i="65" s="1"/>
  <c r="D8" i="1"/>
  <c r="F8" i="1" s="1"/>
  <c r="B796" i="9" s="1"/>
  <c r="C3124" i="65" s="1"/>
  <c r="C3128" i="65" s="1"/>
  <c r="D6" i="1"/>
  <c r="F6" i="1" s="1"/>
  <c r="B2392" i="9" s="1"/>
  <c r="C1929" i="65" s="1"/>
  <c r="C1930" i="65" s="1"/>
  <c r="D5" i="1"/>
  <c r="F5" i="1" s="1"/>
  <c r="B1317" i="9" s="1"/>
  <c r="C1289" i="65" s="1"/>
  <c r="C1290" i="65" s="1"/>
  <c r="D4" i="1"/>
  <c r="F4" i="1" s="1"/>
  <c r="B279" i="9" s="1"/>
  <c r="C314" i="65" s="1"/>
  <c r="C317" i="65" s="1"/>
  <c r="D10" i="4"/>
  <c r="F10" i="4" s="1"/>
  <c r="B714" i="9" s="1"/>
  <c r="C3137" i="65" s="1"/>
  <c r="C3138" i="65" s="1"/>
  <c r="D10" i="5"/>
  <c r="F10" i="5" s="1"/>
  <c r="B183" i="9" s="1"/>
  <c r="C1106" i="65" s="1"/>
  <c r="C1107" i="65" s="1"/>
  <c r="D9" i="5"/>
  <c r="F9" i="5" s="1"/>
  <c r="B1354" i="9" s="1"/>
  <c r="C180" i="65" s="1"/>
  <c r="D8" i="5"/>
  <c r="F8" i="5" s="1"/>
  <c r="B1391" i="9" s="1"/>
  <c r="C2955" i="65" s="1"/>
  <c r="C2957" i="65" s="1"/>
  <c r="D7" i="5"/>
  <c r="F7" i="5" s="1"/>
  <c r="B1665" i="9" s="1"/>
  <c r="C811" i="65" s="1"/>
  <c r="C812" i="65" s="1"/>
  <c r="D6" i="5"/>
  <c r="F6" i="5" s="1"/>
  <c r="B978" i="9" s="1"/>
  <c r="C3578" i="65" s="1"/>
  <c r="C3579" i="65" s="1"/>
  <c r="D5" i="5"/>
  <c r="F5" i="5" s="1"/>
  <c r="B477" i="9" s="1"/>
  <c r="C1332" i="65" s="1"/>
  <c r="C1334" i="65" s="1"/>
  <c r="D4" i="5"/>
  <c r="F4" i="5" s="1"/>
  <c r="B784" i="9" s="1"/>
  <c r="C2259" i="65" s="1"/>
  <c r="C2260" i="65" s="1"/>
  <c r="D7" i="2"/>
  <c r="F7" i="2" s="1"/>
  <c r="B174" i="9" s="1"/>
  <c r="C2243" i="65" s="1"/>
  <c r="C2245" i="65" s="1"/>
  <c r="D6" i="2"/>
  <c r="F6" i="2" s="1"/>
  <c r="B1941" i="9" s="1"/>
  <c r="C1754" i="65" s="1"/>
  <c r="C1755" i="65" s="1"/>
  <c r="D5" i="2"/>
  <c r="F5" i="2" s="1"/>
  <c r="B117" i="9" s="1"/>
  <c r="C2919" i="65" s="1"/>
  <c r="C2920" i="65" s="1"/>
  <c r="D4" i="2"/>
  <c r="F4" i="2" s="1"/>
  <c r="B274" i="9" s="1"/>
  <c r="C2535" i="65" s="1"/>
  <c r="C2537" i="65" s="1"/>
  <c r="D7" i="3"/>
  <c r="F7" i="3" s="1"/>
  <c r="B2420" i="9" s="1"/>
  <c r="C3418" i="65" s="1"/>
  <c r="C3420" i="65" s="1"/>
  <c r="D6" i="3"/>
  <c r="F6" i="3" s="1"/>
  <c r="B1282" i="9" s="1"/>
  <c r="C69" i="65" s="1"/>
  <c r="C78" i="65" s="1"/>
  <c r="D5" i="3"/>
  <c r="F5" i="3" s="1"/>
  <c r="B733" i="9" s="1"/>
  <c r="C269" i="65" s="1"/>
  <c r="C273" i="65" s="1"/>
  <c r="D4" i="3"/>
  <c r="F4" i="3" s="1"/>
  <c r="B1086" i="9" s="1"/>
  <c r="C388" i="65" s="1"/>
  <c r="C391" i="65" s="1"/>
  <c r="D9" i="4"/>
  <c r="F9" i="4" s="1"/>
  <c r="B2599" i="9" s="1"/>
  <c r="C895" i="65" s="1"/>
  <c r="D8" i="4"/>
  <c r="F8" i="4" s="1"/>
  <c r="B1031" i="9" s="1"/>
  <c r="C142" i="65" s="1"/>
  <c r="D7" i="4"/>
  <c r="F7" i="4" s="1"/>
  <c r="B1353" i="9" s="1"/>
  <c r="C179" i="65" s="1"/>
  <c r="C188" i="65" s="1"/>
  <c r="D6" i="4"/>
  <c r="F6" i="4" s="1"/>
  <c r="B1565" i="9" s="1"/>
  <c r="C2486" i="65" s="1"/>
  <c r="D5" i="4"/>
  <c r="F5" i="4" s="1"/>
  <c r="B2407" i="9" s="1"/>
  <c r="C1765" i="65" s="1"/>
  <c r="C1766" i="65" s="1"/>
  <c r="D4" i="4"/>
  <c r="F4" i="4" s="1"/>
  <c r="B473" i="9" s="1"/>
  <c r="C1798" i="65" s="1"/>
  <c r="C1799" i="65" s="1"/>
  <c r="C155" i="65" l="1"/>
  <c r="C243" i="65"/>
  <c r="C898" i="65"/>
  <c r="C2491" i="65"/>
  <c r="C1370" i="65"/>
</calcChain>
</file>

<file path=xl/sharedStrings.xml><?xml version="1.0" encoding="utf-8"?>
<sst xmlns="http://schemas.openxmlformats.org/spreadsheetml/2006/main" count="6103" uniqueCount="1512">
  <si>
    <t>НИК</t>
  </si>
  <si>
    <t>Текущий долг (-)
Текущий депозит (+)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</si>
  <si>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</si>
  <si>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</si>
  <si>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</si>
  <si>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</si>
  <si>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</si>
  <si>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</si>
  <si>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</si>
  <si>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</si>
  <si>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</si>
  <si>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</si>
  <si>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olesyansk</t>
  </si>
  <si>
    <t>Aussie</t>
  </si>
  <si>
    <t>Nusik811</t>
  </si>
  <si>
    <t>J_Sunny</t>
  </si>
  <si>
    <t>Попова И.А.</t>
  </si>
  <si>
    <t>zebra80</t>
  </si>
  <si>
    <t>Юлия1008</t>
  </si>
  <si>
    <t>taran</t>
  </si>
  <si>
    <t>M@rin4ik</t>
  </si>
  <si>
    <t>only</t>
  </si>
  <si>
    <t>magik</t>
  </si>
  <si>
    <t>ssea</t>
  </si>
  <si>
    <t>Приорат Диора</t>
  </si>
  <si>
    <t>Chigov</t>
  </si>
  <si>
    <t>amica90</t>
  </si>
  <si>
    <t>калачик370</t>
  </si>
  <si>
    <t>Arizona</t>
  </si>
  <si>
    <t>Cream</t>
  </si>
  <si>
    <t>Tahira09</t>
  </si>
  <si>
    <t>пАННАчка</t>
  </si>
  <si>
    <t>marini-ka</t>
  </si>
  <si>
    <t>marsG</t>
  </si>
  <si>
    <t>vive</t>
  </si>
  <si>
    <t>Анна Коваленко</t>
  </si>
  <si>
    <t>Margo@1111</t>
  </si>
  <si>
    <t>Jane26</t>
  </si>
  <si>
    <t>Алина 07</t>
  </si>
  <si>
    <t>TosyBosy</t>
  </si>
  <si>
    <t>arunrie</t>
  </si>
  <si>
    <t>MISS JM</t>
  </si>
  <si>
    <t>Alionka*</t>
  </si>
  <si>
    <t>lusiknsk</t>
  </si>
  <si>
    <t>Елена Скорик</t>
  </si>
  <si>
    <t>чудовище</t>
  </si>
  <si>
    <t>YLIA81</t>
  </si>
  <si>
    <t>Тропикана</t>
  </si>
  <si>
    <t>Drugok</t>
  </si>
  <si>
    <t>Макика</t>
  </si>
  <si>
    <t>Оксана Борисова</t>
  </si>
  <si>
    <t>tany100</t>
  </si>
  <si>
    <t>татьяна дом актера</t>
  </si>
  <si>
    <t>0!ka</t>
  </si>
  <si>
    <t>Oceania</t>
  </si>
  <si>
    <t>Клевер удачи</t>
  </si>
  <si>
    <t>Sophi</t>
  </si>
  <si>
    <t>Misha_orl</t>
  </si>
  <si>
    <t>Ирина 71</t>
  </si>
  <si>
    <t>Onlinekate</t>
  </si>
  <si>
    <t>алена83</t>
  </si>
  <si>
    <t>ВераТ</t>
  </si>
  <si>
    <t>Н_ю_с_я</t>
  </si>
  <si>
    <t>penguin</t>
  </si>
  <si>
    <t>KatarinaBella</t>
  </si>
  <si>
    <t>mamalin</t>
  </si>
  <si>
    <t>Настёнка55</t>
  </si>
  <si>
    <t>zolotkat</t>
  </si>
  <si>
    <t>перезаказ</t>
  </si>
  <si>
    <t>Karapa</t>
  </si>
  <si>
    <t>Tanitta2009</t>
  </si>
  <si>
    <t>ох уж эта Оксана</t>
  </si>
  <si>
    <t>АсенокС</t>
  </si>
  <si>
    <t>Linda777</t>
  </si>
  <si>
    <t>Green eyes</t>
  </si>
  <si>
    <t>Vicox</t>
  </si>
  <si>
    <t>tata!!!</t>
  </si>
  <si>
    <t>TaNiKa</t>
  </si>
  <si>
    <t>Миг_Лара</t>
  </si>
  <si>
    <t>бурулька</t>
  </si>
  <si>
    <t>Bliss</t>
  </si>
  <si>
    <t>jul_matveeva</t>
  </si>
  <si>
    <t>Абигель</t>
  </si>
  <si>
    <t>Alisa111</t>
  </si>
  <si>
    <t>Медведица</t>
  </si>
  <si>
    <t>Any0318</t>
  </si>
  <si>
    <t>Трона</t>
  </si>
  <si>
    <t>limma.ok</t>
  </si>
  <si>
    <t>Yulia Plotnikova</t>
  </si>
  <si>
    <t>MamaLizo4ki</t>
  </si>
  <si>
    <t>Агата Иванова</t>
  </si>
  <si>
    <t>M.craft</t>
  </si>
  <si>
    <t>Олька1978</t>
  </si>
  <si>
    <t>Ziмушка</t>
  </si>
  <si>
    <t xml:space="preserve"> @Lewka@</t>
  </si>
  <si>
    <t>Матиас</t>
  </si>
  <si>
    <t>Жученька</t>
  </si>
  <si>
    <t>juli160884</t>
  </si>
  <si>
    <t>Буська</t>
  </si>
  <si>
    <t>lilya-5503</t>
  </si>
  <si>
    <t>Love.ru</t>
  </si>
  <si>
    <t>Алиsон</t>
  </si>
  <si>
    <t>Мари(sh)ка</t>
  </si>
  <si>
    <t>Устинья</t>
  </si>
  <si>
    <t>tnm1980</t>
  </si>
  <si>
    <t>Йожи</t>
  </si>
  <si>
    <t>Белая ворона</t>
  </si>
  <si>
    <t>Та нЯ</t>
  </si>
  <si>
    <t>Лис-и4-ка</t>
  </si>
  <si>
    <t>Котя84</t>
  </si>
  <si>
    <t>леса-10</t>
  </si>
  <si>
    <t>fuzz</t>
  </si>
  <si>
    <t>submax</t>
  </si>
  <si>
    <t>Айринка</t>
  </si>
  <si>
    <t>lensh</t>
  </si>
  <si>
    <t>Мама Фета</t>
  </si>
  <si>
    <t>GLAN</t>
  </si>
  <si>
    <t>Ingrid</t>
  </si>
  <si>
    <t>aLenka_1009</t>
  </si>
  <si>
    <t>Стоимость заказа</t>
  </si>
  <si>
    <t>томасян</t>
  </si>
  <si>
    <t xml:space="preserve">olesyansk  </t>
  </si>
  <si>
    <t>julary</t>
  </si>
  <si>
    <t>Larina-Irina</t>
  </si>
  <si>
    <t>920р в счет заказа из наличия 03.02</t>
  </si>
  <si>
    <t>dvizhnjachok</t>
  </si>
  <si>
    <t>PandO</t>
  </si>
  <si>
    <t>Kira2010</t>
  </si>
  <si>
    <t>санатик</t>
  </si>
  <si>
    <t>Снегурка</t>
  </si>
  <si>
    <t>Леди Кошка</t>
  </si>
  <si>
    <t>Nico</t>
  </si>
  <si>
    <t>kristanna</t>
  </si>
  <si>
    <t>екатерина000009</t>
  </si>
  <si>
    <t>Dekabrinka</t>
  </si>
  <si>
    <t>Oili</t>
  </si>
  <si>
    <t>EVE_8</t>
  </si>
  <si>
    <t>Кнопа</t>
  </si>
  <si>
    <t>Ольга_LAR</t>
  </si>
  <si>
    <t>Kydriashka</t>
  </si>
  <si>
    <t>SvetaVika</t>
  </si>
  <si>
    <t>Аннуша</t>
  </si>
  <si>
    <t>Kidy</t>
  </si>
  <si>
    <t>Ber Ta</t>
  </si>
  <si>
    <t>mama_sonika</t>
  </si>
  <si>
    <t>Ctebelek</t>
  </si>
  <si>
    <t>frau_marta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</si>
  <si>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</si>
  <si>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</si>
  <si>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</si>
  <si>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</si>
  <si>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</si>
  <si>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Mlito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</si>
  <si>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</si>
  <si>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</si>
  <si>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</si>
  <si>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</si>
  <si>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</si>
  <si>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</si>
  <si>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</si>
  <si>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</si>
  <si>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</si>
  <si>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</si>
  <si>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</si>
  <si>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</si>
  <si>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*Zwezda*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</si>
  <si>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</si>
  <si>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</si>
  <si>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</si>
  <si>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</si>
  <si>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</si>
  <si>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</si>
  <si>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</si>
  <si>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</si>
  <si>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</si>
  <si>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</si>
  <si>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</si>
  <si>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</si>
  <si>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</si>
  <si>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0lga16</t>
  </si>
  <si>
    <t>27lyu</t>
  </si>
  <si>
    <t>28mes</t>
  </si>
  <si>
    <t>342, 348</t>
  </si>
  <si>
    <t>a.mamykina</t>
  </si>
  <si>
    <t>Abesinka</t>
  </si>
  <si>
    <t>237, 298, 682</t>
  </si>
  <si>
    <t>abricos</t>
  </si>
  <si>
    <t>abrikosina</t>
  </si>
  <si>
    <t>acsf</t>
  </si>
  <si>
    <t>79, 121, 152, 336, 967</t>
  </si>
  <si>
    <t xml:space="preserve">acsf </t>
  </si>
  <si>
    <t>Afrodita5</t>
  </si>
  <si>
    <t>584, 692</t>
  </si>
  <si>
    <t>aisha76</t>
  </si>
  <si>
    <t xml:space="preserve">aisha76  </t>
  </si>
  <si>
    <t>akme84</t>
  </si>
  <si>
    <t>Alegria</t>
  </si>
  <si>
    <t>Alen@</t>
  </si>
  <si>
    <t>262, 284, 303</t>
  </si>
  <si>
    <t>ALENA*B</t>
  </si>
  <si>
    <t>773, 774, 977, 979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</si>
  <si>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</si>
  <si>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</si>
  <si>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</si>
  <si>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</si>
  <si>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</si>
  <si>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</si>
  <si>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</si>
  <si>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</si>
  <si>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</si>
  <si>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</si>
  <si>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</si>
  <si>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</si>
  <si>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</si>
  <si>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</si>
  <si>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</si>
  <si>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</si>
  <si>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</si>
  <si>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</si>
  <si>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</si>
  <si>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</si>
  <si>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</si>
  <si>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</si>
  <si>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</si>
  <si>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</si>
  <si>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</si>
  <si>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</si>
  <si>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</si>
  <si>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</si>
  <si>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Anna.nsk.111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</si>
  <si>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</si>
  <si>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</si>
  <si>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</si>
  <si>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</si>
  <si>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</si>
  <si>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282, 325, 401</t>
  </si>
  <si>
    <t>Anyaaaaaa</t>
  </si>
  <si>
    <t>647, 745, 907</t>
  </si>
  <si>
    <t>Anyunya</t>
  </si>
  <si>
    <t>Anyuta_nv</t>
  </si>
  <si>
    <t>617, 667, 692, 945</t>
  </si>
  <si>
    <t>Anyyy</t>
  </si>
  <si>
    <t>apple70</t>
  </si>
  <si>
    <t>491, 498</t>
  </si>
  <si>
    <t>ar.lena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</si>
  <si>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</si>
  <si>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</si>
  <si>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</si>
  <si>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arrierra</t>
  </si>
  <si>
    <t>artik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</si>
  <si>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</si>
  <si>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</si>
  <si>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</si>
  <si>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</si>
  <si>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</si>
  <si>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</si>
  <si>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</si>
  <si>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</si>
  <si>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</si>
  <si>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</si>
  <si>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</si>
  <si>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</si>
  <si>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</si>
  <si>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</si>
  <si>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</si>
  <si>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</si>
  <si>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</si>
  <si>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</si>
  <si>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</si>
  <si>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</si>
  <si>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</si>
  <si>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</si>
  <si>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</si>
  <si>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</si>
  <si>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</si>
  <si>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</si>
  <si>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</si>
  <si>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BlueAngel</t>
  </si>
  <si>
    <t>462, 509</t>
  </si>
  <si>
    <t>boarisha</t>
  </si>
  <si>
    <t>boltu6kina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</si>
  <si>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</si>
  <si>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</si>
  <si>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</si>
  <si>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</si>
  <si>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</si>
  <si>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</si>
  <si>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</si>
  <si>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</si>
  <si>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Bysinka BI</t>
  </si>
  <si>
    <t>Canna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</si>
  <si>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</si>
  <si>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</si>
  <si>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</si>
  <si>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</si>
  <si>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</si>
  <si>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</si>
  <si>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</si>
  <si>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</si>
  <si>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</si>
  <si>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</si>
  <si>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</si>
  <si>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</si>
  <si>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</si>
  <si>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</si>
  <si>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</si>
  <si>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</si>
  <si>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</si>
  <si>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Czarina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</si>
  <si>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</si>
  <si>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</si>
  <si>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</si>
  <si>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</si>
  <si>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</si>
  <si>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</si>
  <si>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</si>
  <si>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</si>
  <si>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</si>
  <si>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</si>
  <si>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</si>
  <si>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</si>
  <si>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</si>
  <si>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</si>
  <si>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</si>
  <si>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</si>
  <si>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</si>
  <si>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</si>
  <si>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</si>
  <si>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</si>
  <si>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</si>
  <si>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</si>
  <si>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</si>
  <si>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</si>
  <si>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</si>
  <si>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</si>
  <si>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</si>
  <si>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</si>
  <si>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</si>
  <si>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</si>
  <si>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elena.eremina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</si>
  <si>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</si>
  <si>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</si>
  <si>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</si>
  <si>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</si>
  <si>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</si>
  <si>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</si>
  <si>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</si>
  <si>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</si>
  <si>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</si>
  <si>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elenakiss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</si>
  <si>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</si>
  <si>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</si>
  <si>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</si>
  <si>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</si>
  <si>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</si>
  <si>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</si>
  <si>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</si>
  <si>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</si>
  <si>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</si>
  <si>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</si>
  <si>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</si>
  <si>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</si>
  <si>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</si>
  <si>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</si>
  <si>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</si>
  <si>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</si>
  <si>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escape</t>
  </si>
  <si>
    <t>Eseniya</t>
  </si>
  <si>
    <t>238, 576</t>
  </si>
  <si>
    <t>esera</t>
  </si>
  <si>
    <t>400, 910</t>
  </si>
  <si>
    <t>Estra25</t>
  </si>
  <si>
    <t>eva_av</t>
  </si>
  <si>
    <t>eva28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</si>
  <si>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</si>
  <si>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</si>
  <si>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</si>
  <si>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</si>
  <si>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</si>
  <si>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</si>
  <si>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</si>
  <si>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</si>
  <si>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</si>
  <si>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</si>
  <si>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</si>
  <si>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</si>
  <si>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</si>
  <si>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</si>
  <si>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</si>
  <si>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</si>
  <si>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</si>
  <si>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</si>
  <si>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</si>
  <si>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</si>
  <si>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</si>
  <si>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Frivoli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</si>
  <si>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</si>
  <si>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</si>
  <si>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</si>
  <si>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</si>
  <si>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</si>
  <si>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</si>
  <si>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</si>
  <si>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</si>
  <si>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</si>
  <si>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</si>
  <si>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Ghbvth</t>
  </si>
  <si>
    <t>Gin_Ger</t>
  </si>
  <si>
    <t>861, 934, 947, 971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</si>
  <si>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</si>
  <si>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</si>
  <si>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</si>
  <si>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</si>
  <si>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</si>
  <si>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</si>
  <si>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</si>
  <si>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</si>
  <si>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</si>
  <si>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</si>
  <si>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</si>
  <si>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</si>
  <si>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</si>
  <si>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</si>
  <si>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</si>
  <si>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</si>
  <si>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</si>
  <si>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</si>
  <si>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</si>
  <si>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</si>
  <si>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</si>
  <si>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</si>
  <si>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</si>
  <si>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</si>
  <si>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</si>
  <si>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</si>
  <si>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</si>
  <si>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</si>
  <si>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</si>
  <si>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</si>
  <si>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</si>
  <si>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</si>
  <si>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</si>
  <si>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</si>
  <si>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</si>
  <si>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</si>
  <si>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irinnochka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</si>
  <si>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</si>
  <si>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</si>
  <si>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</si>
  <si>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</si>
  <si>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</si>
  <si>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</si>
  <si>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</si>
  <si>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</si>
  <si>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</si>
  <si>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</si>
  <si>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</si>
  <si>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</si>
  <si>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</si>
  <si>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</si>
  <si>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</si>
  <si>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</si>
  <si>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</si>
  <si>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2, 4, 47, 56, 57, 83,86, 96, 131, 176, 177, 181, 186, 194, 201, 207,221, 266, 323, 329, 347, 365, 367, 379, 388, 409, 430, 537, 579, 599, 614, 618, 624, 625, 687, 704</t>
  </si>
  <si>
    <t>974, 975</t>
  </si>
  <si>
    <t xml:space="preserve">juli160884  </t>
  </si>
  <si>
    <t>Julia 6</t>
  </si>
  <si>
    <t>872, 878, 895, 922, 923</t>
  </si>
  <si>
    <t>Julian82</t>
  </si>
  <si>
    <t>Julianna V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</si>
  <si>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</si>
  <si>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</si>
  <si>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</si>
  <si>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</si>
  <si>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</si>
  <si>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</si>
  <si>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</si>
  <si>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</si>
  <si>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</si>
  <si>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kanamiko</t>
  </si>
  <si>
    <t xml:space="preserve">kanamiko  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</si>
  <si>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</si>
  <si>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</si>
  <si>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</si>
  <si>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</si>
  <si>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</si>
  <si>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</si>
  <si>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</si>
  <si>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</si>
  <si>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</si>
  <si>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</si>
  <si>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</si>
  <si>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</si>
  <si>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</si>
  <si>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</si>
  <si>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</si>
  <si>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</si>
  <si>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</si>
  <si>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</si>
  <si>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</si>
  <si>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</si>
  <si>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</si>
  <si>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</si>
  <si>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</si>
  <si>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</si>
  <si>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</si>
  <si>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</si>
  <si>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</si>
  <si>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</si>
  <si>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</si>
  <si>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</si>
  <si>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</si>
  <si>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</si>
  <si>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</si>
  <si>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</si>
  <si>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</si>
  <si>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</si>
  <si>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</si>
  <si>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</si>
  <si>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</si>
  <si>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</si>
  <si>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Kuzyanya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</si>
  <si>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</si>
  <si>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</si>
  <si>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</si>
  <si>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</si>
  <si>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</si>
  <si>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</si>
  <si>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</si>
  <si>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</si>
  <si>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</si>
  <si>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</si>
  <si>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</si>
  <si>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</si>
  <si>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</si>
  <si>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</si>
  <si>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</si>
  <si>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</si>
  <si>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</si>
  <si>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</si>
  <si>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</si>
  <si>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</si>
  <si>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</si>
  <si>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</si>
  <si>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</si>
  <si>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</si>
  <si>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</si>
  <si>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561, 692, 728, 760, 767, 912</t>
  </si>
  <si>
    <t>lenuchka</t>
  </si>
  <si>
    <t>549, 551</t>
  </si>
  <si>
    <t>leol</t>
  </si>
  <si>
    <t>511, 582, 617, 619, 655, 752</t>
  </si>
  <si>
    <t>LeoNaBob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</si>
  <si>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</si>
  <si>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</si>
  <si>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</si>
  <si>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</si>
  <si>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</si>
  <si>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</si>
  <si>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</si>
  <si>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</si>
  <si>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</si>
  <si>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 xml:space="preserve">lilya-5503 </t>
  </si>
  <si>
    <t>678, 979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</si>
  <si>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</si>
  <si>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</si>
  <si>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</si>
  <si>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</si>
  <si>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</si>
  <si>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</si>
  <si>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</si>
  <si>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Lju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</si>
  <si>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</si>
  <si>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</si>
  <si>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</si>
  <si>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</si>
  <si>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</si>
  <si>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</si>
  <si>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</si>
  <si>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</si>
  <si>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</si>
  <si>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</si>
  <si>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</si>
  <si>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</si>
  <si>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</si>
  <si>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</si>
  <si>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</si>
  <si>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</si>
  <si>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</si>
  <si>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</si>
  <si>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</si>
  <si>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767, 877, 895, 902</t>
  </si>
  <si>
    <t>Lyuda_Lyuda  </t>
  </si>
  <si>
    <t>83, 200, 297</t>
  </si>
  <si>
    <t>lyuna</t>
  </si>
  <si>
    <t>13, 21</t>
  </si>
  <si>
    <t>742, 811, 831, 901, 969</t>
  </si>
  <si>
    <t>Macovsky</t>
  </si>
  <si>
    <t>468, 506</t>
  </si>
  <si>
    <t>619, 624, 633, 639, 667, 751, 766, 769, 782, 831, 851, 895, 896, 915, 927, 951, 952, 965, 975</t>
  </si>
  <si>
    <t>Majesty</t>
  </si>
  <si>
    <t>maldiva</t>
  </si>
  <si>
    <t>malvina88</t>
  </si>
  <si>
    <t>542, 543</t>
  </si>
  <si>
    <t>mama Ariny</t>
  </si>
  <si>
    <t>mamaAlika</t>
  </si>
  <si>
    <t>mama-KSU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</si>
  <si>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</si>
  <si>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</si>
  <si>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</si>
  <si>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</si>
  <si>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</si>
  <si>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</si>
  <si>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</si>
  <si>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</si>
  <si>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</si>
  <si>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</si>
  <si>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</si>
  <si>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</si>
  <si>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marisa85</t>
  </si>
  <si>
    <t>Marisha_123</t>
  </si>
  <si>
    <t>MariyaVF</t>
  </si>
  <si>
    <t>MarmeladkaNSK</t>
  </si>
  <si>
    <t>466, 541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</si>
  <si>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</si>
  <si>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</si>
  <si>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</si>
  <si>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</si>
  <si>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</si>
  <si>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</si>
  <si>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</si>
  <si>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</si>
  <si>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</si>
  <si>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</si>
  <si>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</si>
  <si>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</si>
  <si>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</si>
  <si>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</si>
  <si>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</si>
  <si>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</si>
  <si>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</si>
  <si>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</si>
  <si>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</si>
  <si>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</si>
  <si>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</si>
  <si>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</si>
  <si>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</si>
  <si>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</si>
  <si>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</si>
  <si>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</si>
  <si>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</si>
  <si>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</si>
  <si>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304, 309, 372, 399, 412, 421, 537, 544, 547, 572, 659, 678, 684, 692, 706, 710, 729, 767, 773, 785, 789, 798, 812, 839, 930, 939, 943,945, 975</t>
  </si>
  <si>
    <t>Mlito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</si>
  <si>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</si>
  <si>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</si>
  <si>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</si>
  <si>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</si>
  <si>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</si>
  <si>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</si>
  <si>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</si>
  <si>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</si>
  <si>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</si>
  <si>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</si>
  <si>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</si>
  <si>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</si>
  <si>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</si>
  <si>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</si>
  <si>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</si>
  <si>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</si>
  <si>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</si>
  <si>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</si>
  <si>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</si>
  <si>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</si>
  <si>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</si>
  <si>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</si>
  <si>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</si>
  <si>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</si>
  <si>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</si>
  <si>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>nasig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</si>
  <si>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</si>
  <si>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</si>
  <si>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</si>
  <si>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</si>
  <si>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</si>
  <si>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</si>
  <si>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</si>
  <si>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Nasty78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</si>
  <si>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</si>
  <si>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</si>
  <si>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</si>
  <si>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</si>
  <si>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</si>
  <si>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</si>
  <si>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</si>
  <si>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</si>
  <si>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</si>
  <si>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</si>
  <si>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</si>
  <si>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</si>
  <si>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</si>
  <si>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</si>
  <si>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</si>
  <si>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</si>
  <si>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</si>
  <si>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</si>
  <si>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</si>
  <si>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</si>
  <si>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</si>
  <si>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</si>
  <si>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</si>
  <si>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</si>
  <si>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</si>
  <si>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</si>
  <si>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natvla08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</si>
  <si>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</si>
  <si>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</si>
  <si>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</si>
  <si>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</si>
  <si>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</si>
  <si>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</si>
  <si>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</si>
  <si>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</si>
  <si>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</si>
  <si>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</si>
  <si>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</si>
  <si>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</si>
  <si>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</si>
  <si>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</si>
  <si>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</si>
  <si>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</t>
  </si>
  <si>
    <t>nikitosik!!1</t>
  </si>
  <si>
    <t>658, 938</t>
  </si>
  <si>
    <t>NikulinaN</t>
  </si>
  <si>
    <t>240, 259</t>
  </si>
  <si>
    <t>nikushka</t>
  </si>
  <si>
    <t>njilina</t>
  </si>
  <si>
    <t>nura180</t>
  </si>
  <si>
    <t>161, 251, 342, 353, 477</t>
  </si>
  <si>
    <t>nutkin85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</si>
  <si>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</si>
  <si>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</si>
  <si>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</si>
  <si>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</si>
  <si>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</si>
  <si>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</si>
  <si>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 xml:space="preserve">Olchik.goa </t>
  </si>
  <si>
    <t>olesya79</t>
  </si>
  <si>
    <t>340, 436, 722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</si>
  <si>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</si>
  <si>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</si>
  <si>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</si>
  <si>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</si>
  <si>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</si>
  <si>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</si>
  <si>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</si>
  <si>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</si>
  <si>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</si>
  <si>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</si>
  <si>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</si>
  <si>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</si>
  <si>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</si>
  <si>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</si>
  <si>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</si>
  <si>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</si>
  <si>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</si>
  <si>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46, 120, 128, 138, 145, 212, 353, 685, 743, 858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</si>
  <si>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</si>
  <si>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</si>
  <si>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</si>
  <si>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</si>
  <si>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</si>
  <si>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</si>
  <si>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</si>
  <si>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</si>
  <si>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</si>
  <si>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657, 896, 914, 950</t>
  </si>
  <si>
    <t>PapaMisha</t>
  </si>
  <si>
    <t>618, 869, 872, 889</t>
  </si>
  <si>
    <t>parus</t>
  </si>
  <si>
    <t>432, 440, 444, 454, 457, 462, 466, 469, 475, 477, 500, 507, 534, 584, 590</t>
  </si>
  <si>
    <t>Penguin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</si>
  <si>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</si>
  <si>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</si>
  <si>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</si>
  <si>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</si>
  <si>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</si>
  <si>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</si>
  <si>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</si>
  <si>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</si>
  <si>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</si>
  <si>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</si>
  <si>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</si>
  <si>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</si>
  <si>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prikolushka</t>
  </si>
  <si>
    <t>pro84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</si>
  <si>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</si>
  <si>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</si>
  <si>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</si>
  <si>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</si>
  <si>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</si>
  <si>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</si>
  <si>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</si>
  <si>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</si>
  <si>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</si>
  <si>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</si>
  <si>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</si>
  <si>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</si>
  <si>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</si>
  <si>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</si>
  <si>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</si>
  <si>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</si>
  <si>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</si>
  <si>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</si>
  <si>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</si>
  <si>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</si>
  <si>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</si>
  <si>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</si>
  <si>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</si>
  <si>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</si>
  <si>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</si>
  <si>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</si>
  <si>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</si>
  <si>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</si>
  <si>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</si>
  <si>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</si>
  <si>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</si>
  <si>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</si>
  <si>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</si>
  <si>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</si>
  <si>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</si>
  <si>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</si>
  <si>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</si>
  <si>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</si>
  <si>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</si>
  <si>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</si>
  <si>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</si>
  <si>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</si>
  <si>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</si>
  <si>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</si>
  <si>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</si>
  <si>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</si>
  <si>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</si>
  <si>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</si>
  <si>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</si>
  <si>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</si>
  <si>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</si>
  <si>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</si>
  <si>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</si>
  <si>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</si>
  <si>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</si>
  <si>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</si>
  <si>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</si>
  <si>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</si>
  <si>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</si>
  <si>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</si>
  <si>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</si>
  <si>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</si>
  <si>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</si>
  <si>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</si>
  <si>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</si>
  <si>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</si>
  <si>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</si>
  <si>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</si>
  <si>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</si>
  <si>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</si>
  <si>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</si>
  <si>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</si>
  <si>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</si>
  <si>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</si>
  <si>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sonya.1011</t>
  </si>
  <si>
    <t>sonya-zasonya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</si>
  <si>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</si>
  <si>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</si>
  <si>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</si>
  <si>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</si>
  <si>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</si>
  <si>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</si>
  <si>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Stacy</t>
  </si>
  <si>
    <t>272, 359, 364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</si>
  <si>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</si>
  <si>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</si>
  <si>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</si>
  <si>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</si>
  <si>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</si>
  <si>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</si>
  <si>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</si>
  <si>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</si>
  <si>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</si>
  <si>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</si>
  <si>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</si>
  <si>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</si>
  <si>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</si>
  <si>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</si>
  <si>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</si>
  <si>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663, 736, 812, 849, 874, 922, 923, 937</t>
  </si>
  <si>
    <t>Tane4ka.pt</t>
  </si>
  <si>
    <t xml:space="preserve">Tane4ka.pt 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</si>
  <si>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</si>
  <si>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</si>
  <si>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</si>
  <si>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</si>
  <si>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TanyaSonya</t>
  </si>
  <si>
    <t>350, 409, 415, 418, 421, 423, 428, 433, 436, 452, 465, 476, 555, 576, 596, 872, 888, 913, 914, 920</t>
  </si>
  <si>
    <t>Tarico</t>
  </si>
  <si>
    <t>Tat_ka</t>
  </si>
  <si>
    <t>780, 781, 782</t>
  </si>
  <si>
    <t>Tata1873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</si>
  <si>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</si>
  <si>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</si>
  <si>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</si>
  <si>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</si>
  <si>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</si>
  <si>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</si>
  <si>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</si>
  <si>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</si>
  <si>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</si>
  <si>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</si>
  <si>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</si>
  <si>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</si>
  <si>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Toshiko</t>
  </si>
  <si>
    <t>Tossa</t>
  </si>
  <si>
    <t>trial</t>
  </si>
  <si>
    <t>Trina</t>
  </si>
  <si>
    <t>trumea</t>
  </si>
  <si>
    <t>57, 70, 71, 95, 170, 186, 206, 314, 319, 339, 387, 470, 561, 969</t>
  </si>
  <si>
    <t>Ttania</t>
  </si>
  <si>
    <t>Tusiya</t>
  </si>
  <si>
    <t>99, 100</t>
  </si>
  <si>
    <t>Twins</t>
  </si>
  <si>
    <t>Uliana13</t>
  </si>
  <si>
    <t>350, 396, 438, 454, 479, 591, 623, 625, 661</t>
  </si>
  <si>
    <t xml:space="preserve">Uliana13  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</si>
  <si>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</si>
  <si>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</si>
  <si>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</si>
  <si>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</si>
  <si>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</si>
  <si>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</si>
  <si>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</si>
  <si>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</si>
  <si>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</si>
  <si>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</si>
  <si>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</si>
  <si>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</si>
  <si>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Vasyanya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</si>
  <si>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</si>
  <si>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</si>
  <si>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</si>
  <si>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</si>
  <si>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</si>
  <si>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</si>
  <si>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</si>
  <si>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</si>
  <si>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</si>
  <si>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</si>
  <si>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</si>
  <si>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</si>
  <si>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</si>
  <si>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</si>
  <si>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</si>
  <si>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</si>
  <si>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</si>
  <si>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</si>
  <si>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</si>
  <si>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</si>
  <si>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yakana</t>
  </si>
  <si>
    <t>Yana_7</t>
  </si>
  <si>
    <t>188, 340, 344, 364, 435, 441, 451, 469, 474, 487, 524, 534</t>
  </si>
  <si>
    <t>Yana_Vol</t>
  </si>
  <si>
    <t>yanabykova</t>
  </si>
  <si>
    <t>Yanahao</t>
  </si>
  <si>
    <t xml:space="preserve">Yanahao  </t>
  </si>
  <si>
    <t>Yanama</t>
  </si>
  <si>
    <t>363, 378, 520</t>
  </si>
  <si>
    <t>YESka</t>
  </si>
  <si>
    <t>623, 861, 875, 894, 909, 926</t>
  </si>
  <si>
    <t>110, 124, 176, 369, 376, 379, 386, 390, 404, 418, 420, 424, 437, 441, 455, 457, 464, 503, 513, 517, 547, 580, 598, 625, 628, 675, 705, 728, 730, 741, 747, 773, 804, 823, 861, 923, 972, 978</t>
  </si>
  <si>
    <t>Ylia81</t>
  </si>
  <si>
    <t>yul879</t>
  </si>
  <si>
    <t>Yulchikk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</si>
  <si>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</si>
  <si>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</si>
  <si>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</si>
  <si>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</si>
  <si>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</si>
  <si>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</si>
  <si>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</si>
  <si>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</si>
  <si>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</si>
  <si>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</si>
  <si>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</si>
  <si>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788, 791, 796, 797, 798, 800, 805, 810, 816, 820, 823, 824, 829, 833, 838, 848, 857, 860, 862, 875, 877, 889, 915, 923, 927, 943, 949, 951, 953, 965, 980</t>
  </si>
  <si>
    <t>Zefirka55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</si>
  <si>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</si>
  <si>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</si>
  <si>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</si>
  <si>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</si>
  <si>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</si>
  <si>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</si>
  <si>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</si>
  <si>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</si>
  <si>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</si>
  <si>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</si>
  <si>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zlesa</t>
  </si>
  <si>
    <t>Zoika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</si>
  <si>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</si>
  <si>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</si>
  <si>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</si>
  <si>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</si>
  <si>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</si>
  <si>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АВЕДИНА</t>
  </si>
  <si>
    <t>435, 521, 654</t>
  </si>
  <si>
    <t>820, 881, 907</t>
  </si>
  <si>
    <t>Агриппина</t>
  </si>
  <si>
    <t>Айвори</t>
  </si>
  <si>
    <t>344, 442, 475, 511, 517, 564, 622</t>
  </si>
  <si>
    <t>130, 217, 446, 515, 542, 637, 676, 732, 756, 778, 873, 874, 867</t>
  </si>
  <si>
    <t>алена шермадини</t>
  </si>
  <si>
    <t>694, 751</t>
  </si>
  <si>
    <t>835, 849, 850, 857, 877, 880, 886, 897, 898, 933</t>
  </si>
  <si>
    <t>Аленушка.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</si>
  <si>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</si>
  <si>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</si>
  <si>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</si>
  <si>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</si>
  <si>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</si>
  <si>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</si>
  <si>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</si>
  <si>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</si>
  <si>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</si>
  <si>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</si>
  <si>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</si>
  <si>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</si>
  <si>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</si>
  <si>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</si>
  <si>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</si>
  <si>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</si>
  <si>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Аннгел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</si>
  <si>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</si>
  <si>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</si>
  <si>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</si>
  <si>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</si>
  <si>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</si>
  <si>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</si>
  <si>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</si>
  <si>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</si>
  <si>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</si>
  <si>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</si>
  <si>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</si>
  <si>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</si>
  <si>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</si>
  <si>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 настина работа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</si>
  <si>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</si>
  <si>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</si>
  <si>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</si>
  <si>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</si>
  <si>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</si>
  <si>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</si>
  <si>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</si>
  <si>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</si>
  <si>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</si>
  <si>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</si>
  <si>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</si>
  <si>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</si>
  <si>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</si>
  <si>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</si>
  <si>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</si>
  <si>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Белка-шмелка</t>
  </si>
  <si>
    <t>Бета</t>
  </si>
  <si>
    <t>Валентина Фоминых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</si>
  <si>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</si>
  <si>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</si>
  <si>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</si>
  <si>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</si>
  <si>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</si>
  <si>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</si>
  <si>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</si>
  <si>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</si>
  <si>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</si>
  <si>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</si>
  <si>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</si>
  <si>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</si>
  <si>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</si>
  <si>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Виктория Виктория</t>
  </si>
  <si>
    <t>Виничка</t>
  </si>
  <si>
    <t>Вирани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</si>
  <si>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</si>
  <si>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</si>
  <si>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</si>
  <si>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</si>
  <si>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</si>
  <si>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</si>
  <si>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</si>
  <si>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</si>
  <si>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</si>
  <si>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</si>
  <si>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</si>
  <si>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</si>
  <si>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</si>
  <si>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</si>
  <si>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</si>
  <si>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</si>
  <si>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Дарина мама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</si>
  <si>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</si>
  <si>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</si>
  <si>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</si>
  <si>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</si>
  <si>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</si>
  <si>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</si>
  <si>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</si>
  <si>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</si>
  <si>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</si>
  <si>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</si>
  <si>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</si>
  <si>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</si>
  <si>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</si>
  <si>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</si>
  <si>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</si>
  <si>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</si>
  <si>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</si>
  <si>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</si>
  <si>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</si>
  <si>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</si>
  <si>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202, 214, 215, 218, 302, 325, 359, 367, 375, 402, 476, 574, 608, 615, 702, 866, 870, 872</t>
  </si>
  <si>
    <t>Елена030691</t>
  </si>
  <si>
    <t>ЕленаИв28</t>
  </si>
  <si>
    <t>ЕленаМ79</t>
  </si>
  <si>
    <t>Жаба</t>
  </si>
  <si>
    <t>Жасмин77</t>
  </si>
  <si>
    <t>Жекуня</t>
  </si>
  <si>
    <t>жорж</t>
  </si>
  <si>
    <t>Жуся</t>
  </si>
  <si>
    <t>Жызель</t>
  </si>
  <si>
    <t>545, 718</t>
  </si>
  <si>
    <t>Зайцы</t>
  </si>
  <si>
    <t>137, 147, 418</t>
  </si>
  <si>
    <t>Заринка</t>
  </si>
  <si>
    <t>Захарамама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</si>
  <si>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</si>
  <si>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</si>
  <si>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</si>
  <si>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</si>
  <si>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</si>
  <si>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</si>
  <si>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</si>
  <si>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</si>
  <si>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</si>
  <si>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</si>
  <si>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</si>
  <si>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</si>
  <si>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</si>
  <si>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</si>
  <si>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</si>
  <si>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</si>
  <si>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</si>
  <si>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</si>
  <si>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</si>
  <si>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</si>
  <si>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</si>
  <si>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</si>
  <si>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249, 271, 329, 341, 345, 374, 416, 417, 466, 473, 506, 605, 612, 662, 667, 681, 690, 700, 702, 766, 780, 785, 852, 894</t>
  </si>
  <si>
    <t>К@тён@</t>
  </si>
  <si>
    <t>Каказяка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</si>
  <si>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</si>
  <si>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</si>
  <si>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</si>
  <si>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</si>
  <si>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</si>
  <si>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</si>
  <si>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</si>
  <si>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Катерина26121984</t>
  </si>
  <si>
    <t>Катеринка86</t>
  </si>
  <si>
    <t>катрунасия</t>
  </si>
  <si>
    <t>117, 235</t>
  </si>
  <si>
    <t>Катя123</t>
  </si>
  <si>
    <t>305, 306</t>
  </si>
  <si>
    <t>Козинаки</t>
  </si>
  <si>
    <t>Коляша</t>
  </si>
  <si>
    <t>427, 437, 441,466, 513, 528, 531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</si>
  <si>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</si>
  <si>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</si>
  <si>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</si>
  <si>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</si>
  <si>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Крона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</si>
  <si>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</si>
  <si>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</si>
  <si>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</si>
  <si>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</si>
  <si>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</si>
  <si>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</si>
  <si>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Купалинка</t>
  </si>
  <si>
    <t>Кысочка</t>
  </si>
  <si>
    <t>793, 854, 883</t>
  </si>
  <si>
    <t>Лаванда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</si>
  <si>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</si>
  <si>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</si>
  <si>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</si>
  <si>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</si>
  <si>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</si>
  <si>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ЛЕМАНА</t>
  </si>
  <si>
    <t>Лена Лена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</si>
  <si>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</si>
  <si>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</si>
  <si>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</si>
  <si>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</si>
  <si>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</si>
  <si>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</si>
  <si>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</si>
  <si>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</si>
  <si>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</si>
  <si>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</si>
  <si>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</si>
  <si>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</si>
  <si>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</si>
  <si>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</si>
  <si>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</si>
  <si>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</si>
  <si>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</si>
  <si>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</si>
  <si>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</si>
  <si>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</si>
  <si>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</si>
  <si>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</si>
  <si>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</si>
  <si>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</si>
  <si>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</si>
  <si>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</si>
  <si>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</si>
  <si>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</si>
  <si>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</si>
  <si>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</si>
  <si>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</si>
  <si>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</si>
  <si>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</si>
  <si>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</si>
  <si>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</si>
  <si>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</si>
  <si>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</si>
  <si>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</si>
  <si>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</si>
  <si>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</si>
  <si>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</si>
  <si>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</si>
  <si>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</si>
  <si>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</si>
  <si>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</si>
  <si>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</si>
  <si>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</si>
  <si>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</si>
  <si>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</si>
  <si>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</si>
  <si>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</si>
  <si>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</si>
  <si>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</si>
  <si>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</si>
  <si>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</si>
  <si>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</si>
  <si>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</si>
  <si>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</si>
  <si>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</si>
  <si>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</si>
  <si>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</si>
  <si>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</si>
  <si>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</si>
  <si>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</si>
  <si>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</si>
  <si>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</si>
  <si>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</si>
  <si>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</si>
  <si>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</si>
  <si>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</si>
  <si>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</si>
  <si>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</si>
  <si>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</si>
  <si>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</si>
  <si>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</si>
  <si>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</si>
  <si>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</si>
  <si>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</si>
  <si>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</si>
  <si>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</si>
  <si>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</si>
  <si>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</si>
  <si>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</si>
  <si>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</si>
  <si>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</si>
  <si>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</si>
  <si>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</si>
  <si>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</si>
  <si>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</si>
  <si>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</si>
  <si>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</si>
  <si>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</si>
  <si>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</si>
  <si>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</si>
  <si>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</si>
  <si>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</si>
  <si>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</si>
  <si>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</si>
  <si>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</si>
  <si>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</si>
  <si>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</si>
  <si>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</si>
  <si>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</si>
  <si>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</si>
  <si>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</si>
  <si>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</si>
  <si>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</si>
  <si>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</si>
  <si>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</si>
  <si>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</si>
  <si>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</si>
  <si>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</si>
  <si>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</si>
  <si>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</si>
  <si>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</si>
  <si>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ой.ой.ой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</si>
  <si>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</si>
  <si>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</si>
  <si>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</si>
  <si>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</si>
  <si>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</si>
  <si>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</si>
  <si>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</si>
  <si>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</si>
  <si>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</si>
  <si>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</si>
  <si>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</si>
  <si>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</si>
  <si>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</si>
  <si>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</si>
  <si>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410, 833, 897, 907, 919, 949</t>
  </si>
  <si>
    <t>Оля с нивы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</si>
  <si>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</si>
  <si>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</si>
  <si>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</si>
  <si>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</si>
  <si>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</si>
  <si>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</si>
  <si>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862, 880, 881, 889, 896, 914, 920, 927, 941</t>
  </si>
  <si>
    <t>папулечк@</t>
  </si>
  <si>
    <t>пев</t>
  </si>
  <si>
    <t>903, 904</t>
  </si>
  <si>
    <t>Перчини</t>
  </si>
  <si>
    <t>потапик</t>
  </si>
  <si>
    <t>900, 951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</si>
  <si>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</si>
  <si>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</si>
  <si>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</si>
  <si>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</si>
  <si>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</si>
  <si>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</si>
  <si>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</si>
  <si>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</si>
  <si>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</si>
  <si>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</si>
  <si>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</si>
  <si>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</si>
  <si>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</si>
  <si>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</si>
  <si>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</si>
  <si>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</si>
  <si>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</si>
  <si>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</si>
  <si>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</si>
  <si>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</si>
  <si>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</si>
  <si>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</si>
  <si>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</si>
  <si>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</si>
  <si>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</si>
  <si>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</si>
  <si>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СамаПоСебе</t>
  </si>
  <si>
    <t>362, 628, 666, 799, 819, 845, 849, 853, 863, 902, 938</t>
  </si>
  <si>
    <t>Светл@на71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</si>
  <si>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</si>
  <si>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</si>
  <si>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</si>
  <si>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</si>
  <si>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</si>
  <si>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</si>
  <si>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Семья21102011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</si>
  <si>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</si>
  <si>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</si>
  <si>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</si>
  <si>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</si>
  <si>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</si>
  <si>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</si>
  <si>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</si>
  <si>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</si>
  <si>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Снежинка_82</t>
  </si>
  <si>
    <t>137, 151</t>
  </si>
  <si>
    <t>Солнечная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</si>
  <si>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</si>
  <si>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</si>
  <si>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</si>
  <si>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</si>
  <si>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</si>
  <si>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</si>
  <si>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</si>
  <si>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</si>
  <si>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</si>
  <si>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</si>
  <si>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</si>
  <si>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</si>
  <si>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</si>
  <si>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</si>
  <si>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</si>
  <si>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</si>
  <si>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</si>
  <si>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</si>
  <si>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</si>
  <si>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</si>
  <si>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</si>
  <si>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</si>
  <si>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</si>
  <si>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</si>
  <si>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</si>
  <si>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</si>
  <si>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</si>
  <si>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</si>
  <si>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296, 300, 304, 305, 310, 316, 340, 396, 422, 440, 484, 490, 496, 507, 529, 532, 533, 539, 593, 634, 654, 672, 682</t>
  </si>
  <si>
    <t>трио</t>
  </si>
  <si>
    <t xml:space="preserve">Тулуз@ </t>
  </si>
  <si>
    <t>Тутик</t>
  </si>
  <si>
    <t>Тыковка81</t>
  </si>
  <si>
    <t>Улий</t>
  </si>
  <si>
    <t>131, 148, 282</t>
  </si>
  <si>
    <t>Ушастый заяц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</si>
  <si>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</si>
  <si>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</si>
  <si>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</si>
  <si>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</si>
  <si>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</si>
  <si>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</si>
  <si>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</si>
  <si>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</si>
  <si>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</si>
  <si>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Цыпкина82</t>
  </si>
  <si>
    <t>Чеширская Кошка</t>
  </si>
  <si>
    <t>329, 336, 342, 345, 348, 394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</si>
  <si>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</si>
  <si>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</si>
  <si>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</si>
  <si>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</si>
  <si>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</si>
  <si>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</si>
  <si>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</si>
  <si>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</si>
  <si>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</si>
  <si>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</si>
  <si>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</si>
  <si>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Эйприл27</t>
  </si>
  <si>
    <t>Юл83</t>
  </si>
  <si>
    <t>254, 288, 304, 323, 600, 613, 616, 620, 655, 674, 800, 805</t>
  </si>
  <si>
    <t>Юлия_Жданова</t>
  </si>
  <si>
    <t>516, 517, 520, 750</t>
  </si>
  <si>
    <t>719, 721, 722, 740, 743, 746, 753, 769, 830, 888</t>
  </si>
  <si>
    <t>Юллика</t>
  </si>
  <si>
    <t>юлькаа76</t>
  </si>
  <si>
    <t>ЮльМа2010</t>
  </si>
  <si>
    <t>Юльча_05</t>
  </si>
  <si>
    <t>693, 694, 744, 747, 763, 768, 802, 806, 822, 823, 837, 840, 843, 848, 851, 864, 865, 906, 909, 943</t>
  </si>
  <si>
    <t>Юльчёна</t>
  </si>
  <si>
    <t>юля нск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</si>
  <si>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</si>
  <si>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</si>
  <si>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</si>
  <si>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</si>
  <si>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</si>
  <si>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</si>
  <si>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</si>
  <si>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</si>
  <si>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</si>
  <si>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</si>
  <si>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r>
      <rPr>
        <b/>
        <u/>
        <sz val="11"/>
        <color indexed="12"/>
        <rFont val="Calibri"/>
        <family val="2"/>
        <charset val="204"/>
      </rPr>
      <t>АРХИВ</t>
    </r>
    <r>
      <rPr>
        <u/>
        <sz val="11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</si>
  <si>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11"/>
        <color indexed="12"/>
        <rFont val="Calibri"/>
        <family val="2"/>
        <charset val="204"/>
      </rPr>
      <t>АРХИВ</t>
    </r>
    <r>
      <rPr>
        <u/>
        <sz val="11"/>
        <color indexed="12"/>
        <rFont val="Calibri"/>
        <family val="2"/>
        <charset val="204"/>
      </rPr>
      <t xml:space="preserve">
баланс СП 300-739
долг (-), депозит </t>
    </r>
  </si>
  <si>
    <t>Долг (-)
Депозит (+)</t>
  </si>
  <si>
    <t>2180р вернула за не отправленное iherb</t>
  </si>
  <si>
    <t>не прислали.</t>
  </si>
  <si>
    <t>daloka</t>
  </si>
  <si>
    <t>Света Познякевич</t>
  </si>
  <si>
    <t>Амёба</t>
  </si>
  <si>
    <t>kovlarr</t>
  </si>
  <si>
    <t>Binah</t>
  </si>
  <si>
    <t>*Maria*</t>
  </si>
  <si>
    <t>Ксения_</t>
  </si>
  <si>
    <t>kami555</t>
  </si>
  <si>
    <t>Eule</t>
  </si>
  <si>
    <t>lena_bigdai@mail.ru</t>
  </si>
  <si>
    <t>vetochk</t>
  </si>
  <si>
    <t>boommmy</t>
  </si>
  <si>
    <t>медвеженок</t>
  </si>
  <si>
    <t>перезаказ?</t>
  </si>
  <si>
    <t>Женя 1986</t>
  </si>
  <si>
    <t>Азалия</t>
  </si>
  <si>
    <t>Natik85</t>
  </si>
  <si>
    <t>Vikushka</t>
  </si>
  <si>
    <t>КРона</t>
  </si>
  <si>
    <t>не прислали железо</t>
  </si>
  <si>
    <t>Галина 777</t>
  </si>
  <si>
    <t>фрешка</t>
  </si>
  <si>
    <t>@Lewka@</t>
  </si>
  <si>
    <t>minire</t>
  </si>
  <si>
    <t>Баланс Iherb (C 1260)_2</t>
  </si>
  <si>
    <t>SugarLife</t>
  </si>
  <si>
    <t>Полный капец</t>
  </si>
  <si>
    <t>Афаня</t>
  </si>
  <si>
    <t>РаисаП</t>
  </si>
  <si>
    <t>`</t>
  </si>
  <si>
    <t>Olga 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</si>
</sst>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indexed="12"/>
      <name val="Calibri"/>
      <family val="2"/>
      <charset val="204"/>
    </font>
    <font>
      <b/>
      <u/>
      <sz val="11"/>
      <color indexed="12"/>
      <name val="Calibri"/>
      <family val="2"/>
      <charset val="204"/>
    </font>
    <font>
      <sz val="11"/>
      <color rgb="FF0000FF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</font>
    <font>
      <b/>
      <sz val="11"/>
      <color indexed="1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294">
    <xf numFmtId="0" fontId="0" fillId="0" borderId="0"/>
    <xf numFmtId="0" fontId="12" fillId="0" borderId="0" applyNumberFormat="0" applyFill="0" applyBorder="0" applyAlignment="0" applyProtection="0"/>
    <xf numFmtId="0" fontId="20" fillId="0" borderId="0"/>
    <xf numFmtId="0" fontId="24" fillId="0" borderId="0"/>
    <xf numFmtId="0" fontId="24" fillId="0" borderId="0"/>
    <xf numFmtId="0" fontId="2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Fill="0" applyProtection="0"/>
    <xf numFmtId="0" fontId="28" fillId="0" borderId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2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Fill="0" applyProtection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0" fillId="0" borderId="1" xfId="0" applyBorder="1"/>
    <xf numFmtId="0" fontId="14" fillId="3" borderId="0" xfId="0" applyFont="1" applyFill="1" applyAlignment="1">
      <alignment horizontal="center"/>
    </xf>
    <xf numFmtId="14" fontId="15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right"/>
    </xf>
    <xf numFmtId="2" fontId="15" fillId="3" borderId="0" xfId="0" applyNumberFormat="1" applyFont="1" applyFill="1" applyAlignment="1">
      <alignment horizontal="center"/>
    </xf>
    <xf numFmtId="0" fontId="0" fillId="3" borderId="0" xfId="0" applyFill="1"/>
    <xf numFmtId="0" fontId="16" fillId="3" borderId="0" xfId="0" applyFont="1" applyFill="1"/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19" fillId="4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" fontId="0" fillId="3" borderId="5" xfId="0" applyNumberFormat="1" applyFill="1" applyBorder="1" applyAlignment="1">
      <alignment wrapText="1"/>
    </xf>
    <xf numFmtId="0" fontId="20" fillId="5" borderId="1" xfId="2" applyFill="1" applyBorder="1"/>
    <xf numFmtId="1" fontId="21" fillId="3" borderId="4" xfId="0" applyNumberFormat="1" applyFont="1" applyFill="1" applyBorder="1"/>
    <xf numFmtId="0" fontId="22" fillId="3" borderId="0" xfId="0" applyFont="1" applyFill="1" applyAlignment="1">
      <alignment horizontal="left" wrapText="1"/>
    </xf>
    <xf numFmtId="0" fontId="12" fillId="0" borderId="0" xfId="1"/>
    <xf numFmtId="1" fontId="0" fillId="0" borderId="0" xfId="0" applyNumberFormat="1"/>
    <xf numFmtId="0" fontId="13" fillId="0" borderId="1" xfId="0" applyFont="1" applyBorder="1"/>
    <xf numFmtId="0" fontId="0" fillId="6" borderId="1" xfId="0" applyFill="1" applyBorder="1" applyAlignment="1">
      <alignment wrapText="1"/>
    </xf>
    <xf numFmtId="0" fontId="20" fillId="5" borderId="6" xfId="2" applyFill="1" applyBorder="1"/>
    <xf numFmtId="0" fontId="17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20" fillId="5" borderId="9" xfId="2" applyFill="1" applyBorder="1"/>
    <xf numFmtId="1" fontId="0" fillId="6" borderId="1" xfId="0" applyNumberFormat="1" applyFill="1" applyBorder="1" applyAlignment="1">
      <alignment wrapText="1"/>
    </xf>
    <xf numFmtId="1" fontId="0" fillId="0" borderId="1" xfId="0" applyNumberFormat="1" applyBorder="1"/>
    <xf numFmtId="0" fontId="0" fillId="5" borderId="1" xfId="0" applyFill="1" applyBorder="1"/>
    <xf numFmtId="0" fontId="0" fillId="0" borderId="10" xfId="0" applyBorder="1"/>
    <xf numFmtId="0" fontId="17" fillId="3" borderId="5" xfId="0" applyFont="1" applyFill="1" applyBorder="1" applyAlignment="1">
      <alignment horizontal="center" vertical="center" wrapText="1"/>
    </xf>
    <xf numFmtId="0" fontId="20" fillId="5" borderId="8" xfId="2" applyFill="1" applyBorder="1"/>
    <xf numFmtId="0" fontId="32" fillId="5" borderId="1" xfId="0" applyFont="1" applyFill="1" applyBorder="1" applyAlignment="1">
      <alignment wrapText="1"/>
    </xf>
    <xf numFmtId="0" fontId="20" fillId="5" borderId="6" xfId="2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left"/>
    </xf>
    <xf numFmtId="1" fontId="6" fillId="11" borderId="1" xfId="0" applyNumberFormat="1" applyFont="1" applyFill="1" applyBorder="1" applyAlignment="1">
      <alignment horizontal="center"/>
    </xf>
    <xf numFmtId="0" fontId="29" fillId="0" borderId="0" xfId="0" applyFont="1"/>
    <xf numFmtId="0" fontId="32" fillId="4" borderId="1" xfId="0" applyFont="1" applyFill="1" applyBorder="1" applyAlignment="1">
      <alignment wrapText="1"/>
    </xf>
    <xf numFmtId="0" fontId="32" fillId="5" borderId="1" xfId="0" applyFont="1" applyFill="1" applyBorder="1"/>
    <xf numFmtId="0" fontId="0" fillId="0" borderId="0" xfId="0" applyAlignment="1">
      <alignment horizontal="left"/>
    </xf>
    <xf numFmtId="0" fontId="32" fillId="9" borderId="1" xfId="0" applyFont="1" applyFill="1" applyBorder="1" applyAlignment="1">
      <alignment horizontal="left" wrapText="1"/>
    </xf>
    <xf numFmtId="0" fontId="0" fillId="0" borderId="8" xfId="0" applyBorder="1"/>
    <xf numFmtId="1" fontId="30" fillId="0" borderId="1" xfId="0" applyNumberFormat="1" applyFont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0" fontId="20" fillId="5" borderId="1" xfId="2" applyFill="1" applyBorder="1" applyAlignment="1">
      <alignment wrapText="1"/>
    </xf>
    <xf numFmtId="0" fontId="20" fillId="5" borderId="2" xfId="2" applyFill="1" applyBorder="1"/>
    <xf numFmtId="0" fontId="32" fillId="9" borderId="1" xfId="1" applyFont="1" applyFill="1" applyBorder="1" applyAlignment="1">
      <alignment horizontal="left" wrapText="1"/>
    </xf>
    <xf numFmtId="0" fontId="12" fillId="2" borderId="1" xfId="1" applyFill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/>
    </xf>
    <xf numFmtId="0" fontId="37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/>
    </xf>
    <xf numFmtId="0" fontId="32" fillId="9" borderId="1" xfId="0" applyFont="1" applyFill="1" applyBorder="1" applyAlignment="1">
      <alignment wrapText="1"/>
    </xf>
    <xf numFmtId="0" fontId="32" fillId="12" borderId="1" xfId="0" applyFont="1" applyFill="1" applyBorder="1" applyAlignment="1">
      <alignment horizontal="left" vertical="center" wrapText="1"/>
    </xf>
    <xf numFmtId="0" fontId="36" fillId="0" borderId="0" xfId="0" applyFont="1"/>
    <xf numFmtId="0" fontId="16" fillId="0" borderId="0" xfId="0" applyFont="1"/>
    <xf numFmtId="0" fontId="31" fillId="0" borderId="0" xfId="0" applyFont="1"/>
    <xf numFmtId="0" fontId="0" fillId="10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 wrapText="1"/>
    </xf>
    <xf numFmtId="3" fontId="0" fillId="8" borderId="1" xfId="0" applyNumberFormat="1" applyFill="1" applyBorder="1" applyAlignment="1">
      <alignment horizontal="center" wrapText="1"/>
    </xf>
    <xf numFmtId="1" fontId="30" fillId="8" borderId="1" xfId="0" applyNumberFormat="1" applyFont="1" applyFill="1" applyBorder="1" applyAlignment="1">
      <alignment horizontal="center" wrapText="1"/>
    </xf>
    <xf numFmtId="0" fontId="0" fillId="8" borderId="1" xfId="0" quotePrefix="1" applyFill="1" applyBorder="1" applyAlignment="1">
      <alignment horizontal="center" wrapText="1"/>
    </xf>
    <xf numFmtId="0" fontId="20" fillId="0" borderId="1" xfId="2" applyBorder="1"/>
    <xf numFmtId="0" fontId="0" fillId="5" borderId="8" xfId="0" applyFill="1" applyBorder="1"/>
    <xf numFmtId="0" fontId="0" fillId="5" borderId="0" xfId="0" applyFill="1"/>
    <xf numFmtId="1" fontId="0" fillId="5" borderId="1" xfId="0" applyNumberFormat="1" applyFill="1" applyBorder="1"/>
    <xf numFmtId="0" fontId="13" fillId="5" borderId="1" xfId="0" applyFont="1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6" xfId="2" applyFill="1" applyBorder="1"/>
    <xf numFmtId="0" fontId="20" fillId="5" borderId="1" xfId="2" applyFill="1" applyBorder="1"/>
    <xf numFmtId="0" fontId="20" fillId="5" borderId="6" xfId="2" applyFill="1" applyBorder="1"/>
    <xf numFmtId="0" fontId="20" fillId="5" borderId="6" xfId="2" applyFill="1" applyBorder="1"/>
    <xf numFmtId="0" fontId="20" fillId="5" borderId="1" xfId="2" applyFill="1" applyBorder="1"/>
    <xf numFmtId="0" fontId="20" fillId="5" borderId="6" xfId="2" applyFill="1" applyBorder="1"/>
    <xf numFmtId="0" fontId="20" fillId="5" borderId="6" xfId="2" applyFill="1" applyBorder="1"/>
    <xf numFmtId="0" fontId="20" fillId="5" borderId="6" xfId="2" applyFill="1" applyBorder="1"/>
    <xf numFmtId="0" fontId="20" fillId="5" borderId="6" xfId="2" applyFill="1" applyBorder="1"/>
    <xf numFmtId="0" fontId="20" fillId="5" borderId="6" xfId="2" applyFill="1" applyBorder="1"/>
    <xf numFmtId="0" fontId="20" fillId="5" borderId="1" xfId="2" applyFill="1" applyBorder="1"/>
    <xf numFmtId="0" fontId="0" fillId="5" borderId="1" xfId="0" applyFill="1" applyBorder="1" applyProtection="1"/>
    <xf numFmtId="0" fontId="0" fillId="0" borderId="1" xfId="0" applyFill="1" applyBorder="1" applyProtection="1"/>
    <xf numFmtId="0" fontId="0" fillId="0" borderId="0" xfId="0" applyBorder="1"/>
    <xf numFmtId="0" fontId="13" fillId="0" borderId="0" xfId="0" applyFont="1" applyAlignment="1">
      <alignment horizontal="left"/>
    </xf>
    <xf numFmtId="1" fontId="13" fillId="0" borderId="0" xfId="0" applyNumberFormat="1" applyFont="1" applyAlignment="1">
      <alignment horizontal="left"/>
    </xf>
    <xf numFmtId="0" fontId="0" fillId="5" borderId="6" xfId="0" applyFill="1" applyBorder="1"/>
    <xf numFmtId="0" fontId="0" fillId="5" borderId="9" xfId="0" applyFill="1" applyBorder="1"/>
    <xf numFmtId="0" fontId="0" fillId="0" borderId="0" xfId="0" applyFill="1" applyProtection="1"/>
    <xf numFmtId="0" fontId="20" fillId="5" borderId="1" xfId="2" applyFill="1" applyBorder="1"/>
    <xf numFmtId="0" fontId="20" fillId="0" borderId="1" xfId="2" applyBorder="1"/>
    <xf numFmtId="0" fontId="20" fillId="0" borderId="1" xfId="2" applyBorder="1"/>
    <xf numFmtId="0" fontId="20" fillId="0" borderId="0" xfId="2"/>
    <xf numFmtId="0" fontId="20" fillId="0" borderId="1" xfId="2" applyBorder="1"/>
    <xf numFmtId="0" fontId="20" fillId="0" borderId="1" xfId="2" applyBorder="1"/>
    <xf numFmtId="0" fontId="20" fillId="0" borderId="1" xfId="2" applyBorder="1"/>
    <xf numFmtId="0" fontId="20" fillId="0" borderId="1" xfId="2" applyBorder="1"/>
    <xf numFmtId="0" fontId="20" fillId="0" borderId="1" xfId="2" applyBorder="1"/>
    <xf numFmtId="0" fontId="20" fillId="0" borderId="1" xfId="2" applyBorder="1"/>
    <xf numFmtId="0" fontId="20" fillId="0" borderId="1" xfId="2" applyBorder="1"/>
    <xf numFmtId="0" fontId="20" fillId="0" borderId="1" xfId="2" applyBorder="1"/>
    <xf numFmtId="0" fontId="20" fillId="0" borderId="1" xfId="2" applyBorder="1"/>
    <xf numFmtId="0" fontId="20" fillId="0" borderId="1" xfId="2" applyBorder="1"/>
    <xf numFmtId="0" fontId="20" fillId="0" borderId="9" xfId="2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9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  <xf numFmtId="0" fontId="20" fillId="5" borderId="1" xfId="2" applyFill="1" applyBorder="1"/>
  </cellXfs>
  <cellStyles count="8294">
    <cellStyle name="Гиперссылка" xfId="1" builtinId="8"/>
    <cellStyle name="Гиперссылка 2" xfId="4"/>
    <cellStyle name="Гиперссылка 2 2" xfId="5"/>
    <cellStyle name="Гиперссылка 3" xfId="6"/>
    <cellStyle name="Гиперссылка 3 2" xfId="7"/>
    <cellStyle name="Гиперссылка 3 3" xfId="8"/>
    <cellStyle name="Гиперссылка 4" xfId="3"/>
    <cellStyle name="Обычный" xfId="0" builtinId="0"/>
    <cellStyle name="Обычный 10" xfId="3076"/>
    <cellStyle name="Обычный 11" xfId="3954"/>
    <cellStyle name="Обычный 11 2" xfId="7459"/>
    <cellStyle name="Обычный 2" xfId="9"/>
    <cellStyle name="Обычный 2 2" xfId="10"/>
    <cellStyle name="Обычный 2 3" xfId="2"/>
    <cellStyle name="Обычный 3" xfId="11"/>
    <cellStyle name="Обычный 3 2" xfId="12"/>
    <cellStyle name="Обычный 3 2 2" xfId="13"/>
    <cellStyle name="Обычный 3 2 3" xfId="14"/>
    <cellStyle name="Обычный 3 2 3 10" xfId="111"/>
    <cellStyle name="Обычный 3 2 3 10 2" xfId="154"/>
    <cellStyle name="Обычный 3 2 3 10 2 2" xfId="1803"/>
    <cellStyle name="Обычный 3 2 3 10 2 2 2" xfId="3558"/>
    <cellStyle name="Обычный 3 2 3 10 2 2 2 2" xfId="7063"/>
    <cellStyle name="Обычный 3 2 3 10 2 2 3" xfId="3958"/>
    <cellStyle name="Обычный 3 2 3 10 2 3" xfId="2201"/>
    <cellStyle name="Обычный 3 2 3 10 2 3 2" xfId="3959"/>
    <cellStyle name="Обычный 3 2 3 10 2 4" xfId="3957"/>
    <cellStyle name="Обычный 3 2 3 10 2 5" xfId="790"/>
    <cellStyle name="Обычный 3 2 3 10 3" xfId="280"/>
    <cellStyle name="Обычный 3 2 3 10 3 2" xfId="3192"/>
    <cellStyle name="Обычный 3 2 3 10 3 2 2" xfId="6697"/>
    <cellStyle name="Обычный 3 2 3 10 3 3" xfId="3960"/>
    <cellStyle name="Обычный 3 2 3 10 4" xfId="2200"/>
    <cellStyle name="Обычный 3 2 3 10 4 2" xfId="3961"/>
    <cellStyle name="Обычный 3 2 3 10 5" xfId="3956"/>
    <cellStyle name="Обычный 3 2 3 10_БАЛАНС" xfId="713"/>
    <cellStyle name="Обычный 3 2 3 100" xfId="7831"/>
    <cellStyle name="Обычный 3 2 3 101" xfId="7830"/>
    <cellStyle name="Обычный 3 2 3 102" xfId="7901"/>
    <cellStyle name="Обычный 3 2 3 103" xfId="7876"/>
    <cellStyle name="Обычный 3 2 3 104" xfId="7905"/>
    <cellStyle name="Обычный 3 2 3 105" xfId="7879"/>
    <cellStyle name="Обычный 3 2 3 106" xfId="7908"/>
    <cellStyle name="Обычный 3 2 3 107" xfId="7912"/>
    <cellStyle name="Обычный 3 2 3 108" xfId="7915"/>
    <cellStyle name="Обычный 3 2 3 109" xfId="7918"/>
    <cellStyle name="Обычный 3 2 3 11" xfId="153"/>
    <cellStyle name="Обычный 3 2 3 11 2" xfId="833"/>
    <cellStyle name="Обычный 3 2 3 11 2 2" xfId="1845"/>
    <cellStyle name="Обычный 3 2 3 11 2 2 2" xfId="3600"/>
    <cellStyle name="Обычный 3 2 3 11 2 2 2 2" xfId="7105"/>
    <cellStyle name="Обычный 3 2 3 11 2 2 3" xfId="3964"/>
    <cellStyle name="Обычный 3 2 3 11 2 3" xfId="2203"/>
    <cellStyle name="Обычный 3 2 3 11 2 3 2" xfId="3965"/>
    <cellStyle name="Обычный 3 2 3 11 2 4" xfId="3963"/>
    <cellStyle name="Обычный 3 2 3 11 3" xfId="1479"/>
    <cellStyle name="Обычный 3 2 3 11 3 2" xfId="3234"/>
    <cellStyle name="Обычный 3 2 3 11 3 2 2" xfId="6739"/>
    <cellStyle name="Обычный 3 2 3 11 3 3" xfId="3966"/>
    <cellStyle name="Обычный 3 2 3 11 4" xfId="2202"/>
    <cellStyle name="Обычный 3 2 3 11 4 2" xfId="3967"/>
    <cellStyle name="Обычный 3 2 3 11 5" xfId="3962"/>
    <cellStyle name="Обычный 3 2 3 11 6" xfId="439"/>
    <cellStyle name="Обычный 3 2 3 11_БАЛАНС" xfId="746"/>
    <cellStyle name="Обычный 3 2 3 110" xfId="7921"/>
    <cellStyle name="Обычный 3 2 3 111" xfId="7935"/>
    <cellStyle name="Обычный 3 2 3 112" xfId="7934"/>
    <cellStyle name="Обычный 3 2 3 113" xfId="8012"/>
    <cellStyle name="Обычный 3 2 3 114" xfId="7982"/>
    <cellStyle name="Обычный 3 2 3 115" xfId="8018"/>
    <cellStyle name="Обычный 3 2 3 116" xfId="7987"/>
    <cellStyle name="Обычный 3 2 3 117" xfId="8023"/>
    <cellStyle name="Обычный 3 2 3 118" xfId="8029"/>
    <cellStyle name="Обычный 3 2 3 119" xfId="8035"/>
    <cellStyle name="Обычный 3 2 3 12" xfId="279"/>
    <cellStyle name="Обычный 3 2 3 12 2" xfId="875"/>
    <cellStyle name="Обычный 3 2 3 12 2 2" xfId="1887"/>
    <cellStyle name="Обычный 3 2 3 12 2 2 2" xfId="3642"/>
    <cellStyle name="Обычный 3 2 3 12 2 2 2 2" xfId="7147"/>
    <cellStyle name="Обычный 3 2 3 12 2 2 3" xfId="3970"/>
    <cellStyle name="Обычный 3 2 3 12 2 3" xfId="2205"/>
    <cellStyle name="Обычный 3 2 3 12 2 3 2" xfId="3971"/>
    <cellStyle name="Обычный 3 2 3 12 2 4" xfId="3969"/>
    <cellStyle name="Обычный 3 2 3 12 3" xfId="1521"/>
    <cellStyle name="Обычный 3 2 3 12 3 2" xfId="3276"/>
    <cellStyle name="Обычный 3 2 3 12 3 2 2" xfId="6781"/>
    <cellStyle name="Обычный 3 2 3 12 3 3" xfId="3972"/>
    <cellStyle name="Обычный 3 2 3 12 4" xfId="2204"/>
    <cellStyle name="Обычный 3 2 3 12 4 2" xfId="3973"/>
    <cellStyle name="Обычный 3 2 3 12 5" xfId="3968"/>
    <cellStyle name="Обычный 3 2 3 12_БАЛАНС" xfId="706"/>
    <cellStyle name="Обычный 3 2 3 120" xfId="8041"/>
    <cellStyle name="Обычный 3 2 3 121" xfId="8047"/>
    <cellStyle name="Обычный 3 2 3 122" xfId="8052"/>
    <cellStyle name="Обычный 3 2 3 123" xfId="8056"/>
    <cellStyle name="Обычный 3 2 3 124" xfId="8060"/>
    <cellStyle name="Обычный 3 2 3 125" xfId="8064"/>
    <cellStyle name="Обычный 3 2 3 126" xfId="8068"/>
    <cellStyle name="Обычный 3 2 3 127" xfId="8072"/>
    <cellStyle name="Обычный 3 2 3 128" xfId="8076"/>
    <cellStyle name="Обычный 3 2 3 129" xfId="8080"/>
    <cellStyle name="Обычный 3 2 3 13" xfId="481"/>
    <cellStyle name="Обычный 3 2 3 13 2" xfId="917"/>
    <cellStyle name="Обычный 3 2 3 13 2 2" xfId="1929"/>
    <cellStyle name="Обычный 3 2 3 13 2 2 2" xfId="3684"/>
    <cellStyle name="Обычный 3 2 3 13 2 2 2 2" xfId="7189"/>
    <cellStyle name="Обычный 3 2 3 13 2 2 3" xfId="3976"/>
    <cellStyle name="Обычный 3 2 3 13 2 3" xfId="2207"/>
    <cellStyle name="Обычный 3 2 3 13 2 3 2" xfId="3977"/>
    <cellStyle name="Обычный 3 2 3 13 2 4" xfId="3975"/>
    <cellStyle name="Обычный 3 2 3 13 3" xfId="1563"/>
    <cellStyle name="Обычный 3 2 3 13 3 2" xfId="3318"/>
    <cellStyle name="Обычный 3 2 3 13 3 2 2" xfId="6823"/>
    <cellStyle name="Обычный 3 2 3 13 3 3" xfId="3978"/>
    <cellStyle name="Обычный 3 2 3 13 4" xfId="2206"/>
    <cellStyle name="Обычный 3 2 3 13 4 2" xfId="3979"/>
    <cellStyle name="Обычный 3 2 3 13 5" xfId="3974"/>
    <cellStyle name="Обычный 3 2 3 13_БАЛАНС" xfId="699"/>
    <cellStyle name="Обычный 3 2 3 130" xfId="8083"/>
    <cellStyle name="Обычный 3 2 3 131" xfId="8086"/>
    <cellStyle name="Обычный 3 2 3 132" xfId="8089"/>
    <cellStyle name="Обычный 3 2 3 133" xfId="8103"/>
    <cellStyle name="Обычный 3 2 3 134" xfId="8102"/>
    <cellStyle name="Обычный 3 2 3 135" xfId="8180"/>
    <cellStyle name="Обычный 3 2 3 136" xfId="8150"/>
    <cellStyle name="Обычный 3 2 3 137" xfId="8186"/>
    <cellStyle name="Обычный 3 2 3 138" xfId="8155"/>
    <cellStyle name="Обычный 3 2 3 139" xfId="8191"/>
    <cellStyle name="Обычный 3 2 3 14" xfId="523"/>
    <cellStyle name="Обычный 3 2 3 14 2" xfId="1605"/>
    <cellStyle name="Обычный 3 2 3 14 2 2" xfId="3360"/>
    <cellStyle name="Обычный 3 2 3 14 2 2 2" xfId="6865"/>
    <cellStyle name="Обычный 3 2 3 14 2 3" xfId="3981"/>
    <cellStyle name="Обычный 3 2 3 14 3" xfId="2208"/>
    <cellStyle name="Обычный 3 2 3 14 3 2" xfId="3982"/>
    <cellStyle name="Обычный 3 2 3 14 4" xfId="3980"/>
    <cellStyle name="Обычный 3 2 3 140" xfId="8197"/>
    <cellStyle name="Обычный 3 2 3 141" xfId="8203"/>
    <cellStyle name="Обычный 3 2 3 142" xfId="8209"/>
    <cellStyle name="Обычный 3 2 3 143" xfId="8215"/>
    <cellStyle name="Обычный 3 2 3 144" xfId="8221"/>
    <cellStyle name="Обычный 3 2 3 145" xfId="8227"/>
    <cellStyle name="Обычный 3 2 3 146" xfId="8233"/>
    <cellStyle name="Обычный 3 2 3 147" xfId="8239"/>
    <cellStyle name="Обычный 3 2 3 148" xfId="8245"/>
    <cellStyle name="Обычный 3 2 3 149" xfId="8251"/>
    <cellStyle name="Обычный 3 2 3 15" xfId="565"/>
    <cellStyle name="Обычный 3 2 3 15 2" xfId="1647"/>
    <cellStyle name="Обычный 3 2 3 15 2 2" xfId="3402"/>
    <cellStyle name="Обычный 3 2 3 15 2 2 2" xfId="6907"/>
    <cellStyle name="Обычный 3 2 3 15 2 3" xfId="3984"/>
    <cellStyle name="Обычный 3 2 3 15 3" xfId="2209"/>
    <cellStyle name="Обычный 3 2 3 15 3 2" xfId="3985"/>
    <cellStyle name="Обычный 3 2 3 15 4" xfId="3983"/>
    <cellStyle name="Обычный 3 2 3 150" xfId="8256"/>
    <cellStyle name="Обычный 3 2 3 151" xfId="8260"/>
    <cellStyle name="Обычный 3 2 3 152" xfId="8264"/>
    <cellStyle name="Обычный 3 2 3 153" xfId="8268"/>
    <cellStyle name="Обычный 3 2 3 154" xfId="8272"/>
    <cellStyle name="Обычный 3 2 3 155" xfId="8276"/>
    <cellStyle name="Обычный 3 2 3 156" xfId="8280"/>
    <cellStyle name="Обычный 3 2 3 157" xfId="8284"/>
    <cellStyle name="Обычный 3 2 3 158" xfId="8287"/>
    <cellStyle name="Обычный 3 2 3 159" xfId="8290"/>
    <cellStyle name="Обычный 3 2 3 16" xfId="620"/>
    <cellStyle name="Обычный 3 2 3 16 2" xfId="1689"/>
    <cellStyle name="Обычный 3 2 3 16 2 2" xfId="3444"/>
    <cellStyle name="Обычный 3 2 3 16 2 2 2" xfId="6949"/>
    <cellStyle name="Обычный 3 2 3 16 2 3" xfId="3987"/>
    <cellStyle name="Обычный 3 2 3 16 3" xfId="2210"/>
    <cellStyle name="Обычный 3 2 3 16 3 2" xfId="3988"/>
    <cellStyle name="Обычный 3 2 3 16 4" xfId="3986"/>
    <cellStyle name="Обычный 3 2 3 160" xfId="8293"/>
    <cellStyle name="Обычный 3 2 3 17" xfId="1191"/>
    <cellStyle name="Обычный 3 2 3 17 2" xfId="1984"/>
    <cellStyle name="Обычный 3 2 3 17 2 2" xfId="3739"/>
    <cellStyle name="Обычный 3 2 3 17 2 2 2" xfId="7244"/>
    <cellStyle name="Обычный 3 2 3 17 2 3" xfId="3990"/>
    <cellStyle name="Обычный 3 2 3 17 3" xfId="2211"/>
    <cellStyle name="Обычный 3 2 3 17 3 2" xfId="3991"/>
    <cellStyle name="Обычный 3 2 3 17 4" xfId="3989"/>
    <cellStyle name="Обычный 3 2 3 18" xfId="1190"/>
    <cellStyle name="Обычный 3 2 3 18 2" xfId="1983"/>
    <cellStyle name="Обычный 3 2 3 18 2 2" xfId="3738"/>
    <cellStyle name="Обычный 3 2 3 18 2 2 2" xfId="7243"/>
    <cellStyle name="Обычный 3 2 3 18 2 3" xfId="3993"/>
    <cellStyle name="Обычный 3 2 3 18 3" xfId="2212"/>
    <cellStyle name="Обычный 3 2 3 18 3 2" xfId="3994"/>
    <cellStyle name="Обычный 3 2 3 18 4" xfId="3992"/>
    <cellStyle name="Обычный 3 2 3 19" xfId="1268"/>
    <cellStyle name="Обычный 3 2 3 19 2" xfId="2061"/>
    <cellStyle name="Обычный 3 2 3 19 2 2" xfId="3816"/>
    <cellStyle name="Обычный 3 2 3 19 2 2 2" xfId="7321"/>
    <cellStyle name="Обычный 3 2 3 19 2 3" xfId="3996"/>
    <cellStyle name="Обычный 3 2 3 19 3" xfId="2213"/>
    <cellStyle name="Обычный 3 2 3 19 3 2" xfId="3997"/>
    <cellStyle name="Обычный 3 2 3 19 4" xfId="3995"/>
    <cellStyle name="Обычный 3 2 3 2" xfId="15"/>
    <cellStyle name="Обычный 3 2 3 2 10" xfId="155"/>
    <cellStyle name="Обычный 3 2 3 2 10 2" xfId="834"/>
    <cellStyle name="Обычный 3 2 3 2 10 2 2" xfId="1846"/>
    <cellStyle name="Обычный 3 2 3 2 10 2 2 2" xfId="3601"/>
    <cellStyle name="Обычный 3 2 3 2 10 2 2 2 2" xfId="7106"/>
    <cellStyle name="Обычный 3 2 3 2 10 2 2 3" xfId="4001"/>
    <cellStyle name="Обычный 3 2 3 2 10 2 3" xfId="2216"/>
    <cellStyle name="Обычный 3 2 3 2 10 2 3 2" xfId="4002"/>
    <cellStyle name="Обычный 3 2 3 2 10 2 4" xfId="4000"/>
    <cellStyle name="Обычный 3 2 3 2 10 3" xfId="1480"/>
    <cellStyle name="Обычный 3 2 3 2 10 3 2" xfId="3235"/>
    <cellStyle name="Обычный 3 2 3 2 10 3 2 2" xfId="6740"/>
    <cellStyle name="Обычный 3 2 3 2 10 3 3" xfId="4003"/>
    <cellStyle name="Обычный 3 2 3 2 10 4" xfId="2215"/>
    <cellStyle name="Обычный 3 2 3 2 10 4 2" xfId="4004"/>
    <cellStyle name="Обычный 3 2 3 2 10 5" xfId="3999"/>
    <cellStyle name="Обычный 3 2 3 2 10 6" xfId="440"/>
    <cellStyle name="Обычный 3 2 3 2 10_БАЛАНС" xfId="698"/>
    <cellStyle name="Обычный 3 2 3 2 100" xfId="7829"/>
    <cellStyle name="Обычный 3 2 3 2 101" xfId="7900"/>
    <cellStyle name="Обычный 3 2 3 2 102" xfId="7875"/>
    <cellStyle name="Обычный 3 2 3 2 103" xfId="7904"/>
    <cellStyle name="Обычный 3 2 3 2 104" xfId="7878"/>
    <cellStyle name="Обычный 3 2 3 2 105" xfId="7907"/>
    <cellStyle name="Обычный 3 2 3 2 106" xfId="7911"/>
    <cellStyle name="Обычный 3 2 3 2 107" xfId="7914"/>
    <cellStyle name="Обычный 3 2 3 2 108" xfId="7917"/>
    <cellStyle name="Обычный 3 2 3 2 109" xfId="7920"/>
    <cellStyle name="Обычный 3 2 3 2 11" xfId="281"/>
    <cellStyle name="Обычный 3 2 3 2 11 2" xfId="876"/>
    <cellStyle name="Обычный 3 2 3 2 11 2 2" xfId="1888"/>
    <cellStyle name="Обычный 3 2 3 2 11 2 2 2" xfId="3643"/>
    <cellStyle name="Обычный 3 2 3 2 11 2 2 2 2" xfId="7148"/>
    <cellStyle name="Обычный 3 2 3 2 11 2 2 3" xfId="4007"/>
    <cellStyle name="Обычный 3 2 3 2 11 2 3" xfId="2218"/>
    <cellStyle name="Обычный 3 2 3 2 11 2 3 2" xfId="4008"/>
    <cellStyle name="Обычный 3 2 3 2 11 2 4" xfId="4006"/>
    <cellStyle name="Обычный 3 2 3 2 11 3" xfId="1522"/>
    <cellStyle name="Обычный 3 2 3 2 11 3 2" xfId="3277"/>
    <cellStyle name="Обычный 3 2 3 2 11 3 2 2" xfId="6782"/>
    <cellStyle name="Обычный 3 2 3 2 11 3 3" xfId="4009"/>
    <cellStyle name="Обычный 3 2 3 2 11 4" xfId="2217"/>
    <cellStyle name="Обычный 3 2 3 2 11 4 2" xfId="4010"/>
    <cellStyle name="Обычный 3 2 3 2 11 5" xfId="4005"/>
    <cellStyle name="Обычный 3 2 3 2 11_БАЛАНС" xfId="733"/>
    <cellStyle name="Обычный 3 2 3 2 110" xfId="7936"/>
    <cellStyle name="Обычный 3 2 3 2 111" xfId="7933"/>
    <cellStyle name="Обычный 3 2 3 2 112" xfId="8011"/>
    <cellStyle name="Обычный 3 2 3 2 113" xfId="7981"/>
    <cellStyle name="Обычный 3 2 3 2 114" xfId="8017"/>
    <cellStyle name="Обычный 3 2 3 2 115" xfId="7986"/>
    <cellStyle name="Обычный 3 2 3 2 116" xfId="8022"/>
    <cellStyle name="Обычный 3 2 3 2 117" xfId="8028"/>
    <cellStyle name="Обычный 3 2 3 2 118" xfId="8034"/>
    <cellStyle name="Обычный 3 2 3 2 119" xfId="8040"/>
    <cellStyle name="Обычный 3 2 3 2 12" xfId="482"/>
    <cellStyle name="Обычный 3 2 3 2 12 2" xfId="918"/>
    <cellStyle name="Обычный 3 2 3 2 12 2 2" xfId="1930"/>
    <cellStyle name="Обычный 3 2 3 2 12 2 2 2" xfId="3685"/>
    <cellStyle name="Обычный 3 2 3 2 12 2 2 2 2" xfId="7190"/>
    <cellStyle name="Обычный 3 2 3 2 12 2 2 3" xfId="4013"/>
    <cellStyle name="Обычный 3 2 3 2 12 2 3" xfId="2220"/>
    <cellStyle name="Обычный 3 2 3 2 12 2 3 2" xfId="4014"/>
    <cellStyle name="Обычный 3 2 3 2 12 2 4" xfId="4012"/>
    <cellStyle name="Обычный 3 2 3 2 12 3" xfId="1564"/>
    <cellStyle name="Обычный 3 2 3 2 12 3 2" xfId="3319"/>
    <cellStyle name="Обычный 3 2 3 2 12 3 2 2" xfId="6824"/>
    <cellStyle name="Обычный 3 2 3 2 12 3 3" xfId="4015"/>
    <cellStyle name="Обычный 3 2 3 2 12 4" xfId="2219"/>
    <cellStyle name="Обычный 3 2 3 2 12 4 2" xfId="4016"/>
    <cellStyle name="Обычный 3 2 3 2 12 5" xfId="4011"/>
    <cellStyle name="Обычный 3 2 3 2 12_БАЛАНС" xfId="691"/>
    <cellStyle name="Обычный 3 2 3 2 120" xfId="8046"/>
    <cellStyle name="Обычный 3 2 3 2 121" xfId="8051"/>
    <cellStyle name="Обычный 3 2 3 2 122" xfId="8055"/>
    <cellStyle name="Обычный 3 2 3 2 123" xfId="8059"/>
    <cellStyle name="Обычный 3 2 3 2 124" xfId="8063"/>
    <cellStyle name="Обычный 3 2 3 2 125" xfId="8067"/>
    <cellStyle name="Обычный 3 2 3 2 126" xfId="8071"/>
    <cellStyle name="Обычный 3 2 3 2 127" xfId="8075"/>
    <cellStyle name="Обычный 3 2 3 2 128" xfId="8079"/>
    <cellStyle name="Обычный 3 2 3 2 129" xfId="8082"/>
    <cellStyle name="Обычный 3 2 3 2 13" xfId="524"/>
    <cellStyle name="Обычный 3 2 3 2 13 2" xfId="1606"/>
    <cellStyle name="Обычный 3 2 3 2 13 2 2" xfId="3361"/>
    <cellStyle name="Обычный 3 2 3 2 13 2 2 2" xfId="6866"/>
    <cellStyle name="Обычный 3 2 3 2 13 2 3" xfId="4018"/>
    <cellStyle name="Обычный 3 2 3 2 13 3" xfId="2221"/>
    <cellStyle name="Обычный 3 2 3 2 13 3 2" xfId="4019"/>
    <cellStyle name="Обычный 3 2 3 2 13 4" xfId="4017"/>
    <cellStyle name="Обычный 3 2 3 2 130" xfId="8085"/>
    <cellStyle name="Обычный 3 2 3 2 131" xfId="8088"/>
    <cellStyle name="Обычный 3 2 3 2 132" xfId="8104"/>
    <cellStyle name="Обычный 3 2 3 2 133" xfId="8101"/>
    <cellStyle name="Обычный 3 2 3 2 134" xfId="8179"/>
    <cellStyle name="Обычный 3 2 3 2 135" xfId="8149"/>
    <cellStyle name="Обычный 3 2 3 2 136" xfId="8185"/>
    <cellStyle name="Обычный 3 2 3 2 137" xfId="8154"/>
    <cellStyle name="Обычный 3 2 3 2 138" xfId="8190"/>
    <cellStyle name="Обычный 3 2 3 2 139" xfId="8196"/>
    <cellStyle name="Обычный 3 2 3 2 14" xfId="566"/>
    <cellStyle name="Обычный 3 2 3 2 14 2" xfId="1648"/>
    <cellStyle name="Обычный 3 2 3 2 14 2 2" xfId="3403"/>
    <cellStyle name="Обычный 3 2 3 2 14 2 2 2" xfId="6908"/>
    <cellStyle name="Обычный 3 2 3 2 14 2 3" xfId="4021"/>
    <cellStyle name="Обычный 3 2 3 2 14 3" xfId="2222"/>
    <cellStyle name="Обычный 3 2 3 2 14 3 2" xfId="4022"/>
    <cellStyle name="Обычный 3 2 3 2 14 4" xfId="4020"/>
    <cellStyle name="Обычный 3 2 3 2 140" xfId="8202"/>
    <cellStyle name="Обычный 3 2 3 2 141" xfId="8208"/>
    <cellStyle name="Обычный 3 2 3 2 142" xfId="8214"/>
    <cellStyle name="Обычный 3 2 3 2 143" xfId="8220"/>
    <cellStyle name="Обычный 3 2 3 2 144" xfId="8226"/>
    <cellStyle name="Обычный 3 2 3 2 145" xfId="8232"/>
    <cellStyle name="Обычный 3 2 3 2 146" xfId="8238"/>
    <cellStyle name="Обычный 3 2 3 2 147" xfId="8244"/>
    <cellStyle name="Обычный 3 2 3 2 148" xfId="8250"/>
    <cellStyle name="Обычный 3 2 3 2 149" xfId="8255"/>
    <cellStyle name="Обычный 3 2 3 2 15" xfId="621"/>
    <cellStyle name="Обычный 3 2 3 2 15 2" xfId="1690"/>
    <cellStyle name="Обычный 3 2 3 2 15 2 2" xfId="3445"/>
    <cellStyle name="Обычный 3 2 3 2 15 2 2 2" xfId="6950"/>
    <cellStyle name="Обычный 3 2 3 2 15 2 3" xfId="4024"/>
    <cellStyle name="Обычный 3 2 3 2 15 3" xfId="2223"/>
    <cellStyle name="Обычный 3 2 3 2 15 3 2" xfId="4025"/>
    <cellStyle name="Обычный 3 2 3 2 15 4" xfId="4023"/>
    <cellStyle name="Обычный 3 2 3 2 150" xfId="8259"/>
    <cellStyle name="Обычный 3 2 3 2 151" xfId="8263"/>
    <cellStyle name="Обычный 3 2 3 2 152" xfId="8267"/>
    <cellStyle name="Обычный 3 2 3 2 153" xfId="8271"/>
    <cellStyle name="Обычный 3 2 3 2 154" xfId="8275"/>
    <cellStyle name="Обычный 3 2 3 2 155" xfId="8279"/>
    <cellStyle name="Обычный 3 2 3 2 156" xfId="8283"/>
    <cellStyle name="Обычный 3 2 3 2 157" xfId="8286"/>
    <cellStyle name="Обычный 3 2 3 2 158" xfId="8289"/>
    <cellStyle name="Обычный 3 2 3 2 159" xfId="8292"/>
    <cellStyle name="Обычный 3 2 3 2 16" xfId="1192"/>
    <cellStyle name="Обычный 3 2 3 2 16 2" xfId="1985"/>
    <cellStyle name="Обычный 3 2 3 2 16 2 2" xfId="3740"/>
    <cellStyle name="Обычный 3 2 3 2 16 2 2 2" xfId="7245"/>
    <cellStyle name="Обычный 3 2 3 2 16 2 3" xfId="4027"/>
    <cellStyle name="Обычный 3 2 3 2 16 3" xfId="2224"/>
    <cellStyle name="Обычный 3 2 3 2 16 3 2" xfId="4028"/>
    <cellStyle name="Обычный 3 2 3 2 16 4" xfId="4026"/>
    <cellStyle name="Обычный 3 2 3 2 17" xfId="1189"/>
    <cellStyle name="Обычный 3 2 3 2 17 2" xfId="1982"/>
    <cellStyle name="Обычный 3 2 3 2 17 2 2" xfId="3737"/>
    <cellStyle name="Обычный 3 2 3 2 17 2 2 2" xfId="7242"/>
    <cellStyle name="Обычный 3 2 3 2 17 2 3" xfId="4030"/>
    <cellStyle name="Обычный 3 2 3 2 17 3" xfId="2225"/>
    <cellStyle name="Обычный 3 2 3 2 17 3 2" xfId="4031"/>
    <cellStyle name="Обычный 3 2 3 2 17 4" xfId="4029"/>
    <cellStyle name="Обычный 3 2 3 2 18" xfId="1267"/>
    <cellStyle name="Обычный 3 2 3 2 18 2" xfId="2060"/>
    <cellStyle name="Обычный 3 2 3 2 18 2 2" xfId="3815"/>
    <cellStyle name="Обычный 3 2 3 2 18 2 2 2" xfId="7320"/>
    <cellStyle name="Обычный 3 2 3 2 18 2 3" xfId="4033"/>
    <cellStyle name="Обычный 3 2 3 2 18 3" xfId="2226"/>
    <cellStyle name="Обычный 3 2 3 2 18 3 2" xfId="4034"/>
    <cellStyle name="Обычный 3 2 3 2 18 4" xfId="4032"/>
    <cellStyle name="Обычный 3 2 3 2 19" xfId="1237"/>
    <cellStyle name="Обычный 3 2 3 2 19 2" xfId="2030"/>
    <cellStyle name="Обычный 3 2 3 2 19 2 2" xfId="3785"/>
    <cellStyle name="Обычный 3 2 3 2 19 2 2 2" xfId="7290"/>
    <cellStyle name="Обычный 3 2 3 2 19 2 3" xfId="4036"/>
    <cellStyle name="Обычный 3 2 3 2 19 3" xfId="2227"/>
    <cellStyle name="Обычный 3 2 3 2 19 3 2" xfId="4037"/>
    <cellStyle name="Обычный 3 2 3 2 19 4" xfId="4035"/>
    <cellStyle name="Обычный 3 2 3 2 2" xfId="16"/>
    <cellStyle name="Обычный 3 2 3 2 2 10" xfId="622"/>
    <cellStyle name="Обычный 3 2 3 2 2 10 2" xfId="1691"/>
    <cellStyle name="Обычный 3 2 3 2 2 10 2 2" xfId="3446"/>
    <cellStyle name="Обычный 3 2 3 2 2 10 2 2 2" xfId="6951"/>
    <cellStyle name="Обычный 3 2 3 2 2 10 2 3" xfId="4040"/>
    <cellStyle name="Обычный 3 2 3 2 2 10 3" xfId="2229"/>
    <cellStyle name="Обычный 3 2 3 2 2 10 3 2" xfId="4041"/>
    <cellStyle name="Обычный 3 2 3 2 2 10 4" xfId="4039"/>
    <cellStyle name="Обычный 3 2 3 2 2 11" xfId="1193"/>
    <cellStyle name="Обычный 3 2 3 2 2 11 2" xfId="1986"/>
    <cellStyle name="Обычный 3 2 3 2 2 11 2 2" xfId="3741"/>
    <cellStyle name="Обычный 3 2 3 2 2 11 2 2 2" xfId="7246"/>
    <cellStyle name="Обычный 3 2 3 2 2 11 2 3" xfId="4043"/>
    <cellStyle name="Обычный 3 2 3 2 2 11 3" xfId="2230"/>
    <cellStyle name="Обычный 3 2 3 2 2 11 3 2" xfId="4044"/>
    <cellStyle name="Обычный 3 2 3 2 2 11 4" xfId="4042"/>
    <cellStyle name="Обычный 3 2 3 2 2 12" xfId="1408"/>
    <cellStyle name="Обычный 3 2 3 2 2 12 2" xfId="3079"/>
    <cellStyle name="Обычный 3 2 3 2 2 12 2 2" xfId="6585"/>
    <cellStyle name="Обычный 3 2 3 2 2 12 3" xfId="4045"/>
    <cellStyle name="Обычный 3 2 3 2 2 13" xfId="2228"/>
    <cellStyle name="Обычный 3 2 3 2 2 13 2" xfId="4046"/>
    <cellStyle name="Обычный 3 2 3 2 2 14" xfId="4038"/>
    <cellStyle name="Обычный 3 2 3 2 2 15" xfId="7475"/>
    <cellStyle name="Обычный 3 2 3 2 2 16" xfId="7631"/>
    <cellStyle name="Обычный 3 2 3 2 2 17" xfId="7833"/>
    <cellStyle name="Обычный 3 2 3 2 2 18" xfId="7937"/>
    <cellStyle name="Обычный 3 2 3 2 2 19" xfId="8105"/>
    <cellStyle name="Обычный 3 2 3 2 2 2" xfId="71"/>
    <cellStyle name="Обычный 3 2 3 2 2 2 2" xfId="157"/>
    <cellStyle name="Обычный 3 2 3 2 2 2 2 2" xfId="1734"/>
    <cellStyle name="Обычный 3 2 3 2 2 2 2 2 2" xfId="3489"/>
    <cellStyle name="Обычный 3 2 3 2 2 2 2 2 2 2" xfId="6994"/>
    <cellStyle name="Обычный 3 2 3 2 2 2 2 2 3" xfId="4049"/>
    <cellStyle name="Обычный 3 2 3 2 2 2 2 3" xfId="2232"/>
    <cellStyle name="Обычный 3 2 3 2 2 2 2 3 2" xfId="4050"/>
    <cellStyle name="Обычный 3 2 3 2 2 2 2 4" xfId="4048"/>
    <cellStyle name="Обычный 3 2 3 2 2 2 2 5" xfId="717"/>
    <cellStyle name="Обычный 3 2 3 2 2 2 3" xfId="283"/>
    <cellStyle name="Обычный 3 2 3 2 2 2 3 2" xfId="3123"/>
    <cellStyle name="Обычный 3 2 3 2 2 2 3 2 2" xfId="6628"/>
    <cellStyle name="Обычный 3 2 3 2 2 2 3 3" xfId="4051"/>
    <cellStyle name="Обычный 3 2 3 2 2 2 4" xfId="2231"/>
    <cellStyle name="Обычный 3 2 3 2 2 2 4 2" xfId="4052"/>
    <cellStyle name="Обычный 3 2 3 2 2 2 5" xfId="4047"/>
    <cellStyle name="Обычный 3 2 3 2 2 2_БАЛАНС" xfId="607"/>
    <cellStyle name="Обычный 3 2 3 2 2 3" xfId="113"/>
    <cellStyle name="Обычный 3 2 3 2 2 3 2" xfId="158"/>
    <cellStyle name="Обычный 3 2 3 2 2 3 2 2" xfId="1763"/>
    <cellStyle name="Обычный 3 2 3 2 2 3 2 2 2" xfId="3518"/>
    <cellStyle name="Обычный 3 2 3 2 2 3 2 2 2 2" xfId="7023"/>
    <cellStyle name="Обычный 3 2 3 2 2 3 2 2 3" xfId="4055"/>
    <cellStyle name="Обычный 3 2 3 2 2 3 2 3" xfId="2234"/>
    <cellStyle name="Обычный 3 2 3 2 2 3 2 3 2" xfId="4056"/>
    <cellStyle name="Обычный 3 2 3 2 2 3 2 4" xfId="4054"/>
    <cellStyle name="Обычный 3 2 3 2 2 3 2 5" xfId="750"/>
    <cellStyle name="Обычный 3 2 3 2 2 3 3" xfId="284"/>
    <cellStyle name="Обычный 3 2 3 2 2 3 3 2" xfId="3152"/>
    <cellStyle name="Обычный 3 2 3 2 2 3 3 2 2" xfId="6657"/>
    <cellStyle name="Обычный 3 2 3 2 2 3 3 3" xfId="4057"/>
    <cellStyle name="Обычный 3 2 3 2 2 3 4" xfId="2233"/>
    <cellStyle name="Обычный 3 2 3 2 2 3 4 2" xfId="4058"/>
    <cellStyle name="Обычный 3 2 3 2 2 3 5" xfId="4053"/>
    <cellStyle name="Обычный 3 2 3 2 2 3_БАЛАНС" xfId="711"/>
    <cellStyle name="Обычный 3 2 3 2 2 4" xfId="156"/>
    <cellStyle name="Обычный 3 2 3 2 2 4 2" xfId="792"/>
    <cellStyle name="Обычный 3 2 3 2 2 4 2 2" xfId="1805"/>
    <cellStyle name="Обычный 3 2 3 2 2 4 2 2 2" xfId="3560"/>
    <cellStyle name="Обычный 3 2 3 2 2 4 2 2 2 2" xfId="7065"/>
    <cellStyle name="Обычный 3 2 3 2 2 4 2 2 3" xfId="4061"/>
    <cellStyle name="Обычный 3 2 3 2 2 4 2 3" xfId="2236"/>
    <cellStyle name="Обычный 3 2 3 2 2 4 2 3 2" xfId="4062"/>
    <cellStyle name="Обычный 3 2 3 2 2 4 2 4" xfId="4060"/>
    <cellStyle name="Обычный 3 2 3 2 2 4 3" xfId="1449"/>
    <cellStyle name="Обычный 3 2 3 2 2 4 3 2" xfId="3194"/>
    <cellStyle name="Обычный 3 2 3 2 2 4 3 2 2" xfId="6699"/>
    <cellStyle name="Обычный 3 2 3 2 2 4 3 3" xfId="4063"/>
    <cellStyle name="Обычный 3 2 3 2 2 4 4" xfId="2235"/>
    <cellStyle name="Обычный 3 2 3 2 2 4 4 2" xfId="4064"/>
    <cellStyle name="Обычный 3 2 3 2 2 4 5" xfId="4059"/>
    <cellStyle name="Обычный 3 2 3 2 2 4 6" xfId="412"/>
    <cellStyle name="Обычный 3 2 3 2 2 4_БАЛАНС" xfId="704"/>
    <cellStyle name="Обычный 3 2 3 2 2 5" xfId="282"/>
    <cellStyle name="Обычный 3 2 3 2 2 5 2" xfId="835"/>
    <cellStyle name="Обычный 3 2 3 2 2 5 2 2" xfId="1847"/>
    <cellStyle name="Обычный 3 2 3 2 2 5 2 2 2" xfId="3602"/>
    <cellStyle name="Обычный 3 2 3 2 2 5 2 2 2 2" xfId="7107"/>
    <cellStyle name="Обычный 3 2 3 2 2 5 2 2 3" xfId="4067"/>
    <cellStyle name="Обычный 3 2 3 2 2 5 2 3" xfId="2238"/>
    <cellStyle name="Обычный 3 2 3 2 2 5 2 3 2" xfId="4068"/>
    <cellStyle name="Обычный 3 2 3 2 2 5 2 4" xfId="4066"/>
    <cellStyle name="Обычный 3 2 3 2 2 5 3" xfId="1481"/>
    <cellStyle name="Обычный 3 2 3 2 2 5 3 2" xfId="3236"/>
    <cellStyle name="Обычный 3 2 3 2 2 5 3 2 2" xfId="6741"/>
    <cellStyle name="Обычный 3 2 3 2 2 5 3 3" xfId="4069"/>
    <cellStyle name="Обычный 3 2 3 2 2 5 4" xfId="2237"/>
    <cellStyle name="Обычный 3 2 3 2 2 5 4 2" xfId="4070"/>
    <cellStyle name="Обычный 3 2 3 2 2 5 5" xfId="4065"/>
    <cellStyle name="Обычный 3 2 3 2 2 5_БАЛАНС" xfId="696"/>
    <cellStyle name="Обычный 3 2 3 2 2 6" xfId="451"/>
    <cellStyle name="Обычный 3 2 3 2 2 6 2" xfId="877"/>
    <cellStyle name="Обычный 3 2 3 2 2 6 2 2" xfId="1889"/>
    <cellStyle name="Обычный 3 2 3 2 2 6 2 2 2" xfId="3644"/>
    <cellStyle name="Обычный 3 2 3 2 2 6 2 2 2 2" xfId="7149"/>
    <cellStyle name="Обычный 3 2 3 2 2 6 2 2 3" xfId="4073"/>
    <cellStyle name="Обычный 3 2 3 2 2 6 2 3" xfId="2240"/>
    <cellStyle name="Обычный 3 2 3 2 2 6 2 3 2" xfId="4074"/>
    <cellStyle name="Обычный 3 2 3 2 2 6 2 4" xfId="4072"/>
    <cellStyle name="Обычный 3 2 3 2 2 6 3" xfId="1523"/>
    <cellStyle name="Обычный 3 2 3 2 2 6 3 2" xfId="3278"/>
    <cellStyle name="Обычный 3 2 3 2 2 6 3 2 2" xfId="6783"/>
    <cellStyle name="Обычный 3 2 3 2 2 6 3 3" xfId="4075"/>
    <cellStyle name="Обычный 3 2 3 2 2 6 4" xfId="2239"/>
    <cellStyle name="Обычный 3 2 3 2 2 6 4 2" xfId="4076"/>
    <cellStyle name="Обычный 3 2 3 2 2 6 5" xfId="4071"/>
    <cellStyle name="Обычный 3 2 3 2 2 6_БАЛАНС" xfId="689"/>
    <cellStyle name="Обычный 3 2 3 2 2 7" xfId="483"/>
    <cellStyle name="Обычный 3 2 3 2 2 7 2" xfId="919"/>
    <cellStyle name="Обычный 3 2 3 2 2 7 2 2" xfId="1931"/>
    <cellStyle name="Обычный 3 2 3 2 2 7 2 2 2" xfId="3686"/>
    <cellStyle name="Обычный 3 2 3 2 2 7 2 2 2 2" xfId="7191"/>
    <cellStyle name="Обычный 3 2 3 2 2 7 2 2 3" xfId="4079"/>
    <cellStyle name="Обычный 3 2 3 2 2 7 2 3" xfId="2242"/>
    <cellStyle name="Обычный 3 2 3 2 2 7 2 3 2" xfId="4080"/>
    <cellStyle name="Обычный 3 2 3 2 2 7 2 4" xfId="4078"/>
    <cellStyle name="Обычный 3 2 3 2 2 7 3" xfId="1565"/>
    <cellStyle name="Обычный 3 2 3 2 2 7 3 2" xfId="3320"/>
    <cellStyle name="Обычный 3 2 3 2 2 7 3 2 2" xfId="6825"/>
    <cellStyle name="Обычный 3 2 3 2 2 7 3 3" xfId="4081"/>
    <cellStyle name="Обычный 3 2 3 2 2 7 4" xfId="2241"/>
    <cellStyle name="Обычный 3 2 3 2 2 7 4 2" xfId="4082"/>
    <cellStyle name="Обычный 3 2 3 2 2 7 5" xfId="4077"/>
    <cellStyle name="Обычный 3 2 3 2 2 7_БАЛАНС" xfId="682"/>
    <cellStyle name="Обычный 3 2 3 2 2 8" xfId="525"/>
    <cellStyle name="Обычный 3 2 3 2 2 8 2" xfId="1607"/>
    <cellStyle name="Обычный 3 2 3 2 2 8 2 2" xfId="3362"/>
    <cellStyle name="Обычный 3 2 3 2 2 8 2 2 2" xfId="6867"/>
    <cellStyle name="Обычный 3 2 3 2 2 8 2 3" xfId="4084"/>
    <cellStyle name="Обычный 3 2 3 2 2 8 3" xfId="2243"/>
    <cellStyle name="Обычный 3 2 3 2 2 8 3 2" xfId="4085"/>
    <cellStyle name="Обычный 3 2 3 2 2 8 4" xfId="4083"/>
    <cellStyle name="Обычный 3 2 3 2 2 9" xfId="567"/>
    <cellStyle name="Обычный 3 2 3 2 2 9 2" xfId="1649"/>
    <cellStyle name="Обычный 3 2 3 2 2 9 2 2" xfId="3404"/>
    <cellStyle name="Обычный 3 2 3 2 2 9 2 2 2" xfId="6909"/>
    <cellStyle name="Обычный 3 2 3 2 2 9 2 3" xfId="4087"/>
    <cellStyle name="Обычный 3 2 3 2 2 9 3" xfId="2244"/>
    <cellStyle name="Обычный 3 2 3 2 2 9 3 2" xfId="4088"/>
    <cellStyle name="Обычный 3 2 3 2 2 9 4" xfId="4086"/>
    <cellStyle name="Обычный 3 2 3 2 2_БАЛАНС" xfId="684"/>
    <cellStyle name="Обычный 3 2 3 2 20" xfId="1273"/>
    <cellStyle name="Обычный 3 2 3 2 20 2" xfId="2066"/>
    <cellStyle name="Обычный 3 2 3 2 20 2 2" xfId="3821"/>
    <cellStyle name="Обычный 3 2 3 2 20 2 2 2" xfId="7326"/>
    <cellStyle name="Обычный 3 2 3 2 20 2 3" xfId="4090"/>
    <cellStyle name="Обычный 3 2 3 2 20 3" xfId="2245"/>
    <cellStyle name="Обычный 3 2 3 2 20 3 2" xfId="4091"/>
    <cellStyle name="Обычный 3 2 3 2 20 4" xfId="4089"/>
    <cellStyle name="Обычный 3 2 3 2 21" xfId="1242"/>
    <cellStyle name="Обычный 3 2 3 2 21 2" xfId="2035"/>
    <cellStyle name="Обычный 3 2 3 2 21 2 2" xfId="3790"/>
    <cellStyle name="Обычный 3 2 3 2 21 2 2 2" xfId="7295"/>
    <cellStyle name="Обычный 3 2 3 2 21 2 3" xfId="4093"/>
    <cellStyle name="Обычный 3 2 3 2 21 3" xfId="2246"/>
    <cellStyle name="Обычный 3 2 3 2 21 3 2" xfId="4094"/>
    <cellStyle name="Обычный 3 2 3 2 21 4" xfId="4092"/>
    <cellStyle name="Обычный 3 2 3 2 22" xfId="1278"/>
    <cellStyle name="Обычный 3 2 3 2 22 2" xfId="2071"/>
    <cellStyle name="Обычный 3 2 3 2 22 2 2" xfId="3826"/>
    <cellStyle name="Обычный 3 2 3 2 22 2 2 2" xfId="7331"/>
    <cellStyle name="Обычный 3 2 3 2 22 2 3" xfId="4096"/>
    <cellStyle name="Обычный 3 2 3 2 22 3" xfId="2247"/>
    <cellStyle name="Обычный 3 2 3 2 22 3 2" xfId="4097"/>
    <cellStyle name="Обычный 3 2 3 2 22 4" xfId="4095"/>
    <cellStyle name="Обычный 3 2 3 2 23" xfId="1284"/>
    <cellStyle name="Обычный 3 2 3 2 23 2" xfId="2077"/>
    <cellStyle name="Обычный 3 2 3 2 23 2 2" xfId="3832"/>
    <cellStyle name="Обычный 3 2 3 2 23 2 2 2" xfId="7337"/>
    <cellStyle name="Обычный 3 2 3 2 23 2 3" xfId="4099"/>
    <cellStyle name="Обычный 3 2 3 2 23 3" xfId="2248"/>
    <cellStyle name="Обычный 3 2 3 2 23 3 2" xfId="4100"/>
    <cellStyle name="Обычный 3 2 3 2 23 4" xfId="4098"/>
    <cellStyle name="Обычный 3 2 3 2 24" xfId="1290"/>
    <cellStyle name="Обычный 3 2 3 2 24 2" xfId="2083"/>
    <cellStyle name="Обычный 3 2 3 2 24 2 2" xfId="3838"/>
    <cellStyle name="Обычный 3 2 3 2 24 2 2 2" xfId="7343"/>
    <cellStyle name="Обычный 3 2 3 2 24 2 3" xfId="4102"/>
    <cellStyle name="Обычный 3 2 3 2 24 3" xfId="2249"/>
    <cellStyle name="Обычный 3 2 3 2 24 3 2" xfId="4103"/>
    <cellStyle name="Обычный 3 2 3 2 24 4" xfId="4101"/>
    <cellStyle name="Обычный 3 2 3 2 25" xfId="1296"/>
    <cellStyle name="Обычный 3 2 3 2 25 2" xfId="2089"/>
    <cellStyle name="Обычный 3 2 3 2 25 2 2" xfId="3844"/>
    <cellStyle name="Обычный 3 2 3 2 25 2 2 2" xfId="7349"/>
    <cellStyle name="Обычный 3 2 3 2 25 2 3" xfId="4105"/>
    <cellStyle name="Обычный 3 2 3 2 25 3" xfId="2250"/>
    <cellStyle name="Обычный 3 2 3 2 25 3 2" xfId="4106"/>
    <cellStyle name="Обычный 3 2 3 2 25 4" xfId="4104"/>
    <cellStyle name="Обычный 3 2 3 2 26" xfId="1302"/>
    <cellStyle name="Обычный 3 2 3 2 26 2" xfId="2095"/>
    <cellStyle name="Обычный 3 2 3 2 26 2 2" xfId="3850"/>
    <cellStyle name="Обычный 3 2 3 2 26 2 2 2" xfId="7355"/>
    <cellStyle name="Обычный 3 2 3 2 26 2 3" xfId="4108"/>
    <cellStyle name="Обычный 3 2 3 2 26 3" xfId="2251"/>
    <cellStyle name="Обычный 3 2 3 2 26 3 2" xfId="4109"/>
    <cellStyle name="Обычный 3 2 3 2 26 4" xfId="4107"/>
    <cellStyle name="Обычный 3 2 3 2 27" xfId="1308"/>
    <cellStyle name="Обычный 3 2 3 2 27 2" xfId="2101"/>
    <cellStyle name="Обычный 3 2 3 2 27 2 2" xfId="3856"/>
    <cellStyle name="Обычный 3 2 3 2 27 2 2 2" xfId="7361"/>
    <cellStyle name="Обычный 3 2 3 2 27 2 3" xfId="4111"/>
    <cellStyle name="Обычный 3 2 3 2 27 3" xfId="2252"/>
    <cellStyle name="Обычный 3 2 3 2 27 3 2" xfId="4112"/>
    <cellStyle name="Обычный 3 2 3 2 27 4" xfId="4110"/>
    <cellStyle name="Обычный 3 2 3 2 28" xfId="1314"/>
    <cellStyle name="Обычный 3 2 3 2 28 2" xfId="2107"/>
    <cellStyle name="Обычный 3 2 3 2 28 2 2" xfId="3862"/>
    <cellStyle name="Обычный 3 2 3 2 28 2 2 2" xfId="7367"/>
    <cellStyle name="Обычный 3 2 3 2 28 2 3" xfId="4114"/>
    <cellStyle name="Обычный 3 2 3 2 28 3" xfId="2253"/>
    <cellStyle name="Обычный 3 2 3 2 28 3 2" xfId="4115"/>
    <cellStyle name="Обычный 3 2 3 2 28 4" xfId="4113"/>
    <cellStyle name="Обычный 3 2 3 2 29" xfId="1320"/>
    <cellStyle name="Обычный 3 2 3 2 29 2" xfId="2113"/>
    <cellStyle name="Обычный 3 2 3 2 29 2 2" xfId="3868"/>
    <cellStyle name="Обычный 3 2 3 2 29 2 2 2" xfId="7373"/>
    <cellStyle name="Обычный 3 2 3 2 29 2 3" xfId="4117"/>
    <cellStyle name="Обычный 3 2 3 2 29 3" xfId="2254"/>
    <cellStyle name="Обычный 3 2 3 2 29 3 2" xfId="4118"/>
    <cellStyle name="Обычный 3 2 3 2 29 4" xfId="4116"/>
    <cellStyle name="Обычный 3 2 3 2 3" xfId="17"/>
    <cellStyle name="Обычный 3 2 3 2 3 10" xfId="623"/>
    <cellStyle name="Обычный 3 2 3 2 3 10 2" xfId="1692"/>
    <cellStyle name="Обычный 3 2 3 2 3 10 2 2" xfId="3447"/>
    <cellStyle name="Обычный 3 2 3 2 3 10 2 2 2" xfId="6952"/>
    <cellStyle name="Обычный 3 2 3 2 3 10 2 3" xfId="4121"/>
    <cellStyle name="Обычный 3 2 3 2 3 10 3" xfId="2256"/>
    <cellStyle name="Обычный 3 2 3 2 3 10 3 2" xfId="4122"/>
    <cellStyle name="Обычный 3 2 3 2 3 10 4" xfId="4120"/>
    <cellStyle name="Обычный 3 2 3 2 3 11" xfId="1194"/>
    <cellStyle name="Обычный 3 2 3 2 3 11 2" xfId="1987"/>
    <cellStyle name="Обычный 3 2 3 2 3 11 2 2" xfId="3742"/>
    <cellStyle name="Обычный 3 2 3 2 3 11 2 2 2" xfId="7247"/>
    <cellStyle name="Обычный 3 2 3 2 3 11 2 3" xfId="4124"/>
    <cellStyle name="Обычный 3 2 3 2 3 11 3" xfId="2257"/>
    <cellStyle name="Обычный 3 2 3 2 3 11 3 2" xfId="4125"/>
    <cellStyle name="Обычный 3 2 3 2 3 11 4" xfId="4123"/>
    <cellStyle name="Обычный 3 2 3 2 3 12" xfId="1409"/>
    <cellStyle name="Обычный 3 2 3 2 3 12 2" xfId="3080"/>
    <cellStyle name="Обычный 3 2 3 2 3 12 2 2" xfId="6586"/>
    <cellStyle name="Обычный 3 2 3 2 3 12 3" xfId="4126"/>
    <cellStyle name="Обычный 3 2 3 2 3 13" xfId="2255"/>
    <cellStyle name="Обычный 3 2 3 2 3 13 2" xfId="4127"/>
    <cellStyle name="Обычный 3 2 3 2 3 14" xfId="4119"/>
    <cellStyle name="Обычный 3 2 3 2 3 15" xfId="7476"/>
    <cellStyle name="Обычный 3 2 3 2 3 16" xfId="7632"/>
    <cellStyle name="Обычный 3 2 3 2 3 17" xfId="7834"/>
    <cellStyle name="Обычный 3 2 3 2 3 18" xfId="7938"/>
    <cellStyle name="Обычный 3 2 3 2 3 19" xfId="8106"/>
    <cellStyle name="Обычный 3 2 3 2 3 2" xfId="72"/>
    <cellStyle name="Обычный 3 2 3 2 3 2 2" xfId="160"/>
    <cellStyle name="Обычный 3 2 3 2 3 2 2 2" xfId="1738"/>
    <cellStyle name="Обычный 3 2 3 2 3 2 2 2 2" xfId="3493"/>
    <cellStyle name="Обычный 3 2 3 2 3 2 2 2 2 2" xfId="6998"/>
    <cellStyle name="Обычный 3 2 3 2 3 2 2 2 3" xfId="4130"/>
    <cellStyle name="Обычный 3 2 3 2 3 2 2 3" xfId="2259"/>
    <cellStyle name="Обычный 3 2 3 2 3 2 2 3 2" xfId="4131"/>
    <cellStyle name="Обычный 3 2 3 2 3 2 2 4" xfId="4129"/>
    <cellStyle name="Обычный 3 2 3 2 3 2 2 5" xfId="721"/>
    <cellStyle name="Обычный 3 2 3 2 3 2 3" xfId="286"/>
    <cellStyle name="Обычный 3 2 3 2 3 2 3 2" xfId="3127"/>
    <cellStyle name="Обычный 3 2 3 2 3 2 3 2 2" xfId="6632"/>
    <cellStyle name="Обычный 3 2 3 2 3 2 3 3" xfId="4132"/>
    <cellStyle name="Обычный 3 2 3 2 3 2 4" xfId="2258"/>
    <cellStyle name="Обычный 3 2 3 2 3 2 4 2" xfId="4133"/>
    <cellStyle name="Обычный 3 2 3 2 3 2 5" xfId="4128"/>
    <cellStyle name="Обычный 3 2 3 2 3 2_БАЛАНС" xfId="712"/>
    <cellStyle name="Обычный 3 2 3 2 3 3" xfId="114"/>
    <cellStyle name="Обычный 3 2 3 2 3 3 2" xfId="161"/>
    <cellStyle name="Обычный 3 2 3 2 3 3 2 2" xfId="1764"/>
    <cellStyle name="Обычный 3 2 3 2 3 3 2 2 2" xfId="3519"/>
    <cellStyle name="Обычный 3 2 3 2 3 3 2 2 2 2" xfId="7024"/>
    <cellStyle name="Обычный 3 2 3 2 3 3 2 2 3" xfId="4136"/>
    <cellStyle name="Обычный 3 2 3 2 3 3 2 3" xfId="2261"/>
    <cellStyle name="Обычный 3 2 3 2 3 3 2 3 2" xfId="4137"/>
    <cellStyle name="Обычный 3 2 3 2 3 3 2 4" xfId="4135"/>
    <cellStyle name="Обычный 3 2 3 2 3 3 2 5" xfId="751"/>
    <cellStyle name="Обычный 3 2 3 2 3 3 3" xfId="287"/>
    <cellStyle name="Обычный 3 2 3 2 3 3 3 2" xfId="3153"/>
    <cellStyle name="Обычный 3 2 3 2 3 3 3 2 2" xfId="6658"/>
    <cellStyle name="Обычный 3 2 3 2 3 3 3 3" xfId="4138"/>
    <cellStyle name="Обычный 3 2 3 2 3 3 4" xfId="2260"/>
    <cellStyle name="Обычный 3 2 3 2 3 3 4 2" xfId="4139"/>
    <cellStyle name="Обычный 3 2 3 2 3 3 5" xfId="4134"/>
    <cellStyle name="Обычный 3 2 3 2 3 3_БАЛАНС" xfId="705"/>
    <cellStyle name="Обычный 3 2 3 2 3 4" xfId="159"/>
    <cellStyle name="Обычный 3 2 3 2 3 4 2" xfId="793"/>
    <cellStyle name="Обычный 3 2 3 2 3 4 2 2" xfId="1806"/>
    <cellStyle name="Обычный 3 2 3 2 3 4 2 2 2" xfId="3561"/>
    <cellStyle name="Обычный 3 2 3 2 3 4 2 2 2 2" xfId="7066"/>
    <cellStyle name="Обычный 3 2 3 2 3 4 2 2 3" xfId="4142"/>
    <cellStyle name="Обычный 3 2 3 2 3 4 2 3" xfId="2263"/>
    <cellStyle name="Обычный 3 2 3 2 3 4 2 3 2" xfId="4143"/>
    <cellStyle name="Обычный 3 2 3 2 3 4 2 4" xfId="4141"/>
    <cellStyle name="Обычный 3 2 3 2 3 4 3" xfId="1450"/>
    <cellStyle name="Обычный 3 2 3 2 3 4 3 2" xfId="3195"/>
    <cellStyle name="Обычный 3 2 3 2 3 4 3 2 2" xfId="6700"/>
    <cellStyle name="Обычный 3 2 3 2 3 4 3 3" xfId="4144"/>
    <cellStyle name="Обычный 3 2 3 2 3 4 4" xfId="2262"/>
    <cellStyle name="Обычный 3 2 3 2 3 4 4 2" xfId="4145"/>
    <cellStyle name="Обычный 3 2 3 2 3 4 5" xfId="4140"/>
    <cellStyle name="Обычный 3 2 3 2 3 4 6" xfId="408"/>
    <cellStyle name="Обычный 3 2 3 2 3 4_БАЛАНС" xfId="697"/>
    <cellStyle name="Обычный 3 2 3 2 3 5" xfId="285"/>
    <cellStyle name="Обычный 3 2 3 2 3 5 2" xfId="836"/>
    <cellStyle name="Обычный 3 2 3 2 3 5 2 2" xfId="1848"/>
    <cellStyle name="Обычный 3 2 3 2 3 5 2 2 2" xfId="3603"/>
    <cellStyle name="Обычный 3 2 3 2 3 5 2 2 2 2" xfId="7108"/>
    <cellStyle name="Обычный 3 2 3 2 3 5 2 2 3" xfId="4148"/>
    <cellStyle name="Обычный 3 2 3 2 3 5 2 3" xfId="2265"/>
    <cellStyle name="Обычный 3 2 3 2 3 5 2 3 2" xfId="4149"/>
    <cellStyle name="Обычный 3 2 3 2 3 5 2 4" xfId="4147"/>
    <cellStyle name="Обычный 3 2 3 2 3 5 3" xfId="1482"/>
    <cellStyle name="Обычный 3 2 3 2 3 5 3 2" xfId="3237"/>
    <cellStyle name="Обычный 3 2 3 2 3 5 3 2 2" xfId="6742"/>
    <cellStyle name="Обычный 3 2 3 2 3 5 3 3" xfId="4150"/>
    <cellStyle name="Обычный 3 2 3 2 3 5 4" xfId="2264"/>
    <cellStyle name="Обычный 3 2 3 2 3 5 4 2" xfId="4151"/>
    <cellStyle name="Обычный 3 2 3 2 3 5 5" xfId="4146"/>
    <cellStyle name="Обычный 3 2 3 2 3 5_БАЛАНС" xfId="690"/>
    <cellStyle name="Обычный 3 2 3 2 3 6" xfId="452"/>
    <cellStyle name="Обычный 3 2 3 2 3 6 2" xfId="878"/>
    <cellStyle name="Обычный 3 2 3 2 3 6 2 2" xfId="1890"/>
    <cellStyle name="Обычный 3 2 3 2 3 6 2 2 2" xfId="3645"/>
    <cellStyle name="Обычный 3 2 3 2 3 6 2 2 2 2" xfId="7150"/>
    <cellStyle name="Обычный 3 2 3 2 3 6 2 2 3" xfId="4154"/>
    <cellStyle name="Обычный 3 2 3 2 3 6 2 3" xfId="2267"/>
    <cellStyle name="Обычный 3 2 3 2 3 6 2 3 2" xfId="4155"/>
    <cellStyle name="Обычный 3 2 3 2 3 6 2 4" xfId="4153"/>
    <cellStyle name="Обычный 3 2 3 2 3 6 3" xfId="1524"/>
    <cellStyle name="Обычный 3 2 3 2 3 6 3 2" xfId="3279"/>
    <cellStyle name="Обычный 3 2 3 2 3 6 3 2 2" xfId="6784"/>
    <cellStyle name="Обычный 3 2 3 2 3 6 3 3" xfId="4156"/>
    <cellStyle name="Обычный 3 2 3 2 3 6 4" xfId="2266"/>
    <cellStyle name="Обычный 3 2 3 2 3 6 4 2" xfId="4157"/>
    <cellStyle name="Обычный 3 2 3 2 3 6 5" xfId="4152"/>
    <cellStyle name="Обычный 3 2 3 2 3 6_БАЛАНС" xfId="683"/>
    <cellStyle name="Обычный 3 2 3 2 3 7" xfId="484"/>
    <cellStyle name="Обычный 3 2 3 2 3 7 2" xfId="920"/>
    <cellStyle name="Обычный 3 2 3 2 3 7 2 2" xfId="1932"/>
    <cellStyle name="Обычный 3 2 3 2 3 7 2 2 2" xfId="3687"/>
    <cellStyle name="Обычный 3 2 3 2 3 7 2 2 2 2" xfId="7192"/>
    <cellStyle name="Обычный 3 2 3 2 3 7 2 2 3" xfId="4160"/>
    <cellStyle name="Обычный 3 2 3 2 3 7 2 3" xfId="2269"/>
    <cellStyle name="Обычный 3 2 3 2 3 7 2 3 2" xfId="4161"/>
    <cellStyle name="Обычный 3 2 3 2 3 7 2 4" xfId="4159"/>
    <cellStyle name="Обычный 3 2 3 2 3 7 3" xfId="1566"/>
    <cellStyle name="Обычный 3 2 3 2 3 7 3 2" xfId="3321"/>
    <cellStyle name="Обычный 3 2 3 2 3 7 3 2 2" xfId="6826"/>
    <cellStyle name="Обычный 3 2 3 2 3 7 3 3" xfId="4162"/>
    <cellStyle name="Обычный 3 2 3 2 3 7 4" xfId="2268"/>
    <cellStyle name="Обычный 3 2 3 2 3 7 4 2" xfId="4163"/>
    <cellStyle name="Обычный 3 2 3 2 3 7 5" xfId="4158"/>
    <cellStyle name="Обычный 3 2 3 2 3 7_БАЛАНС" xfId="677"/>
    <cellStyle name="Обычный 3 2 3 2 3 8" xfId="526"/>
    <cellStyle name="Обычный 3 2 3 2 3 8 2" xfId="1608"/>
    <cellStyle name="Обычный 3 2 3 2 3 8 2 2" xfId="3363"/>
    <cellStyle name="Обычный 3 2 3 2 3 8 2 2 2" xfId="6868"/>
    <cellStyle name="Обычный 3 2 3 2 3 8 2 3" xfId="4165"/>
    <cellStyle name="Обычный 3 2 3 2 3 8 3" xfId="2270"/>
    <cellStyle name="Обычный 3 2 3 2 3 8 3 2" xfId="4166"/>
    <cellStyle name="Обычный 3 2 3 2 3 8 4" xfId="4164"/>
    <cellStyle name="Обычный 3 2 3 2 3 9" xfId="568"/>
    <cellStyle name="Обычный 3 2 3 2 3 9 2" xfId="1650"/>
    <cellStyle name="Обычный 3 2 3 2 3 9 2 2" xfId="3405"/>
    <cellStyle name="Обычный 3 2 3 2 3 9 2 2 2" xfId="6910"/>
    <cellStyle name="Обычный 3 2 3 2 3 9 2 3" xfId="4168"/>
    <cellStyle name="Обычный 3 2 3 2 3 9 3" xfId="2271"/>
    <cellStyle name="Обычный 3 2 3 2 3 9 3 2" xfId="4169"/>
    <cellStyle name="Обычный 3 2 3 2 3 9 4" xfId="4167"/>
    <cellStyle name="Обычный 3 2 3 2 3_БАЛАНС" xfId="608"/>
    <cellStyle name="Обычный 3 2 3 2 30" xfId="1326"/>
    <cellStyle name="Обычный 3 2 3 2 30 2" xfId="2119"/>
    <cellStyle name="Обычный 3 2 3 2 30 2 2" xfId="3874"/>
    <cellStyle name="Обычный 3 2 3 2 30 2 2 2" xfId="7379"/>
    <cellStyle name="Обычный 3 2 3 2 30 2 3" xfId="4171"/>
    <cellStyle name="Обычный 3 2 3 2 30 3" xfId="2272"/>
    <cellStyle name="Обычный 3 2 3 2 30 3 2" xfId="4172"/>
    <cellStyle name="Обычный 3 2 3 2 30 4" xfId="4170"/>
    <cellStyle name="Обычный 3 2 3 2 31" xfId="1332"/>
    <cellStyle name="Обычный 3 2 3 2 31 2" xfId="2125"/>
    <cellStyle name="Обычный 3 2 3 2 31 2 2" xfId="3880"/>
    <cellStyle name="Обычный 3 2 3 2 31 2 2 2" xfId="7385"/>
    <cellStyle name="Обычный 3 2 3 2 31 2 3" xfId="4174"/>
    <cellStyle name="Обычный 3 2 3 2 31 3" xfId="2273"/>
    <cellStyle name="Обычный 3 2 3 2 31 3 2" xfId="4175"/>
    <cellStyle name="Обычный 3 2 3 2 31 4" xfId="4173"/>
    <cellStyle name="Обычный 3 2 3 2 32" xfId="1338"/>
    <cellStyle name="Обычный 3 2 3 2 32 2" xfId="2131"/>
    <cellStyle name="Обычный 3 2 3 2 32 2 2" xfId="3886"/>
    <cellStyle name="Обычный 3 2 3 2 32 2 2 2" xfId="7391"/>
    <cellStyle name="Обычный 3 2 3 2 32 2 3" xfId="4177"/>
    <cellStyle name="Обычный 3 2 3 2 32 3" xfId="2274"/>
    <cellStyle name="Обычный 3 2 3 2 32 3 2" xfId="4178"/>
    <cellStyle name="Обычный 3 2 3 2 32 4" xfId="4176"/>
    <cellStyle name="Обычный 3 2 3 2 33" xfId="1344"/>
    <cellStyle name="Обычный 3 2 3 2 33 2" xfId="2137"/>
    <cellStyle name="Обычный 3 2 3 2 33 2 2" xfId="3892"/>
    <cellStyle name="Обычный 3 2 3 2 33 2 2 2" xfId="7397"/>
    <cellStyle name="Обычный 3 2 3 2 33 2 3" xfId="4180"/>
    <cellStyle name="Обычный 3 2 3 2 33 3" xfId="2275"/>
    <cellStyle name="Обычный 3 2 3 2 33 3 2" xfId="4181"/>
    <cellStyle name="Обычный 3 2 3 2 33 4" xfId="4179"/>
    <cellStyle name="Обычный 3 2 3 2 34" xfId="1350"/>
    <cellStyle name="Обычный 3 2 3 2 34 2" xfId="2143"/>
    <cellStyle name="Обычный 3 2 3 2 34 2 2" xfId="3898"/>
    <cellStyle name="Обычный 3 2 3 2 34 2 2 2" xfId="7403"/>
    <cellStyle name="Обычный 3 2 3 2 34 2 3" xfId="4183"/>
    <cellStyle name="Обычный 3 2 3 2 34 3" xfId="2276"/>
    <cellStyle name="Обычный 3 2 3 2 34 3 2" xfId="4184"/>
    <cellStyle name="Обычный 3 2 3 2 34 4" xfId="4182"/>
    <cellStyle name="Обычный 3 2 3 2 35" xfId="1356"/>
    <cellStyle name="Обычный 3 2 3 2 35 2" xfId="2149"/>
    <cellStyle name="Обычный 3 2 3 2 35 2 2" xfId="3904"/>
    <cellStyle name="Обычный 3 2 3 2 35 2 2 2" xfId="7409"/>
    <cellStyle name="Обычный 3 2 3 2 35 2 3" xfId="4186"/>
    <cellStyle name="Обычный 3 2 3 2 35 3" xfId="2277"/>
    <cellStyle name="Обычный 3 2 3 2 35 3 2" xfId="4187"/>
    <cellStyle name="Обычный 3 2 3 2 35 4" xfId="4185"/>
    <cellStyle name="Обычный 3 2 3 2 36" xfId="1362"/>
    <cellStyle name="Обычный 3 2 3 2 36 2" xfId="2155"/>
    <cellStyle name="Обычный 3 2 3 2 36 2 2" xfId="3910"/>
    <cellStyle name="Обычный 3 2 3 2 36 2 2 2" xfId="7415"/>
    <cellStyle name="Обычный 3 2 3 2 36 2 3" xfId="4189"/>
    <cellStyle name="Обычный 3 2 3 2 36 3" xfId="2278"/>
    <cellStyle name="Обычный 3 2 3 2 36 3 2" xfId="4190"/>
    <cellStyle name="Обычный 3 2 3 2 36 4" xfId="4188"/>
    <cellStyle name="Обычный 3 2 3 2 37" xfId="1367"/>
    <cellStyle name="Обычный 3 2 3 2 37 2" xfId="2160"/>
    <cellStyle name="Обычный 3 2 3 2 37 2 2" xfId="3915"/>
    <cellStyle name="Обычный 3 2 3 2 37 2 2 2" xfId="7420"/>
    <cellStyle name="Обычный 3 2 3 2 37 2 3" xfId="4192"/>
    <cellStyle name="Обычный 3 2 3 2 37 3" xfId="2279"/>
    <cellStyle name="Обычный 3 2 3 2 37 3 2" xfId="4193"/>
    <cellStyle name="Обычный 3 2 3 2 37 4" xfId="4191"/>
    <cellStyle name="Обычный 3 2 3 2 38" xfId="1371"/>
    <cellStyle name="Обычный 3 2 3 2 38 2" xfId="2164"/>
    <cellStyle name="Обычный 3 2 3 2 38 2 2" xfId="3919"/>
    <cellStyle name="Обычный 3 2 3 2 38 2 2 2" xfId="7424"/>
    <cellStyle name="Обычный 3 2 3 2 38 2 3" xfId="4195"/>
    <cellStyle name="Обычный 3 2 3 2 38 3" xfId="2280"/>
    <cellStyle name="Обычный 3 2 3 2 38 3 2" xfId="4196"/>
    <cellStyle name="Обычный 3 2 3 2 38 4" xfId="4194"/>
    <cellStyle name="Обычный 3 2 3 2 39" xfId="1375"/>
    <cellStyle name="Обычный 3 2 3 2 39 2" xfId="2168"/>
    <cellStyle name="Обычный 3 2 3 2 39 2 2" xfId="3923"/>
    <cellStyle name="Обычный 3 2 3 2 39 2 2 2" xfId="7428"/>
    <cellStyle name="Обычный 3 2 3 2 39 2 3" xfId="4198"/>
    <cellStyle name="Обычный 3 2 3 2 39 3" xfId="2281"/>
    <cellStyle name="Обычный 3 2 3 2 39 3 2" xfId="4199"/>
    <cellStyle name="Обычный 3 2 3 2 39 4" xfId="4197"/>
    <cellStyle name="Обычный 3 2 3 2 4" xfId="18"/>
    <cellStyle name="Обычный 3 2 3 2 4 10" xfId="624"/>
    <cellStyle name="Обычный 3 2 3 2 4 10 2" xfId="1693"/>
    <cellStyle name="Обычный 3 2 3 2 4 10 2 2" xfId="3448"/>
    <cellStyle name="Обычный 3 2 3 2 4 10 2 2 2" xfId="6953"/>
    <cellStyle name="Обычный 3 2 3 2 4 10 2 3" xfId="4202"/>
    <cellStyle name="Обычный 3 2 3 2 4 10 3" xfId="2283"/>
    <cellStyle name="Обычный 3 2 3 2 4 10 3 2" xfId="4203"/>
    <cellStyle name="Обычный 3 2 3 2 4 10 4" xfId="4201"/>
    <cellStyle name="Обычный 3 2 3 2 4 11" xfId="1195"/>
    <cellStyle name="Обычный 3 2 3 2 4 11 2" xfId="1988"/>
    <cellStyle name="Обычный 3 2 3 2 4 11 2 2" xfId="3743"/>
    <cellStyle name="Обычный 3 2 3 2 4 11 2 2 2" xfId="7248"/>
    <cellStyle name="Обычный 3 2 3 2 4 11 2 3" xfId="4205"/>
    <cellStyle name="Обычный 3 2 3 2 4 11 3" xfId="2284"/>
    <cellStyle name="Обычный 3 2 3 2 4 11 3 2" xfId="4206"/>
    <cellStyle name="Обычный 3 2 3 2 4 11 4" xfId="4204"/>
    <cellStyle name="Обычный 3 2 3 2 4 12" xfId="1410"/>
    <cellStyle name="Обычный 3 2 3 2 4 12 2" xfId="3081"/>
    <cellStyle name="Обычный 3 2 3 2 4 12 2 2" xfId="6587"/>
    <cellStyle name="Обычный 3 2 3 2 4 12 3" xfId="4207"/>
    <cellStyle name="Обычный 3 2 3 2 4 13" xfId="2282"/>
    <cellStyle name="Обычный 3 2 3 2 4 13 2" xfId="4208"/>
    <cellStyle name="Обычный 3 2 3 2 4 14" xfId="4200"/>
    <cellStyle name="Обычный 3 2 3 2 4 15" xfId="7477"/>
    <cellStyle name="Обычный 3 2 3 2 4 16" xfId="7633"/>
    <cellStyle name="Обычный 3 2 3 2 4 17" xfId="7835"/>
    <cellStyle name="Обычный 3 2 3 2 4 18" xfId="7939"/>
    <cellStyle name="Обычный 3 2 3 2 4 19" xfId="8107"/>
    <cellStyle name="Обычный 3 2 3 2 4 2" xfId="73"/>
    <cellStyle name="Обычный 3 2 3 2 4 2 2" xfId="163"/>
    <cellStyle name="Обычный 3 2 3 2 4 2 2 2" xfId="1744"/>
    <cellStyle name="Обычный 3 2 3 2 4 2 2 2 2" xfId="3499"/>
    <cellStyle name="Обычный 3 2 3 2 4 2 2 2 2 2" xfId="7004"/>
    <cellStyle name="Обычный 3 2 3 2 4 2 2 2 3" xfId="4211"/>
    <cellStyle name="Обычный 3 2 3 2 4 2 2 3" xfId="2286"/>
    <cellStyle name="Обычный 3 2 3 2 4 2 2 3 2" xfId="4212"/>
    <cellStyle name="Обычный 3 2 3 2 4 2 2 4" xfId="4210"/>
    <cellStyle name="Обычный 3 2 3 2 4 2 2 5" xfId="728"/>
    <cellStyle name="Обычный 3 2 3 2 4 2 3" xfId="289"/>
    <cellStyle name="Обычный 3 2 3 2 4 2 3 2" xfId="3133"/>
    <cellStyle name="Обычный 3 2 3 2 4 2 3 2 2" xfId="6638"/>
    <cellStyle name="Обычный 3 2 3 2 4 2 3 3" xfId="4213"/>
    <cellStyle name="Обычный 3 2 3 2 4 2 4" xfId="2285"/>
    <cellStyle name="Обычный 3 2 3 2 4 2 4 2" xfId="4214"/>
    <cellStyle name="Обычный 3 2 3 2 4 2 5" xfId="4209"/>
    <cellStyle name="Обычный 3 2 3 2 4 2_БАЛАНС" xfId="614"/>
    <cellStyle name="Обычный 3 2 3 2 4 3" xfId="115"/>
    <cellStyle name="Обычный 3 2 3 2 4 3 2" xfId="164"/>
    <cellStyle name="Обычный 3 2 3 2 4 3 2 2" xfId="1765"/>
    <cellStyle name="Обычный 3 2 3 2 4 3 2 2 2" xfId="3520"/>
    <cellStyle name="Обычный 3 2 3 2 4 3 2 2 2 2" xfId="7025"/>
    <cellStyle name="Обычный 3 2 3 2 4 3 2 2 3" xfId="4217"/>
    <cellStyle name="Обычный 3 2 3 2 4 3 2 3" xfId="2288"/>
    <cellStyle name="Обычный 3 2 3 2 4 3 2 3 2" xfId="4218"/>
    <cellStyle name="Обычный 3 2 3 2 4 3 2 4" xfId="4216"/>
    <cellStyle name="Обычный 3 2 3 2 4 3 2 5" xfId="752"/>
    <cellStyle name="Обычный 3 2 3 2 4 3 3" xfId="290"/>
    <cellStyle name="Обычный 3 2 3 2 4 3 3 2" xfId="3154"/>
    <cellStyle name="Обычный 3 2 3 2 4 3 3 2 2" xfId="6659"/>
    <cellStyle name="Обычный 3 2 3 2 4 3 3 3" xfId="4219"/>
    <cellStyle name="Обычный 3 2 3 2 4 3 4" xfId="2287"/>
    <cellStyle name="Обычный 3 2 3 2 4 3 4 2" xfId="4220"/>
    <cellStyle name="Обычный 3 2 3 2 4 3 5" xfId="4215"/>
    <cellStyle name="Обычный 3 2 3 2 4 3_БАЛАНС" xfId="615"/>
    <cellStyle name="Обычный 3 2 3 2 4 4" xfId="162"/>
    <cellStyle name="Обычный 3 2 3 2 4 4 2" xfId="794"/>
    <cellStyle name="Обычный 3 2 3 2 4 4 2 2" xfId="1807"/>
    <cellStyle name="Обычный 3 2 3 2 4 4 2 2 2" xfId="3562"/>
    <cellStyle name="Обычный 3 2 3 2 4 4 2 2 2 2" xfId="7067"/>
    <cellStyle name="Обычный 3 2 3 2 4 4 2 2 3" xfId="4223"/>
    <cellStyle name="Обычный 3 2 3 2 4 4 2 3" xfId="2290"/>
    <cellStyle name="Обычный 3 2 3 2 4 4 2 3 2" xfId="4224"/>
    <cellStyle name="Обычный 3 2 3 2 4 4 2 4" xfId="4222"/>
    <cellStyle name="Обычный 3 2 3 2 4 4 3" xfId="1451"/>
    <cellStyle name="Обычный 3 2 3 2 4 4 3 2" xfId="3196"/>
    <cellStyle name="Обычный 3 2 3 2 4 4 3 2 2" xfId="6701"/>
    <cellStyle name="Обычный 3 2 3 2 4 4 3 3" xfId="4225"/>
    <cellStyle name="Обычный 3 2 3 2 4 4 4" xfId="2289"/>
    <cellStyle name="Обычный 3 2 3 2 4 4 4 2" xfId="4226"/>
    <cellStyle name="Обычный 3 2 3 2 4 4 5" xfId="4221"/>
    <cellStyle name="Обычный 3 2 3 2 4 4 6" xfId="409"/>
    <cellStyle name="Обычный 3 2 3 2 4 4_БАЛАНС" xfId="668"/>
    <cellStyle name="Обычный 3 2 3 2 4 5" xfId="288"/>
    <cellStyle name="Обычный 3 2 3 2 4 5 2" xfId="837"/>
    <cellStyle name="Обычный 3 2 3 2 4 5 2 2" xfId="1849"/>
    <cellStyle name="Обычный 3 2 3 2 4 5 2 2 2" xfId="3604"/>
    <cellStyle name="Обычный 3 2 3 2 4 5 2 2 2 2" xfId="7109"/>
    <cellStyle name="Обычный 3 2 3 2 4 5 2 2 3" xfId="4229"/>
    <cellStyle name="Обычный 3 2 3 2 4 5 2 3" xfId="2292"/>
    <cellStyle name="Обычный 3 2 3 2 4 5 2 3 2" xfId="4230"/>
    <cellStyle name="Обычный 3 2 3 2 4 5 2 4" xfId="4228"/>
    <cellStyle name="Обычный 3 2 3 2 4 5 3" xfId="1483"/>
    <cellStyle name="Обычный 3 2 3 2 4 5 3 2" xfId="3238"/>
    <cellStyle name="Обычный 3 2 3 2 4 5 3 2 2" xfId="6743"/>
    <cellStyle name="Обычный 3 2 3 2 4 5 3 3" xfId="4231"/>
    <cellStyle name="Обычный 3 2 3 2 4 5 4" xfId="2291"/>
    <cellStyle name="Обычный 3 2 3 2 4 5 4 2" xfId="4232"/>
    <cellStyle name="Обычный 3 2 3 2 4 5 5" xfId="4227"/>
    <cellStyle name="Обычный 3 2 3 2 4 5_БАЛАНС" xfId="709"/>
    <cellStyle name="Обычный 3 2 3 2 4 6" xfId="453"/>
    <cellStyle name="Обычный 3 2 3 2 4 6 2" xfId="879"/>
    <cellStyle name="Обычный 3 2 3 2 4 6 2 2" xfId="1891"/>
    <cellStyle name="Обычный 3 2 3 2 4 6 2 2 2" xfId="3646"/>
    <cellStyle name="Обычный 3 2 3 2 4 6 2 2 2 2" xfId="7151"/>
    <cellStyle name="Обычный 3 2 3 2 4 6 2 2 3" xfId="4235"/>
    <cellStyle name="Обычный 3 2 3 2 4 6 2 3" xfId="2294"/>
    <cellStyle name="Обычный 3 2 3 2 4 6 2 3 2" xfId="4236"/>
    <cellStyle name="Обычный 3 2 3 2 4 6 2 4" xfId="4234"/>
    <cellStyle name="Обычный 3 2 3 2 4 6 3" xfId="1525"/>
    <cellStyle name="Обычный 3 2 3 2 4 6 3 2" xfId="3280"/>
    <cellStyle name="Обычный 3 2 3 2 4 6 3 2 2" xfId="6785"/>
    <cellStyle name="Обычный 3 2 3 2 4 6 3 3" xfId="4237"/>
    <cellStyle name="Обычный 3 2 3 2 4 6 4" xfId="2293"/>
    <cellStyle name="Обычный 3 2 3 2 4 6 4 2" xfId="4238"/>
    <cellStyle name="Обычный 3 2 3 2 4 6 5" xfId="4233"/>
    <cellStyle name="Обычный 3 2 3 2 4 6_БАЛАНС" xfId="702"/>
    <cellStyle name="Обычный 3 2 3 2 4 7" xfId="485"/>
    <cellStyle name="Обычный 3 2 3 2 4 7 2" xfId="921"/>
    <cellStyle name="Обычный 3 2 3 2 4 7 2 2" xfId="1933"/>
    <cellStyle name="Обычный 3 2 3 2 4 7 2 2 2" xfId="3688"/>
    <cellStyle name="Обычный 3 2 3 2 4 7 2 2 2 2" xfId="7193"/>
    <cellStyle name="Обычный 3 2 3 2 4 7 2 2 3" xfId="4241"/>
    <cellStyle name="Обычный 3 2 3 2 4 7 2 3" xfId="2296"/>
    <cellStyle name="Обычный 3 2 3 2 4 7 2 3 2" xfId="4242"/>
    <cellStyle name="Обычный 3 2 3 2 4 7 2 4" xfId="4240"/>
    <cellStyle name="Обычный 3 2 3 2 4 7 3" xfId="1567"/>
    <cellStyle name="Обычный 3 2 3 2 4 7 3 2" xfId="3322"/>
    <cellStyle name="Обычный 3 2 3 2 4 7 3 2 2" xfId="6827"/>
    <cellStyle name="Обычный 3 2 3 2 4 7 3 3" xfId="4243"/>
    <cellStyle name="Обычный 3 2 3 2 4 7 4" xfId="2295"/>
    <cellStyle name="Обычный 3 2 3 2 4 7 4 2" xfId="4244"/>
    <cellStyle name="Обычный 3 2 3 2 4 7 5" xfId="4239"/>
    <cellStyle name="Обычный 3 2 3 2 4 7_БАЛАНС" xfId="694"/>
    <cellStyle name="Обычный 3 2 3 2 4 8" xfId="527"/>
    <cellStyle name="Обычный 3 2 3 2 4 8 2" xfId="1609"/>
    <cellStyle name="Обычный 3 2 3 2 4 8 2 2" xfId="3364"/>
    <cellStyle name="Обычный 3 2 3 2 4 8 2 2 2" xfId="6869"/>
    <cellStyle name="Обычный 3 2 3 2 4 8 2 3" xfId="4246"/>
    <cellStyle name="Обычный 3 2 3 2 4 8 3" xfId="2297"/>
    <cellStyle name="Обычный 3 2 3 2 4 8 3 2" xfId="4247"/>
    <cellStyle name="Обычный 3 2 3 2 4 8 4" xfId="4245"/>
    <cellStyle name="Обычный 3 2 3 2 4 9" xfId="569"/>
    <cellStyle name="Обычный 3 2 3 2 4 9 2" xfId="1651"/>
    <cellStyle name="Обычный 3 2 3 2 4 9 2 2" xfId="3406"/>
    <cellStyle name="Обычный 3 2 3 2 4 9 2 2 2" xfId="6911"/>
    <cellStyle name="Обычный 3 2 3 2 4 9 2 3" xfId="4249"/>
    <cellStyle name="Обычный 3 2 3 2 4 9 3" xfId="2298"/>
    <cellStyle name="Обычный 3 2 3 2 4 9 3 2" xfId="4250"/>
    <cellStyle name="Обычный 3 2 3 2 4 9 4" xfId="4248"/>
    <cellStyle name="Обычный 3 2 3 2 4_БАЛАНС" xfId="611"/>
    <cellStyle name="Обычный 3 2 3 2 40" xfId="1379"/>
    <cellStyle name="Обычный 3 2 3 2 40 2" xfId="2172"/>
    <cellStyle name="Обычный 3 2 3 2 40 2 2" xfId="3927"/>
    <cellStyle name="Обычный 3 2 3 2 40 2 2 2" xfId="7432"/>
    <cellStyle name="Обычный 3 2 3 2 40 2 3" xfId="4252"/>
    <cellStyle name="Обычный 3 2 3 2 40 3" xfId="2299"/>
    <cellStyle name="Обычный 3 2 3 2 40 3 2" xfId="4253"/>
    <cellStyle name="Обычный 3 2 3 2 40 4" xfId="4251"/>
    <cellStyle name="Обычный 3 2 3 2 41" xfId="1383"/>
    <cellStyle name="Обычный 3 2 3 2 41 2" xfId="2176"/>
    <cellStyle name="Обычный 3 2 3 2 41 2 2" xfId="3931"/>
    <cellStyle name="Обычный 3 2 3 2 41 2 2 2" xfId="7436"/>
    <cellStyle name="Обычный 3 2 3 2 41 2 3" xfId="4255"/>
    <cellStyle name="Обычный 3 2 3 2 41 3" xfId="2300"/>
    <cellStyle name="Обычный 3 2 3 2 41 3 2" xfId="4256"/>
    <cellStyle name="Обычный 3 2 3 2 41 4" xfId="4254"/>
    <cellStyle name="Обычный 3 2 3 2 42" xfId="1387"/>
    <cellStyle name="Обычный 3 2 3 2 42 2" xfId="2180"/>
    <cellStyle name="Обычный 3 2 3 2 42 2 2" xfId="3935"/>
    <cellStyle name="Обычный 3 2 3 2 42 2 2 2" xfId="7440"/>
    <cellStyle name="Обычный 3 2 3 2 42 2 3" xfId="4258"/>
    <cellStyle name="Обычный 3 2 3 2 42 3" xfId="2301"/>
    <cellStyle name="Обычный 3 2 3 2 42 3 2" xfId="4259"/>
    <cellStyle name="Обычный 3 2 3 2 42 4" xfId="4257"/>
    <cellStyle name="Обычный 3 2 3 2 43" xfId="1391"/>
    <cellStyle name="Обычный 3 2 3 2 43 2" xfId="2184"/>
    <cellStyle name="Обычный 3 2 3 2 43 2 2" xfId="3939"/>
    <cellStyle name="Обычный 3 2 3 2 43 2 2 2" xfId="7444"/>
    <cellStyle name="Обычный 3 2 3 2 43 2 3" xfId="4261"/>
    <cellStyle name="Обычный 3 2 3 2 43 3" xfId="2302"/>
    <cellStyle name="Обычный 3 2 3 2 43 3 2" xfId="4262"/>
    <cellStyle name="Обычный 3 2 3 2 43 4" xfId="4260"/>
    <cellStyle name="Обычный 3 2 3 2 44" xfId="1395"/>
    <cellStyle name="Обычный 3 2 3 2 44 2" xfId="2188"/>
    <cellStyle name="Обычный 3 2 3 2 44 2 2" xfId="3943"/>
    <cellStyle name="Обычный 3 2 3 2 44 2 2 2" xfId="7448"/>
    <cellStyle name="Обычный 3 2 3 2 44 2 3" xfId="4264"/>
    <cellStyle name="Обычный 3 2 3 2 44 3" xfId="2303"/>
    <cellStyle name="Обычный 3 2 3 2 44 3 2" xfId="4265"/>
    <cellStyle name="Обычный 3 2 3 2 44 4" xfId="4263"/>
    <cellStyle name="Обычный 3 2 3 2 45" xfId="1398"/>
    <cellStyle name="Обычный 3 2 3 2 45 2" xfId="2191"/>
    <cellStyle name="Обычный 3 2 3 2 45 2 2" xfId="3946"/>
    <cellStyle name="Обычный 3 2 3 2 45 2 2 2" xfId="7451"/>
    <cellStyle name="Обычный 3 2 3 2 45 2 3" xfId="4267"/>
    <cellStyle name="Обычный 3 2 3 2 45 3" xfId="2304"/>
    <cellStyle name="Обычный 3 2 3 2 45 3 2" xfId="4268"/>
    <cellStyle name="Обычный 3 2 3 2 45 4" xfId="4266"/>
    <cellStyle name="Обычный 3 2 3 2 46" xfId="1401"/>
    <cellStyle name="Обычный 3 2 3 2 46 2" xfId="2194"/>
    <cellStyle name="Обычный 3 2 3 2 46 2 2" xfId="3949"/>
    <cellStyle name="Обычный 3 2 3 2 46 2 2 2" xfId="7454"/>
    <cellStyle name="Обычный 3 2 3 2 46 2 3" xfId="4270"/>
    <cellStyle name="Обычный 3 2 3 2 46 3" xfId="2305"/>
    <cellStyle name="Обычный 3 2 3 2 46 3 2" xfId="4271"/>
    <cellStyle name="Обычный 3 2 3 2 46 4" xfId="4269"/>
    <cellStyle name="Обычный 3 2 3 2 47" xfId="1404"/>
    <cellStyle name="Обычный 3 2 3 2 47 2" xfId="2197"/>
    <cellStyle name="Обычный 3 2 3 2 47 2 2" xfId="3952"/>
    <cellStyle name="Обычный 3 2 3 2 47 2 2 2" xfId="7457"/>
    <cellStyle name="Обычный 3 2 3 2 47 2 3" xfId="4273"/>
    <cellStyle name="Обычный 3 2 3 2 47 3" xfId="2306"/>
    <cellStyle name="Обычный 3 2 3 2 47 3 2" xfId="4274"/>
    <cellStyle name="Обычный 3 2 3 2 47 4" xfId="4272"/>
    <cellStyle name="Обычный 3 2 3 2 48" xfId="1407"/>
    <cellStyle name="Обычный 3 2 3 2 48 2" xfId="3078"/>
    <cellStyle name="Обычный 3 2 3 2 48 2 2" xfId="6584"/>
    <cellStyle name="Обычный 3 2 3 2 48 3" xfId="4275"/>
    <cellStyle name="Обычный 3 2 3 2 49" xfId="2214"/>
    <cellStyle name="Обычный 3 2 3 2 49 2" xfId="4276"/>
    <cellStyle name="Обычный 3 2 3 2 5" xfId="19"/>
    <cellStyle name="Обычный 3 2 3 2 5 10" xfId="625"/>
    <cellStyle name="Обычный 3 2 3 2 5 10 2" xfId="1694"/>
    <cellStyle name="Обычный 3 2 3 2 5 10 2 2" xfId="3449"/>
    <cellStyle name="Обычный 3 2 3 2 5 10 2 2 2" xfId="6954"/>
    <cellStyle name="Обычный 3 2 3 2 5 10 2 3" xfId="4279"/>
    <cellStyle name="Обычный 3 2 3 2 5 10 3" xfId="2308"/>
    <cellStyle name="Обычный 3 2 3 2 5 10 3 2" xfId="4280"/>
    <cellStyle name="Обычный 3 2 3 2 5 10 4" xfId="4278"/>
    <cellStyle name="Обычный 3 2 3 2 5 11" xfId="1196"/>
    <cellStyle name="Обычный 3 2 3 2 5 11 2" xfId="1989"/>
    <cellStyle name="Обычный 3 2 3 2 5 11 2 2" xfId="3744"/>
    <cellStyle name="Обычный 3 2 3 2 5 11 2 2 2" xfId="7249"/>
    <cellStyle name="Обычный 3 2 3 2 5 11 2 3" xfId="4282"/>
    <cellStyle name="Обычный 3 2 3 2 5 11 3" xfId="2309"/>
    <cellStyle name="Обычный 3 2 3 2 5 11 3 2" xfId="4283"/>
    <cellStyle name="Обычный 3 2 3 2 5 11 4" xfId="4281"/>
    <cellStyle name="Обычный 3 2 3 2 5 12" xfId="1411"/>
    <cellStyle name="Обычный 3 2 3 2 5 12 2" xfId="3082"/>
    <cellStyle name="Обычный 3 2 3 2 5 12 2 2" xfId="6588"/>
    <cellStyle name="Обычный 3 2 3 2 5 12 3" xfId="4284"/>
    <cellStyle name="Обычный 3 2 3 2 5 13" xfId="2307"/>
    <cellStyle name="Обычный 3 2 3 2 5 13 2" xfId="4285"/>
    <cellStyle name="Обычный 3 2 3 2 5 14" xfId="4277"/>
    <cellStyle name="Обычный 3 2 3 2 5 15" xfId="7478"/>
    <cellStyle name="Обычный 3 2 3 2 5 16" xfId="7634"/>
    <cellStyle name="Обычный 3 2 3 2 5 17" xfId="7836"/>
    <cellStyle name="Обычный 3 2 3 2 5 18" xfId="7940"/>
    <cellStyle name="Обычный 3 2 3 2 5 19" xfId="8108"/>
    <cellStyle name="Обычный 3 2 3 2 5 2" xfId="74"/>
    <cellStyle name="Обычный 3 2 3 2 5 2 2" xfId="166"/>
    <cellStyle name="Обычный 3 2 3 2 5 2 2 2" xfId="1750"/>
    <cellStyle name="Обычный 3 2 3 2 5 2 2 2 2" xfId="3505"/>
    <cellStyle name="Обычный 3 2 3 2 5 2 2 2 2 2" xfId="7010"/>
    <cellStyle name="Обычный 3 2 3 2 5 2 2 2 3" xfId="4288"/>
    <cellStyle name="Обычный 3 2 3 2 5 2 2 3" xfId="2311"/>
    <cellStyle name="Обычный 3 2 3 2 5 2 2 3 2" xfId="4289"/>
    <cellStyle name="Обычный 3 2 3 2 5 2 2 4" xfId="4287"/>
    <cellStyle name="Обычный 3 2 3 2 5 2 2 5" xfId="735"/>
    <cellStyle name="Обычный 3 2 3 2 5 2 3" xfId="292"/>
    <cellStyle name="Обычный 3 2 3 2 5 2 3 2" xfId="3139"/>
    <cellStyle name="Обычный 3 2 3 2 5 2 3 2 2" xfId="6644"/>
    <cellStyle name="Обычный 3 2 3 2 5 2 3 3" xfId="4290"/>
    <cellStyle name="Обычный 3 2 3 2 5 2 4" xfId="2310"/>
    <cellStyle name="Обычный 3 2 3 2 5 2 4 2" xfId="4291"/>
    <cellStyle name="Обычный 3 2 3 2 5 2 5" xfId="4286"/>
    <cellStyle name="Обычный 3 2 3 2 5 2_БАЛАНС" xfId="680"/>
    <cellStyle name="Обычный 3 2 3 2 5 3" xfId="116"/>
    <cellStyle name="Обычный 3 2 3 2 5 3 2" xfId="167"/>
    <cellStyle name="Обычный 3 2 3 2 5 3 2 2" xfId="1766"/>
    <cellStyle name="Обычный 3 2 3 2 5 3 2 2 2" xfId="3521"/>
    <cellStyle name="Обычный 3 2 3 2 5 3 2 2 2 2" xfId="7026"/>
    <cellStyle name="Обычный 3 2 3 2 5 3 2 2 3" xfId="4294"/>
    <cellStyle name="Обычный 3 2 3 2 5 3 2 3" xfId="2313"/>
    <cellStyle name="Обычный 3 2 3 2 5 3 2 3 2" xfId="4295"/>
    <cellStyle name="Обычный 3 2 3 2 5 3 2 4" xfId="4293"/>
    <cellStyle name="Обычный 3 2 3 2 5 3 2 5" xfId="753"/>
    <cellStyle name="Обычный 3 2 3 2 5 3 3" xfId="293"/>
    <cellStyle name="Обычный 3 2 3 2 5 3 3 2" xfId="3155"/>
    <cellStyle name="Обычный 3 2 3 2 5 3 3 2 2" xfId="6660"/>
    <cellStyle name="Обычный 3 2 3 2 5 3 3 3" xfId="4296"/>
    <cellStyle name="Обычный 3 2 3 2 5 3 4" xfId="2312"/>
    <cellStyle name="Обычный 3 2 3 2 5 3 4 2" xfId="4297"/>
    <cellStyle name="Обычный 3 2 3 2 5 3 5" xfId="4292"/>
    <cellStyle name="Обычный 3 2 3 2 5 3_БАЛАНС" xfId="609"/>
    <cellStyle name="Обычный 3 2 3 2 5 4" xfId="165"/>
    <cellStyle name="Обычный 3 2 3 2 5 4 2" xfId="795"/>
    <cellStyle name="Обычный 3 2 3 2 5 4 2 2" xfId="1808"/>
    <cellStyle name="Обычный 3 2 3 2 5 4 2 2 2" xfId="3563"/>
    <cellStyle name="Обычный 3 2 3 2 5 4 2 2 2 2" xfId="7068"/>
    <cellStyle name="Обычный 3 2 3 2 5 4 2 2 3" xfId="4300"/>
    <cellStyle name="Обычный 3 2 3 2 5 4 2 3" xfId="2315"/>
    <cellStyle name="Обычный 3 2 3 2 5 4 2 3 2" xfId="4301"/>
    <cellStyle name="Обычный 3 2 3 2 5 4 2 4" xfId="4299"/>
    <cellStyle name="Обычный 3 2 3 2 5 4 3" xfId="1452"/>
    <cellStyle name="Обычный 3 2 3 2 5 4 3 2" xfId="3197"/>
    <cellStyle name="Обычный 3 2 3 2 5 4 3 2 2" xfId="6702"/>
    <cellStyle name="Обычный 3 2 3 2 5 4 3 3" xfId="4302"/>
    <cellStyle name="Обычный 3 2 3 2 5 4 4" xfId="2314"/>
    <cellStyle name="Обычный 3 2 3 2 5 4 4 2" xfId="4303"/>
    <cellStyle name="Обычный 3 2 3 2 5 4 5" xfId="4298"/>
    <cellStyle name="Обычный 3 2 3 2 5 4 6" xfId="410"/>
    <cellStyle name="Обычный 3 2 3 2 5 4_БАЛАНС" xfId="710"/>
    <cellStyle name="Обычный 3 2 3 2 5 5" xfId="291"/>
    <cellStyle name="Обычный 3 2 3 2 5 5 2" xfId="838"/>
    <cellStyle name="Обычный 3 2 3 2 5 5 2 2" xfId="1850"/>
    <cellStyle name="Обычный 3 2 3 2 5 5 2 2 2" xfId="3605"/>
    <cellStyle name="Обычный 3 2 3 2 5 5 2 2 2 2" xfId="7110"/>
    <cellStyle name="Обычный 3 2 3 2 5 5 2 2 3" xfId="4306"/>
    <cellStyle name="Обычный 3 2 3 2 5 5 2 3" xfId="2317"/>
    <cellStyle name="Обычный 3 2 3 2 5 5 2 3 2" xfId="4307"/>
    <cellStyle name="Обычный 3 2 3 2 5 5 2 4" xfId="4305"/>
    <cellStyle name="Обычный 3 2 3 2 5 5 3" xfId="1484"/>
    <cellStyle name="Обычный 3 2 3 2 5 5 3 2" xfId="3239"/>
    <cellStyle name="Обычный 3 2 3 2 5 5 3 2 2" xfId="6744"/>
    <cellStyle name="Обычный 3 2 3 2 5 5 3 3" xfId="4308"/>
    <cellStyle name="Обычный 3 2 3 2 5 5 4" xfId="2316"/>
    <cellStyle name="Обычный 3 2 3 2 5 5 4 2" xfId="4309"/>
    <cellStyle name="Обычный 3 2 3 2 5 5 5" xfId="4304"/>
    <cellStyle name="Обычный 3 2 3 2 5 5_БАЛАНС" xfId="703"/>
    <cellStyle name="Обычный 3 2 3 2 5 6" xfId="454"/>
    <cellStyle name="Обычный 3 2 3 2 5 6 2" xfId="880"/>
    <cellStyle name="Обычный 3 2 3 2 5 6 2 2" xfId="1892"/>
    <cellStyle name="Обычный 3 2 3 2 5 6 2 2 2" xfId="3647"/>
    <cellStyle name="Обычный 3 2 3 2 5 6 2 2 2 2" xfId="7152"/>
    <cellStyle name="Обычный 3 2 3 2 5 6 2 2 3" xfId="4312"/>
    <cellStyle name="Обычный 3 2 3 2 5 6 2 3" xfId="2319"/>
    <cellStyle name="Обычный 3 2 3 2 5 6 2 3 2" xfId="4313"/>
    <cellStyle name="Обычный 3 2 3 2 5 6 2 4" xfId="4311"/>
    <cellStyle name="Обычный 3 2 3 2 5 6 3" xfId="1526"/>
    <cellStyle name="Обычный 3 2 3 2 5 6 3 2" xfId="3281"/>
    <cellStyle name="Обычный 3 2 3 2 5 6 3 2 2" xfId="6786"/>
    <cellStyle name="Обычный 3 2 3 2 5 6 3 3" xfId="4314"/>
    <cellStyle name="Обычный 3 2 3 2 5 6 4" xfId="2318"/>
    <cellStyle name="Обычный 3 2 3 2 5 6 4 2" xfId="4315"/>
    <cellStyle name="Обычный 3 2 3 2 5 6 5" xfId="4310"/>
    <cellStyle name="Обычный 3 2 3 2 5 6_БАЛАНС" xfId="695"/>
    <cellStyle name="Обычный 3 2 3 2 5 7" xfId="486"/>
    <cellStyle name="Обычный 3 2 3 2 5 7 2" xfId="922"/>
    <cellStyle name="Обычный 3 2 3 2 5 7 2 2" xfId="1934"/>
    <cellStyle name="Обычный 3 2 3 2 5 7 2 2 2" xfId="3689"/>
    <cellStyle name="Обычный 3 2 3 2 5 7 2 2 2 2" xfId="7194"/>
    <cellStyle name="Обычный 3 2 3 2 5 7 2 2 3" xfId="4318"/>
    <cellStyle name="Обычный 3 2 3 2 5 7 2 3" xfId="2321"/>
    <cellStyle name="Обычный 3 2 3 2 5 7 2 3 2" xfId="4319"/>
    <cellStyle name="Обычный 3 2 3 2 5 7 2 4" xfId="4317"/>
    <cellStyle name="Обычный 3 2 3 2 5 7 3" xfId="1568"/>
    <cellStyle name="Обычный 3 2 3 2 5 7 3 2" xfId="3323"/>
    <cellStyle name="Обычный 3 2 3 2 5 7 3 2 2" xfId="6828"/>
    <cellStyle name="Обычный 3 2 3 2 5 7 3 3" xfId="4320"/>
    <cellStyle name="Обычный 3 2 3 2 5 7 4" xfId="2320"/>
    <cellStyle name="Обычный 3 2 3 2 5 7 4 2" xfId="4321"/>
    <cellStyle name="Обычный 3 2 3 2 5 7 5" xfId="4316"/>
    <cellStyle name="Обычный 3 2 3 2 5 7_БАЛАНС" xfId="688"/>
    <cellStyle name="Обычный 3 2 3 2 5 8" xfId="528"/>
    <cellStyle name="Обычный 3 2 3 2 5 8 2" xfId="1610"/>
    <cellStyle name="Обычный 3 2 3 2 5 8 2 2" xfId="3365"/>
    <cellStyle name="Обычный 3 2 3 2 5 8 2 2 2" xfId="6870"/>
    <cellStyle name="Обычный 3 2 3 2 5 8 2 3" xfId="4323"/>
    <cellStyle name="Обычный 3 2 3 2 5 8 3" xfId="2322"/>
    <cellStyle name="Обычный 3 2 3 2 5 8 3 2" xfId="4324"/>
    <cellStyle name="Обычный 3 2 3 2 5 8 4" xfId="4322"/>
    <cellStyle name="Обычный 3 2 3 2 5 9" xfId="570"/>
    <cellStyle name="Обычный 3 2 3 2 5 9 2" xfId="1652"/>
    <cellStyle name="Обычный 3 2 3 2 5 9 2 2" xfId="3407"/>
    <cellStyle name="Обычный 3 2 3 2 5 9 2 2 2" xfId="6912"/>
    <cellStyle name="Обычный 3 2 3 2 5 9 2 3" xfId="4326"/>
    <cellStyle name="Обычный 3 2 3 2 5 9 3" xfId="2323"/>
    <cellStyle name="Обычный 3 2 3 2 5 9 3 2" xfId="4327"/>
    <cellStyle name="Обычный 3 2 3 2 5 9 4" xfId="4325"/>
    <cellStyle name="Обычный 3 2 3 2 5_БАЛАНС" xfId="687"/>
    <cellStyle name="Обычный 3 2 3 2 50" xfId="3998"/>
    <cellStyle name="Обычный 3 2 3 2 51" xfId="7474"/>
    <cellStyle name="Обычный 3 2 3 2 52" xfId="7471"/>
    <cellStyle name="Обычный 3 2 3 2 53" xfId="7549"/>
    <cellStyle name="Обычный 3 2 3 2 54" xfId="7519"/>
    <cellStyle name="Обычный 3 2 3 2 55" xfId="7555"/>
    <cellStyle name="Обычный 3 2 3 2 56" xfId="7524"/>
    <cellStyle name="Обычный 3 2 3 2 57" xfId="7560"/>
    <cellStyle name="Обычный 3 2 3 2 58" xfId="7566"/>
    <cellStyle name="Обычный 3 2 3 2 59" xfId="7572"/>
    <cellStyle name="Обычный 3 2 3 2 6" xfId="20"/>
    <cellStyle name="Обычный 3 2 3 2 6 10" xfId="626"/>
    <cellStyle name="Обычный 3 2 3 2 6 10 2" xfId="1695"/>
    <cellStyle name="Обычный 3 2 3 2 6 10 2 2" xfId="3450"/>
    <cellStyle name="Обычный 3 2 3 2 6 10 2 2 2" xfId="6955"/>
    <cellStyle name="Обычный 3 2 3 2 6 10 2 3" xfId="4330"/>
    <cellStyle name="Обычный 3 2 3 2 6 10 3" xfId="2325"/>
    <cellStyle name="Обычный 3 2 3 2 6 10 3 2" xfId="4331"/>
    <cellStyle name="Обычный 3 2 3 2 6 10 4" xfId="4329"/>
    <cellStyle name="Обычный 3 2 3 2 6 11" xfId="1197"/>
    <cellStyle name="Обычный 3 2 3 2 6 11 2" xfId="1990"/>
    <cellStyle name="Обычный 3 2 3 2 6 11 2 2" xfId="3745"/>
    <cellStyle name="Обычный 3 2 3 2 6 11 2 2 2" xfId="7250"/>
    <cellStyle name="Обычный 3 2 3 2 6 11 2 3" xfId="4333"/>
    <cellStyle name="Обычный 3 2 3 2 6 11 3" xfId="2326"/>
    <cellStyle name="Обычный 3 2 3 2 6 11 3 2" xfId="4334"/>
    <cellStyle name="Обычный 3 2 3 2 6 11 4" xfId="4332"/>
    <cellStyle name="Обычный 3 2 3 2 6 12" xfId="1412"/>
    <cellStyle name="Обычный 3 2 3 2 6 12 2" xfId="3083"/>
    <cellStyle name="Обычный 3 2 3 2 6 12 2 2" xfId="6589"/>
    <cellStyle name="Обычный 3 2 3 2 6 12 3" xfId="4335"/>
    <cellStyle name="Обычный 3 2 3 2 6 13" xfId="2324"/>
    <cellStyle name="Обычный 3 2 3 2 6 13 2" xfId="4336"/>
    <cellStyle name="Обычный 3 2 3 2 6 14" xfId="4328"/>
    <cellStyle name="Обычный 3 2 3 2 6 15" xfId="7479"/>
    <cellStyle name="Обычный 3 2 3 2 6 16" xfId="7635"/>
    <cellStyle name="Обычный 3 2 3 2 6 17" xfId="7837"/>
    <cellStyle name="Обычный 3 2 3 2 6 18" xfId="7941"/>
    <cellStyle name="Обычный 3 2 3 2 6 19" xfId="8109"/>
    <cellStyle name="Обычный 3 2 3 2 6 2" xfId="75"/>
    <cellStyle name="Обычный 3 2 3 2 6 2 2" xfId="169"/>
    <cellStyle name="Обычный 3 2 3 2 6 2 2 2" xfId="1756"/>
    <cellStyle name="Обычный 3 2 3 2 6 2 2 2 2" xfId="3511"/>
    <cellStyle name="Обычный 3 2 3 2 6 2 2 2 2 2" xfId="7016"/>
    <cellStyle name="Обычный 3 2 3 2 6 2 2 2 3" xfId="4339"/>
    <cellStyle name="Обычный 3 2 3 2 6 2 2 3" xfId="2328"/>
    <cellStyle name="Обычный 3 2 3 2 6 2 2 3 2" xfId="4340"/>
    <cellStyle name="Обычный 3 2 3 2 6 2 2 4" xfId="4338"/>
    <cellStyle name="Обычный 3 2 3 2 6 2 2 5" xfId="741"/>
    <cellStyle name="Обычный 3 2 3 2 6 2 3" xfId="295"/>
    <cellStyle name="Обычный 3 2 3 2 6 2 3 2" xfId="3145"/>
    <cellStyle name="Обычный 3 2 3 2 6 2 3 2 2" xfId="6650"/>
    <cellStyle name="Обычный 3 2 3 2 6 2 3 3" xfId="4341"/>
    <cellStyle name="Обычный 3 2 3 2 6 2 4" xfId="2327"/>
    <cellStyle name="Обычный 3 2 3 2 6 2 4 2" xfId="4342"/>
    <cellStyle name="Обычный 3 2 3 2 6 2 5" xfId="4337"/>
    <cellStyle name="Обычный 3 2 3 2 6 2_БАЛАНС" xfId="676"/>
    <cellStyle name="Обычный 3 2 3 2 6 3" xfId="117"/>
    <cellStyle name="Обычный 3 2 3 2 6 3 2" xfId="170"/>
    <cellStyle name="Обычный 3 2 3 2 6 3 2 2" xfId="1767"/>
    <cellStyle name="Обычный 3 2 3 2 6 3 2 2 2" xfId="3522"/>
    <cellStyle name="Обычный 3 2 3 2 6 3 2 2 2 2" xfId="7027"/>
    <cellStyle name="Обычный 3 2 3 2 6 3 2 2 3" xfId="4345"/>
    <cellStyle name="Обычный 3 2 3 2 6 3 2 3" xfId="2330"/>
    <cellStyle name="Обычный 3 2 3 2 6 3 2 3 2" xfId="4346"/>
    <cellStyle name="Обычный 3 2 3 2 6 3 2 4" xfId="4344"/>
    <cellStyle name="Обычный 3 2 3 2 6 3 2 5" xfId="754"/>
    <cellStyle name="Обычный 3 2 3 2 6 3 3" xfId="296"/>
    <cellStyle name="Обычный 3 2 3 2 6 3 3 2" xfId="3156"/>
    <cellStyle name="Обычный 3 2 3 2 6 3 3 2 2" xfId="6661"/>
    <cellStyle name="Обычный 3 2 3 2 6 3 3 3" xfId="4347"/>
    <cellStyle name="Обычный 3 2 3 2 6 3 4" xfId="2329"/>
    <cellStyle name="Обычный 3 2 3 2 6 3 4 2" xfId="4348"/>
    <cellStyle name="Обычный 3 2 3 2 6 3 5" xfId="4343"/>
    <cellStyle name="Обычный 3 2 3 2 6 3_БАЛАНС" xfId="612"/>
    <cellStyle name="Обычный 3 2 3 2 6 4" xfId="168"/>
    <cellStyle name="Обычный 3 2 3 2 6 4 2" xfId="796"/>
    <cellStyle name="Обычный 3 2 3 2 6 4 2 2" xfId="1809"/>
    <cellStyle name="Обычный 3 2 3 2 6 4 2 2 2" xfId="3564"/>
    <cellStyle name="Обычный 3 2 3 2 6 4 2 2 2 2" xfId="7069"/>
    <cellStyle name="Обычный 3 2 3 2 6 4 2 2 3" xfId="4351"/>
    <cellStyle name="Обычный 3 2 3 2 6 4 2 3" xfId="2332"/>
    <cellStyle name="Обычный 3 2 3 2 6 4 2 3 2" xfId="4352"/>
    <cellStyle name="Обычный 3 2 3 2 6 4 2 4" xfId="4350"/>
    <cellStyle name="Обычный 3 2 3 2 6 4 3" xfId="1453"/>
    <cellStyle name="Обычный 3 2 3 2 6 4 3 2" xfId="3198"/>
    <cellStyle name="Обычный 3 2 3 2 6 4 3 2 2" xfId="6703"/>
    <cellStyle name="Обычный 3 2 3 2 6 4 3 3" xfId="4353"/>
    <cellStyle name="Обычный 3 2 3 2 6 4 4" xfId="2331"/>
    <cellStyle name="Обычный 3 2 3 2 6 4 4 2" xfId="4354"/>
    <cellStyle name="Обычный 3 2 3 2 6 4 5" xfId="4349"/>
    <cellStyle name="Обычный 3 2 3 2 6 4 6" xfId="411"/>
    <cellStyle name="Обычный 3 2 3 2 6 4_БАЛАНС" xfId="616"/>
    <cellStyle name="Обычный 3 2 3 2 6 5" xfId="294"/>
    <cellStyle name="Обычный 3 2 3 2 6 5 2" xfId="839"/>
    <cellStyle name="Обычный 3 2 3 2 6 5 2 2" xfId="1851"/>
    <cellStyle name="Обычный 3 2 3 2 6 5 2 2 2" xfId="3606"/>
    <cellStyle name="Обычный 3 2 3 2 6 5 2 2 2 2" xfId="7111"/>
    <cellStyle name="Обычный 3 2 3 2 6 5 2 2 3" xfId="4357"/>
    <cellStyle name="Обычный 3 2 3 2 6 5 2 3" xfId="2334"/>
    <cellStyle name="Обычный 3 2 3 2 6 5 2 3 2" xfId="4358"/>
    <cellStyle name="Обычный 3 2 3 2 6 5 2 4" xfId="4356"/>
    <cellStyle name="Обычный 3 2 3 2 6 5 3" xfId="1485"/>
    <cellStyle name="Обычный 3 2 3 2 6 5 3 2" xfId="3240"/>
    <cellStyle name="Обычный 3 2 3 2 6 5 3 2 2" xfId="6745"/>
    <cellStyle name="Обычный 3 2 3 2 6 5 3 3" xfId="4359"/>
    <cellStyle name="Обычный 3 2 3 2 6 5 4" xfId="2333"/>
    <cellStyle name="Обычный 3 2 3 2 6 5 4 2" xfId="4360"/>
    <cellStyle name="Обычный 3 2 3 2 6 5 5" xfId="4355"/>
    <cellStyle name="Обычный 3 2 3 2 6 5_БАЛАНС" xfId="672"/>
    <cellStyle name="Обычный 3 2 3 2 6 6" xfId="455"/>
    <cellStyle name="Обычный 3 2 3 2 6 6 2" xfId="881"/>
    <cellStyle name="Обычный 3 2 3 2 6 6 2 2" xfId="1893"/>
    <cellStyle name="Обычный 3 2 3 2 6 6 2 2 2" xfId="3648"/>
    <cellStyle name="Обычный 3 2 3 2 6 6 2 2 2 2" xfId="7153"/>
    <cellStyle name="Обычный 3 2 3 2 6 6 2 2 3" xfId="4363"/>
    <cellStyle name="Обычный 3 2 3 2 6 6 2 3" xfId="2336"/>
    <cellStyle name="Обычный 3 2 3 2 6 6 2 3 2" xfId="4364"/>
    <cellStyle name="Обычный 3 2 3 2 6 6 2 4" xfId="4362"/>
    <cellStyle name="Обычный 3 2 3 2 6 6 3" xfId="1527"/>
    <cellStyle name="Обычный 3 2 3 2 6 6 3 2" xfId="3282"/>
    <cellStyle name="Обычный 3 2 3 2 6 6 3 2 2" xfId="6787"/>
    <cellStyle name="Обычный 3 2 3 2 6 6 3 3" xfId="4365"/>
    <cellStyle name="Обычный 3 2 3 2 6 6 4" xfId="2335"/>
    <cellStyle name="Обычный 3 2 3 2 6 6 4 2" xfId="4366"/>
    <cellStyle name="Обычный 3 2 3 2 6 6 5" xfId="4361"/>
    <cellStyle name="Обычный 3 2 3 2 6 6_БАЛАНС" xfId="707"/>
    <cellStyle name="Обычный 3 2 3 2 6 7" xfId="487"/>
    <cellStyle name="Обычный 3 2 3 2 6 7 2" xfId="923"/>
    <cellStyle name="Обычный 3 2 3 2 6 7 2 2" xfId="1935"/>
    <cellStyle name="Обычный 3 2 3 2 6 7 2 2 2" xfId="3690"/>
    <cellStyle name="Обычный 3 2 3 2 6 7 2 2 2 2" xfId="7195"/>
    <cellStyle name="Обычный 3 2 3 2 6 7 2 2 3" xfId="4369"/>
    <cellStyle name="Обычный 3 2 3 2 6 7 2 3" xfId="2338"/>
    <cellStyle name="Обычный 3 2 3 2 6 7 2 3 2" xfId="4370"/>
    <cellStyle name="Обычный 3 2 3 2 6 7 2 4" xfId="4368"/>
    <cellStyle name="Обычный 3 2 3 2 6 7 3" xfId="1569"/>
    <cellStyle name="Обычный 3 2 3 2 6 7 3 2" xfId="3324"/>
    <cellStyle name="Обычный 3 2 3 2 6 7 3 2 2" xfId="6829"/>
    <cellStyle name="Обычный 3 2 3 2 6 7 3 3" xfId="4371"/>
    <cellStyle name="Обычный 3 2 3 2 6 7 4" xfId="2337"/>
    <cellStyle name="Обычный 3 2 3 2 6 7 4 2" xfId="4372"/>
    <cellStyle name="Обычный 3 2 3 2 6 7 5" xfId="4367"/>
    <cellStyle name="Обычный 3 2 3 2 6 7_БАЛАНС" xfId="700"/>
    <cellStyle name="Обычный 3 2 3 2 6 8" xfId="529"/>
    <cellStyle name="Обычный 3 2 3 2 6 8 2" xfId="1611"/>
    <cellStyle name="Обычный 3 2 3 2 6 8 2 2" xfId="3366"/>
    <cellStyle name="Обычный 3 2 3 2 6 8 2 2 2" xfId="6871"/>
    <cellStyle name="Обычный 3 2 3 2 6 8 2 3" xfId="4374"/>
    <cellStyle name="Обычный 3 2 3 2 6 8 3" xfId="2339"/>
    <cellStyle name="Обычный 3 2 3 2 6 8 3 2" xfId="4375"/>
    <cellStyle name="Обычный 3 2 3 2 6 8 4" xfId="4373"/>
    <cellStyle name="Обычный 3 2 3 2 6 9" xfId="571"/>
    <cellStyle name="Обычный 3 2 3 2 6 9 2" xfId="1653"/>
    <cellStyle name="Обычный 3 2 3 2 6 9 2 2" xfId="3408"/>
    <cellStyle name="Обычный 3 2 3 2 6 9 2 2 2" xfId="6913"/>
    <cellStyle name="Обычный 3 2 3 2 6 9 2 3" xfId="4377"/>
    <cellStyle name="Обычный 3 2 3 2 6 9 3" xfId="2340"/>
    <cellStyle name="Обычный 3 2 3 2 6 9 3 2" xfId="4378"/>
    <cellStyle name="Обычный 3 2 3 2 6 9 4" xfId="4376"/>
    <cellStyle name="Обычный 3 2 3 2 6_БАЛАНС" xfId="681"/>
    <cellStyle name="Обычный 3 2 3 2 60" xfId="7577"/>
    <cellStyle name="Обычный 3 2 3 2 61" xfId="7581"/>
    <cellStyle name="Обычный 3 2 3 2 62" xfId="7585"/>
    <cellStyle name="Обычный 3 2 3 2 63" xfId="7589"/>
    <cellStyle name="Обычный 3 2 3 2 64" xfId="7593"/>
    <cellStyle name="Обычный 3 2 3 2 65" xfId="7597"/>
    <cellStyle name="Обычный 3 2 3 2 66" xfId="7601"/>
    <cellStyle name="Обычный 3 2 3 2 67" xfId="7605"/>
    <cellStyle name="Обычный 3 2 3 2 68" xfId="7608"/>
    <cellStyle name="Обычный 3 2 3 2 69" xfId="7611"/>
    <cellStyle name="Обычный 3 2 3 2 7" xfId="21"/>
    <cellStyle name="Обычный 3 2 3 2 7 10" xfId="1198"/>
    <cellStyle name="Обычный 3 2 3 2 7 10 2" xfId="1991"/>
    <cellStyle name="Обычный 3 2 3 2 7 10 2 2" xfId="3746"/>
    <cellStyle name="Обычный 3 2 3 2 7 10 2 2 2" xfId="7251"/>
    <cellStyle name="Обычный 3 2 3 2 7 10 2 3" xfId="4381"/>
    <cellStyle name="Обычный 3 2 3 2 7 10 3" xfId="2342"/>
    <cellStyle name="Обычный 3 2 3 2 7 10 3 2" xfId="4382"/>
    <cellStyle name="Обычный 3 2 3 2 7 10 4" xfId="4380"/>
    <cellStyle name="Обычный 3 2 3 2 7 11" xfId="1413"/>
    <cellStyle name="Обычный 3 2 3 2 7 11 2" xfId="3084"/>
    <cellStyle name="Обычный 3 2 3 2 7 11 2 2" xfId="6590"/>
    <cellStyle name="Обычный 3 2 3 2 7 11 3" xfId="4383"/>
    <cellStyle name="Обычный 3 2 3 2 7 12" xfId="2341"/>
    <cellStyle name="Обычный 3 2 3 2 7 12 2" xfId="4384"/>
    <cellStyle name="Обычный 3 2 3 2 7 13" xfId="4379"/>
    <cellStyle name="Обычный 3 2 3 2 7 14" xfId="7480"/>
    <cellStyle name="Обычный 3 2 3 2 7 15" xfId="7636"/>
    <cellStyle name="Обычный 3 2 3 2 7 16" xfId="7838"/>
    <cellStyle name="Обычный 3 2 3 2 7 17" xfId="7942"/>
    <cellStyle name="Обычный 3 2 3 2 7 18" xfId="8110"/>
    <cellStyle name="Обычный 3 2 3 2 7 2" xfId="76"/>
    <cellStyle name="Обычный 3 2 3 2 7 2 2" xfId="172"/>
    <cellStyle name="Обычный 3 2 3 2 7 2 2 2" xfId="1768"/>
    <cellStyle name="Обычный 3 2 3 2 7 2 2 2 2" xfId="3523"/>
    <cellStyle name="Обычный 3 2 3 2 7 2 2 2 2 2" xfId="7028"/>
    <cellStyle name="Обычный 3 2 3 2 7 2 2 2 3" xfId="4387"/>
    <cellStyle name="Обычный 3 2 3 2 7 2 2 3" xfId="2344"/>
    <cellStyle name="Обычный 3 2 3 2 7 2 2 3 2" xfId="4388"/>
    <cellStyle name="Обычный 3 2 3 2 7 2 2 4" xfId="4386"/>
    <cellStyle name="Обычный 3 2 3 2 7 2 2 5" xfId="755"/>
    <cellStyle name="Обычный 3 2 3 2 7 2 3" xfId="298"/>
    <cellStyle name="Обычный 3 2 3 2 7 2 3 2" xfId="3157"/>
    <cellStyle name="Обычный 3 2 3 2 7 2 3 2 2" xfId="6662"/>
    <cellStyle name="Обычный 3 2 3 2 7 2 3 3" xfId="4389"/>
    <cellStyle name="Обычный 3 2 3 2 7 2 4" xfId="2343"/>
    <cellStyle name="Обычный 3 2 3 2 7 2 4 2" xfId="4390"/>
    <cellStyle name="Обычный 3 2 3 2 7 2 5" xfId="4385"/>
    <cellStyle name="Обычный 3 2 3 2 7 2_БАЛАНС" xfId="685"/>
    <cellStyle name="Обычный 3 2 3 2 7 3" xfId="118"/>
    <cellStyle name="Обычный 3 2 3 2 7 3 2" xfId="173"/>
    <cellStyle name="Обычный 3 2 3 2 7 3 2 2" xfId="1810"/>
    <cellStyle name="Обычный 3 2 3 2 7 3 2 2 2" xfId="3565"/>
    <cellStyle name="Обычный 3 2 3 2 7 3 2 2 2 2" xfId="7070"/>
    <cellStyle name="Обычный 3 2 3 2 7 3 2 2 3" xfId="4393"/>
    <cellStyle name="Обычный 3 2 3 2 7 3 2 3" xfId="2346"/>
    <cellStyle name="Обычный 3 2 3 2 7 3 2 3 2" xfId="4394"/>
    <cellStyle name="Обычный 3 2 3 2 7 3 2 4" xfId="4392"/>
    <cellStyle name="Обычный 3 2 3 2 7 3 2 5" xfId="797"/>
    <cellStyle name="Обычный 3 2 3 2 7 3 3" xfId="299"/>
    <cellStyle name="Обычный 3 2 3 2 7 3 3 2" xfId="3199"/>
    <cellStyle name="Обычный 3 2 3 2 7 3 3 2 2" xfId="6704"/>
    <cellStyle name="Обычный 3 2 3 2 7 3 3 3" xfId="4395"/>
    <cellStyle name="Обычный 3 2 3 2 7 3 4" xfId="2345"/>
    <cellStyle name="Обычный 3 2 3 2 7 3 4 2" xfId="4396"/>
    <cellStyle name="Обычный 3 2 3 2 7 3 5" xfId="4391"/>
    <cellStyle name="Обычный 3 2 3 2 7 3_БАЛАНС" xfId="678"/>
    <cellStyle name="Обычный 3 2 3 2 7 4" xfId="171"/>
    <cellStyle name="Обычный 3 2 3 2 7 4 2" xfId="840"/>
    <cellStyle name="Обычный 3 2 3 2 7 4 2 2" xfId="1852"/>
    <cellStyle name="Обычный 3 2 3 2 7 4 2 2 2" xfId="3607"/>
    <cellStyle name="Обычный 3 2 3 2 7 4 2 2 2 2" xfId="7112"/>
    <cellStyle name="Обычный 3 2 3 2 7 4 2 2 3" xfId="4399"/>
    <cellStyle name="Обычный 3 2 3 2 7 4 2 3" xfId="2348"/>
    <cellStyle name="Обычный 3 2 3 2 7 4 2 3 2" xfId="4400"/>
    <cellStyle name="Обычный 3 2 3 2 7 4 2 4" xfId="4398"/>
    <cellStyle name="Обычный 3 2 3 2 7 4 3" xfId="1486"/>
    <cellStyle name="Обычный 3 2 3 2 7 4 3 2" xfId="3241"/>
    <cellStyle name="Обычный 3 2 3 2 7 4 3 2 2" xfId="6746"/>
    <cellStyle name="Обычный 3 2 3 2 7 4 3 3" xfId="4401"/>
    <cellStyle name="Обычный 3 2 3 2 7 4 4" xfId="2347"/>
    <cellStyle name="Обычный 3 2 3 2 7 4 4 2" xfId="4402"/>
    <cellStyle name="Обычный 3 2 3 2 7 4 5" xfId="4397"/>
    <cellStyle name="Обычный 3 2 3 2 7 4 6" xfId="441"/>
    <cellStyle name="Обычный 3 2 3 2 7 4_БАЛАНС" xfId="610"/>
    <cellStyle name="Обычный 3 2 3 2 7 5" xfId="297"/>
    <cellStyle name="Обычный 3 2 3 2 7 5 2" xfId="882"/>
    <cellStyle name="Обычный 3 2 3 2 7 5 2 2" xfId="1894"/>
    <cellStyle name="Обычный 3 2 3 2 7 5 2 2 2" xfId="3649"/>
    <cellStyle name="Обычный 3 2 3 2 7 5 2 2 2 2" xfId="7154"/>
    <cellStyle name="Обычный 3 2 3 2 7 5 2 2 3" xfId="4405"/>
    <cellStyle name="Обычный 3 2 3 2 7 5 2 3" xfId="2350"/>
    <cellStyle name="Обычный 3 2 3 2 7 5 2 3 2" xfId="4406"/>
    <cellStyle name="Обычный 3 2 3 2 7 5 2 4" xfId="4404"/>
    <cellStyle name="Обычный 3 2 3 2 7 5 3" xfId="1528"/>
    <cellStyle name="Обычный 3 2 3 2 7 5 3 2" xfId="3283"/>
    <cellStyle name="Обычный 3 2 3 2 7 5 3 2 2" xfId="6788"/>
    <cellStyle name="Обычный 3 2 3 2 7 5 3 3" xfId="4407"/>
    <cellStyle name="Обычный 3 2 3 2 7 5 4" xfId="2349"/>
    <cellStyle name="Обычный 3 2 3 2 7 5 4 2" xfId="4408"/>
    <cellStyle name="Обычный 3 2 3 2 7 5 5" xfId="4403"/>
    <cellStyle name="Обычный 3 2 3 2 7 5_БАЛАНС" xfId="708"/>
    <cellStyle name="Обычный 3 2 3 2 7 6" xfId="488"/>
    <cellStyle name="Обычный 3 2 3 2 7 6 2" xfId="924"/>
    <cellStyle name="Обычный 3 2 3 2 7 6 2 2" xfId="1936"/>
    <cellStyle name="Обычный 3 2 3 2 7 6 2 2 2" xfId="3691"/>
    <cellStyle name="Обычный 3 2 3 2 7 6 2 2 2 2" xfId="7196"/>
    <cellStyle name="Обычный 3 2 3 2 7 6 2 2 3" xfId="4411"/>
    <cellStyle name="Обычный 3 2 3 2 7 6 2 3" xfId="2352"/>
    <cellStyle name="Обычный 3 2 3 2 7 6 2 3 2" xfId="4412"/>
    <cellStyle name="Обычный 3 2 3 2 7 6 2 4" xfId="4410"/>
    <cellStyle name="Обычный 3 2 3 2 7 6 3" xfId="1570"/>
    <cellStyle name="Обычный 3 2 3 2 7 6 3 2" xfId="3325"/>
    <cellStyle name="Обычный 3 2 3 2 7 6 3 2 2" xfId="6830"/>
    <cellStyle name="Обычный 3 2 3 2 7 6 3 3" xfId="4413"/>
    <cellStyle name="Обычный 3 2 3 2 7 6 4" xfId="2351"/>
    <cellStyle name="Обычный 3 2 3 2 7 6 4 2" xfId="4414"/>
    <cellStyle name="Обычный 3 2 3 2 7 6 5" xfId="4409"/>
    <cellStyle name="Обычный 3 2 3 2 7 6_БАЛАНС" xfId="701"/>
    <cellStyle name="Обычный 3 2 3 2 7 7" xfId="530"/>
    <cellStyle name="Обычный 3 2 3 2 7 7 2" xfId="1612"/>
    <cellStyle name="Обычный 3 2 3 2 7 7 2 2" xfId="3367"/>
    <cellStyle name="Обычный 3 2 3 2 7 7 2 2 2" xfId="6872"/>
    <cellStyle name="Обычный 3 2 3 2 7 7 2 3" xfId="4416"/>
    <cellStyle name="Обычный 3 2 3 2 7 7 3" xfId="2353"/>
    <cellStyle name="Обычный 3 2 3 2 7 7 3 2" xfId="4417"/>
    <cellStyle name="Обычный 3 2 3 2 7 7 4" xfId="4415"/>
    <cellStyle name="Обычный 3 2 3 2 7 8" xfId="572"/>
    <cellStyle name="Обычный 3 2 3 2 7 8 2" xfId="1654"/>
    <cellStyle name="Обычный 3 2 3 2 7 8 2 2" xfId="3409"/>
    <cellStyle name="Обычный 3 2 3 2 7 8 2 2 2" xfId="6914"/>
    <cellStyle name="Обычный 3 2 3 2 7 8 2 3" xfId="4419"/>
    <cellStyle name="Обычный 3 2 3 2 7 8 3" xfId="2354"/>
    <cellStyle name="Обычный 3 2 3 2 7 8 3 2" xfId="4420"/>
    <cellStyle name="Обычный 3 2 3 2 7 8 4" xfId="4418"/>
    <cellStyle name="Обычный 3 2 3 2 7 9" xfId="627"/>
    <cellStyle name="Обычный 3 2 3 2 7 9 2" xfId="1696"/>
    <cellStyle name="Обычный 3 2 3 2 7 9 2 2" xfId="3451"/>
    <cellStyle name="Обычный 3 2 3 2 7 9 2 2 2" xfId="6956"/>
    <cellStyle name="Обычный 3 2 3 2 7 9 2 3" xfId="4422"/>
    <cellStyle name="Обычный 3 2 3 2 7 9 3" xfId="2355"/>
    <cellStyle name="Обычный 3 2 3 2 7 9 3 2" xfId="4423"/>
    <cellStyle name="Обычный 3 2 3 2 7 9 4" xfId="4421"/>
    <cellStyle name="Обычный 3 2 3 2 7_БАЛАНС" xfId="692"/>
    <cellStyle name="Обычный 3 2 3 2 70" xfId="7614"/>
    <cellStyle name="Обычный 3 2 3 2 71" xfId="7630"/>
    <cellStyle name="Обычный 3 2 3 2 72" xfId="7627"/>
    <cellStyle name="Обычный 3 2 3 2 73" xfId="7705"/>
    <cellStyle name="Обычный 3 2 3 2 74" xfId="7675"/>
    <cellStyle name="Обычный 3 2 3 2 75" xfId="7711"/>
    <cellStyle name="Обычный 3 2 3 2 76" xfId="7680"/>
    <cellStyle name="Обычный 3 2 3 2 77" xfId="7716"/>
    <cellStyle name="Обычный 3 2 3 2 78" xfId="7722"/>
    <cellStyle name="Обычный 3 2 3 2 79" xfId="7728"/>
    <cellStyle name="Обычный 3 2 3 2 8" xfId="70"/>
    <cellStyle name="Обычный 3 2 3 2 8 2" xfId="174"/>
    <cellStyle name="Обычный 3 2 3 2 8 2 2" xfId="1762"/>
    <cellStyle name="Обычный 3 2 3 2 8 2 2 2" xfId="3517"/>
    <cellStyle name="Обычный 3 2 3 2 8 2 2 2 2" xfId="7022"/>
    <cellStyle name="Обычный 3 2 3 2 8 2 2 3" xfId="4426"/>
    <cellStyle name="Обычный 3 2 3 2 8 2 3" xfId="2357"/>
    <cellStyle name="Обычный 3 2 3 2 8 2 3 2" xfId="4427"/>
    <cellStyle name="Обычный 3 2 3 2 8 2 4" xfId="4425"/>
    <cellStyle name="Обычный 3 2 3 2 8 2 5" xfId="749"/>
    <cellStyle name="Обычный 3 2 3 2 8 3" xfId="300"/>
    <cellStyle name="Обычный 3 2 3 2 8 3 2" xfId="3151"/>
    <cellStyle name="Обычный 3 2 3 2 8 3 2 2" xfId="6656"/>
    <cellStyle name="Обычный 3 2 3 2 8 3 3" xfId="4428"/>
    <cellStyle name="Обычный 3 2 3 2 8 4" xfId="2356"/>
    <cellStyle name="Обычный 3 2 3 2 8 4 2" xfId="4429"/>
    <cellStyle name="Обычный 3 2 3 2 8 5" xfId="4424"/>
    <cellStyle name="Обычный 3 2 3 2 8_БАЛАНС" xfId="693"/>
    <cellStyle name="Обычный 3 2 3 2 80" xfId="7734"/>
    <cellStyle name="Обычный 3 2 3 2 81" xfId="7740"/>
    <cellStyle name="Обычный 3 2 3 2 82" xfId="7746"/>
    <cellStyle name="Обычный 3 2 3 2 83" xfId="7752"/>
    <cellStyle name="Обычный 3 2 3 2 84" xfId="7758"/>
    <cellStyle name="Обычный 3 2 3 2 85" xfId="7764"/>
    <cellStyle name="Обычный 3 2 3 2 86" xfId="7770"/>
    <cellStyle name="Обычный 3 2 3 2 87" xfId="7776"/>
    <cellStyle name="Обычный 3 2 3 2 88" xfId="7781"/>
    <cellStyle name="Обычный 3 2 3 2 89" xfId="7785"/>
    <cellStyle name="Обычный 3 2 3 2 9" xfId="112"/>
    <cellStyle name="Обычный 3 2 3 2 9 2" xfId="175"/>
    <cellStyle name="Обычный 3 2 3 2 9 2 2" xfId="1804"/>
    <cellStyle name="Обычный 3 2 3 2 9 2 2 2" xfId="3559"/>
    <cellStyle name="Обычный 3 2 3 2 9 2 2 2 2" xfId="7064"/>
    <cellStyle name="Обычный 3 2 3 2 9 2 2 3" xfId="4432"/>
    <cellStyle name="Обычный 3 2 3 2 9 2 3" xfId="2359"/>
    <cellStyle name="Обычный 3 2 3 2 9 2 3 2" xfId="4433"/>
    <cellStyle name="Обычный 3 2 3 2 9 2 4" xfId="4431"/>
    <cellStyle name="Обычный 3 2 3 2 9 2 5" xfId="791"/>
    <cellStyle name="Обычный 3 2 3 2 9 3" xfId="301"/>
    <cellStyle name="Обычный 3 2 3 2 9 3 2" xfId="3193"/>
    <cellStyle name="Обычный 3 2 3 2 9 3 2 2" xfId="6698"/>
    <cellStyle name="Обычный 3 2 3 2 9 3 3" xfId="4434"/>
    <cellStyle name="Обычный 3 2 3 2 9 4" xfId="2358"/>
    <cellStyle name="Обычный 3 2 3 2 9 4 2" xfId="4435"/>
    <cellStyle name="Обычный 3 2 3 2 9 5" xfId="4430"/>
    <cellStyle name="Обычный 3 2 3 2 9_БАЛАНС" xfId="686"/>
    <cellStyle name="Обычный 3 2 3 2 90" xfId="7789"/>
    <cellStyle name="Обычный 3 2 3 2 91" xfId="7793"/>
    <cellStyle name="Обычный 3 2 3 2 92" xfId="7797"/>
    <cellStyle name="Обычный 3 2 3 2 93" xfId="7801"/>
    <cellStyle name="Обычный 3 2 3 2 94" xfId="7805"/>
    <cellStyle name="Обычный 3 2 3 2 95" xfId="7809"/>
    <cellStyle name="Обычный 3 2 3 2 96" xfId="7812"/>
    <cellStyle name="Обычный 3 2 3 2 97" xfId="7815"/>
    <cellStyle name="Обычный 3 2 3 2 98" xfId="7818"/>
    <cellStyle name="Обычный 3 2 3 2 99" xfId="7832"/>
    <cellStyle name="Обычный 3 2 3 2_БАЛАНС" xfId="726"/>
    <cellStyle name="Обычный 3 2 3 20" xfId="1238"/>
    <cellStyle name="Обычный 3 2 3 20 2" xfId="2031"/>
    <cellStyle name="Обычный 3 2 3 20 2 2" xfId="3786"/>
    <cellStyle name="Обычный 3 2 3 20 2 2 2" xfId="7291"/>
    <cellStyle name="Обычный 3 2 3 20 2 3" xfId="4437"/>
    <cellStyle name="Обычный 3 2 3 20 3" xfId="2360"/>
    <cellStyle name="Обычный 3 2 3 20 3 2" xfId="4438"/>
    <cellStyle name="Обычный 3 2 3 20 4" xfId="4436"/>
    <cellStyle name="Обычный 3 2 3 21" xfId="1274"/>
    <cellStyle name="Обычный 3 2 3 21 2" xfId="2067"/>
    <cellStyle name="Обычный 3 2 3 21 2 2" xfId="3822"/>
    <cellStyle name="Обычный 3 2 3 21 2 2 2" xfId="7327"/>
    <cellStyle name="Обычный 3 2 3 21 2 3" xfId="4440"/>
    <cellStyle name="Обычный 3 2 3 21 3" xfId="2361"/>
    <cellStyle name="Обычный 3 2 3 21 3 2" xfId="4441"/>
    <cellStyle name="Обычный 3 2 3 21 4" xfId="4439"/>
    <cellStyle name="Обычный 3 2 3 22" xfId="1243"/>
    <cellStyle name="Обычный 3 2 3 22 2" xfId="2036"/>
    <cellStyle name="Обычный 3 2 3 22 2 2" xfId="3791"/>
    <cellStyle name="Обычный 3 2 3 22 2 2 2" xfId="7296"/>
    <cellStyle name="Обычный 3 2 3 22 2 3" xfId="4443"/>
    <cellStyle name="Обычный 3 2 3 22 3" xfId="2362"/>
    <cellStyle name="Обычный 3 2 3 22 3 2" xfId="4444"/>
    <cellStyle name="Обычный 3 2 3 22 4" xfId="4442"/>
    <cellStyle name="Обычный 3 2 3 23" xfId="1279"/>
    <cellStyle name="Обычный 3 2 3 23 2" xfId="2072"/>
    <cellStyle name="Обычный 3 2 3 23 2 2" xfId="3827"/>
    <cellStyle name="Обычный 3 2 3 23 2 2 2" xfId="7332"/>
    <cellStyle name="Обычный 3 2 3 23 2 3" xfId="4446"/>
    <cellStyle name="Обычный 3 2 3 23 3" xfId="2363"/>
    <cellStyle name="Обычный 3 2 3 23 3 2" xfId="4447"/>
    <cellStyle name="Обычный 3 2 3 23 4" xfId="4445"/>
    <cellStyle name="Обычный 3 2 3 24" xfId="1285"/>
    <cellStyle name="Обычный 3 2 3 24 2" xfId="2078"/>
    <cellStyle name="Обычный 3 2 3 24 2 2" xfId="3833"/>
    <cellStyle name="Обычный 3 2 3 24 2 2 2" xfId="7338"/>
    <cellStyle name="Обычный 3 2 3 24 2 3" xfId="4449"/>
    <cellStyle name="Обычный 3 2 3 24 3" xfId="2364"/>
    <cellStyle name="Обычный 3 2 3 24 3 2" xfId="4450"/>
    <cellStyle name="Обычный 3 2 3 24 4" xfId="4448"/>
    <cellStyle name="Обычный 3 2 3 25" xfId="1291"/>
    <cellStyle name="Обычный 3 2 3 25 2" xfId="2084"/>
    <cellStyle name="Обычный 3 2 3 25 2 2" xfId="3839"/>
    <cellStyle name="Обычный 3 2 3 25 2 2 2" xfId="7344"/>
    <cellStyle name="Обычный 3 2 3 25 2 3" xfId="4452"/>
    <cellStyle name="Обычный 3 2 3 25 3" xfId="2365"/>
    <cellStyle name="Обычный 3 2 3 25 3 2" xfId="4453"/>
    <cellStyle name="Обычный 3 2 3 25 4" xfId="4451"/>
    <cellStyle name="Обычный 3 2 3 26" xfId="1297"/>
    <cellStyle name="Обычный 3 2 3 26 2" xfId="2090"/>
    <cellStyle name="Обычный 3 2 3 26 2 2" xfId="3845"/>
    <cellStyle name="Обычный 3 2 3 26 2 2 2" xfId="7350"/>
    <cellStyle name="Обычный 3 2 3 26 2 3" xfId="4455"/>
    <cellStyle name="Обычный 3 2 3 26 3" xfId="2366"/>
    <cellStyle name="Обычный 3 2 3 26 3 2" xfId="4456"/>
    <cellStyle name="Обычный 3 2 3 26 4" xfId="4454"/>
    <cellStyle name="Обычный 3 2 3 27" xfId="1303"/>
    <cellStyle name="Обычный 3 2 3 27 2" xfId="2096"/>
    <cellStyle name="Обычный 3 2 3 27 2 2" xfId="3851"/>
    <cellStyle name="Обычный 3 2 3 27 2 2 2" xfId="7356"/>
    <cellStyle name="Обычный 3 2 3 27 2 3" xfId="4458"/>
    <cellStyle name="Обычный 3 2 3 27 3" xfId="2367"/>
    <cellStyle name="Обычный 3 2 3 27 3 2" xfId="4459"/>
    <cellStyle name="Обычный 3 2 3 27 4" xfId="4457"/>
    <cellStyle name="Обычный 3 2 3 28" xfId="1309"/>
    <cellStyle name="Обычный 3 2 3 28 2" xfId="2102"/>
    <cellStyle name="Обычный 3 2 3 28 2 2" xfId="3857"/>
    <cellStyle name="Обычный 3 2 3 28 2 2 2" xfId="7362"/>
    <cellStyle name="Обычный 3 2 3 28 2 3" xfId="4461"/>
    <cellStyle name="Обычный 3 2 3 28 3" xfId="2368"/>
    <cellStyle name="Обычный 3 2 3 28 3 2" xfId="4462"/>
    <cellStyle name="Обычный 3 2 3 28 4" xfId="4460"/>
    <cellStyle name="Обычный 3 2 3 29" xfId="1315"/>
    <cellStyle name="Обычный 3 2 3 29 2" xfId="2108"/>
    <cellStyle name="Обычный 3 2 3 29 2 2" xfId="3863"/>
    <cellStyle name="Обычный 3 2 3 29 2 2 2" xfId="7368"/>
    <cellStyle name="Обычный 3 2 3 29 2 3" xfId="4464"/>
    <cellStyle name="Обычный 3 2 3 29 3" xfId="2369"/>
    <cellStyle name="Обычный 3 2 3 29 3 2" xfId="4465"/>
    <cellStyle name="Обычный 3 2 3 29 4" xfId="4463"/>
    <cellStyle name="Обычный 3 2 3 3" xfId="22"/>
    <cellStyle name="Обычный 3 2 3 3 10" xfId="628"/>
    <cellStyle name="Обычный 3 2 3 3 10 2" xfId="1697"/>
    <cellStyle name="Обычный 3 2 3 3 10 2 2" xfId="3452"/>
    <cellStyle name="Обычный 3 2 3 3 10 2 2 2" xfId="6957"/>
    <cellStyle name="Обычный 3 2 3 3 10 2 3" xfId="4468"/>
    <cellStyle name="Обычный 3 2 3 3 10 3" xfId="2371"/>
    <cellStyle name="Обычный 3 2 3 3 10 3 2" xfId="4469"/>
    <cellStyle name="Обычный 3 2 3 3 10 4" xfId="4467"/>
    <cellStyle name="Обычный 3 2 3 3 11" xfId="1199"/>
    <cellStyle name="Обычный 3 2 3 3 11 2" xfId="1992"/>
    <cellStyle name="Обычный 3 2 3 3 11 2 2" xfId="3747"/>
    <cellStyle name="Обычный 3 2 3 3 11 2 2 2" xfId="7252"/>
    <cellStyle name="Обычный 3 2 3 3 11 2 3" xfId="4471"/>
    <cellStyle name="Обычный 3 2 3 3 11 3" xfId="2372"/>
    <cellStyle name="Обычный 3 2 3 3 11 3 2" xfId="4472"/>
    <cellStyle name="Обычный 3 2 3 3 11 4" xfId="4470"/>
    <cellStyle name="Обычный 3 2 3 3 12" xfId="1414"/>
    <cellStyle name="Обычный 3 2 3 3 12 2" xfId="3085"/>
    <cellStyle name="Обычный 3 2 3 3 12 2 2" xfId="6591"/>
    <cellStyle name="Обычный 3 2 3 3 12 3" xfId="4473"/>
    <cellStyle name="Обычный 3 2 3 3 13" xfId="2370"/>
    <cellStyle name="Обычный 3 2 3 3 13 2" xfId="4474"/>
    <cellStyle name="Обычный 3 2 3 3 14" xfId="4466"/>
    <cellStyle name="Обычный 3 2 3 3 15" xfId="7481"/>
    <cellStyle name="Обычный 3 2 3 3 16" xfId="7637"/>
    <cellStyle name="Обычный 3 2 3 3 17" xfId="7839"/>
    <cellStyle name="Обычный 3 2 3 3 18" xfId="7943"/>
    <cellStyle name="Обычный 3 2 3 3 19" xfId="8111"/>
    <cellStyle name="Обычный 3 2 3 3 2" xfId="77"/>
    <cellStyle name="Обычный 3 2 3 3 2 2" xfId="177"/>
    <cellStyle name="Обычный 3 2 3 3 2 2 2" xfId="1731"/>
    <cellStyle name="Обычный 3 2 3 3 2 2 2 2" xfId="3486"/>
    <cellStyle name="Обычный 3 2 3 3 2 2 2 2 2" xfId="6991"/>
    <cellStyle name="Обычный 3 2 3 3 2 2 2 3" xfId="4477"/>
    <cellStyle name="Обычный 3 2 3 3 2 2 3" xfId="2374"/>
    <cellStyle name="Обычный 3 2 3 3 2 2 3 2" xfId="4478"/>
    <cellStyle name="Обычный 3 2 3 3 2 2 4" xfId="4476"/>
    <cellStyle name="Обычный 3 2 3 3 2 2 5" xfId="714"/>
    <cellStyle name="Обычный 3 2 3 3 2 3" xfId="303"/>
    <cellStyle name="Обычный 3 2 3 3 2 3 2" xfId="3120"/>
    <cellStyle name="Обычный 3 2 3 3 2 3 2 2" xfId="6625"/>
    <cellStyle name="Обычный 3 2 3 3 2 3 3" xfId="4479"/>
    <cellStyle name="Обычный 3 2 3 3 2 4" xfId="2373"/>
    <cellStyle name="Обычный 3 2 3 3 2 4 2" xfId="4480"/>
    <cellStyle name="Обычный 3 2 3 3 2 5" xfId="4475"/>
    <cellStyle name="Обычный 3 2 3 3 2_БАЛАНС" xfId="675"/>
    <cellStyle name="Обычный 3 2 3 3 3" xfId="119"/>
    <cellStyle name="Обычный 3 2 3 3 3 2" xfId="178"/>
    <cellStyle name="Обычный 3 2 3 3 3 2 2" xfId="1769"/>
    <cellStyle name="Обычный 3 2 3 3 3 2 2 2" xfId="3524"/>
    <cellStyle name="Обычный 3 2 3 3 3 2 2 2 2" xfId="7029"/>
    <cellStyle name="Обычный 3 2 3 3 3 2 2 3" xfId="4483"/>
    <cellStyle name="Обычный 3 2 3 3 3 2 3" xfId="2376"/>
    <cellStyle name="Обычный 3 2 3 3 3 2 3 2" xfId="4484"/>
    <cellStyle name="Обычный 3 2 3 3 3 2 4" xfId="4482"/>
    <cellStyle name="Обычный 3 2 3 3 3 2 5" xfId="756"/>
    <cellStyle name="Обычный 3 2 3 3 3 3" xfId="304"/>
    <cellStyle name="Обычный 3 2 3 3 3 3 2" xfId="3158"/>
    <cellStyle name="Обычный 3 2 3 3 3 3 2 2" xfId="6663"/>
    <cellStyle name="Обычный 3 2 3 3 3 3 3" xfId="4485"/>
    <cellStyle name="Обычный 3 2 3 3 3 4" xfId="2375"/>
    <cellStyle name="Обычный 3 2 3 3 3 4 2" xfId="4486"/>
    <cellStyle name="Обычный 3 2 3 3 3 5" xfId="4481"/>
    <cellStyle name="Обычный 3 2 3 3 3_БАЛАНС" xfId="613"/>
    <cellStyle name="Обычный 3 2 3 3 4" xfId="176"/>
    <cellStyle name="Обычный 3 2 3 3 4 2" xfId="798"/>
    <cellStyle name="Обычный 3 2 3 3 4 2 2" xfId="1811"/>
    <cellStyle name="Обычный 3 2 3 3 4 2 2 2" xfId="3566"/>
    <cellStyle name="Обычный 3 2 3 3 4 2 2 2 2" xfId="7071"/>
    <cellStyle name="Обычный 3 2 3 3 4 2 2 3" xfId="4489"/>
    <cellStyle name="Обычный 3 2 3 3 4 2 3" xfId="2378"/>
    <cellStyle name="Обычный 3 2 3 3 4 2 3 2" xfId="4490"/>
    <cellStyle name="Обычный 3 2 3 3 4 2 4" xfId="4488"/>
    <cellStyle name="Обычный 3 2 3 3 4 3" xfId="1454"/>
    <cellStyle name="Обычный 3 2 3 3 4 3 2" xfId="3200"/>
    <cellStyle name="Обычный 3 2 3 3 4 3 2 2" xfId="6705"/>
    <cellStyle name="Обычный 3 2 3 3 4 3 3" xfId="4491"/>
    <cellStyle name="Обычный 3 2 3 3 4 4" xfId="2377"/>
    <cellStyle name="Обычный 3 2 3 3 4 4 2" xfId="4492"/>
    <cellStyle name="Обычный 3 2 3 3 4 5" xfId="4487"/>
    <cellStyle name="Обычный 3 2 3 3 4 6" xfId="413"/>
    <cellStyle name="Обычный 3 2 3 3 4_БАЛАНС" xfId="617"/>
    <cellStyle name="Обычный 3 2 3 3 5" xfId="302"/>
    <cellStyle name="Обычный 3 2 3 3 5 2" xfId="841"/>
    <cellStyle name="Обычный 3 2 3 3 5 2 2" xfId="1853"/>
    <cellStyle name="Обычный 3 2 3 3 5 2 2 2" xfId="3608"/>
    <cellStyle name="Обычный 3 2 3 3 5 2 2 2 2" xfId="7113"/>
    <cellStyle name="Обычный 3 2 3 3 5 2 2 3" xfId="4495"/>
    <cellStyle name="Обычный 3 2 3 3 5 2 3" xfId="2380"/>
    <cellStyle name="Обычный 3 2 3 3 5 2 3 2" xfId="4496"/>
    <cellStyle name="Обычный 3 2 3 3 5 2 4" xfId="4494"/>
    <cellStyle name="Обычный 3 2 3 3 5 3" xfId="1487"/>
    <cellStyle name="Обычный 3 2 3 3 5 3 2" xfId="3242"/>
    <cellStyle name="Обычный 3 2 3 3 5 3 2 2" xfId="6747"/>
    <cellStyle name="Обычный 3 2 3 3 5 3 3" xfId="4497"/>
    <cellStyle name="Обычный 3 2 3 3 5 4" xfId="2379"/>
    <cellStyle name="Обычный 3 2 3 3 5 4 2" xfId="4498"/>
    <cellStyle name="Обычный 3 2 3 3 5 5" xfId="4493"/>
    <cellStyle name="Обычный 3 2 3 3 5_БАЛАНС" xfId="618"/>
    <cellStyle name="Обычный 3 2 3 3 6" xfId="456"/>
    <cellStyle name="Обычный 3 2 3 3 6 2" xfId="883"/>
    <cellStyle name="Обычный 3 2 3 3 6 2 2" xfId="1895"/>
    <cellStyle name="Обычный 3 2 3 3 6 2 2 2" xfId="3650"/>
    <cellStyle name="Обычный 3 2 3 3 6 2 2 2 2" xfId="7155"/>
    <cellStyle name="Обычный 3 2 3 3 6 2 2 3" xfId="4501"/>
    <cellStyle name="Обычный 3 2 3 3 6 2 3" xfId="2382"/>
    <cellStyle name="Обычный 3 2 3 3 6 2 3 2" xfId="4502"/>
    <cellStyle name="Обычный 3 2 3 3 6 2 4" xfId="4500"/>
    <cellStyle name="Обычный 3 2 3 3 6 3" xfId="1529"/>
    <cellStyle name="Обычный 3 2 3 3 6 3 2" xfId="3284"/>
    <cellStyle name="Обычный 3 2 3 3 6 3 2 2" xfId="6789"/>
    <cellStyle name="Обычный 3 2 3 3 6 3 3" xfId="4503"/>
    <cellStyle name="Обычный 3 2 3 3 6 4" xfId="2381"/>
    <cellStyle name="Обычный 3 2 3 3 6 4 2" xfId="4504"/>
    <cellStyle name="Обычный 3 2 3 3 6 5" xfId="4499"/>
    <cellStyle name="Обычный 3 2 3 3 6_БАЛАНС" xfId="666"/>
    <cellStyle name="Обычный 3 2 3 3 7" xfId="489"/>
    <cellStyle name="Обычный 3 2 3 3 7 2" xfId="925"/>
    <cellStyle name="Обычный 3 2 3 3 7 2 2" xfId="1937"/>
    <cellStyle name="Обычный 3 2 3 3 7 2 2 2" xfId="3692"/>
    <cellStyle name="Обычный 3 2 3 3 7 2 2 2 2" xfId="7197"/>
    <cellStyle name="Обычный 3 2 3 3 7 2 2 3" xfId="4507"/>
    <cellStyle name="Обычный 3 2 3 3 7 2 3" xfId="2384"/>
    <cellStyle name="Обычный 3 2 3 3 7 2 3 2" xfId="4508"/>
    <cellStyle name="Обычный 3 2 3 3 7 2 4" xfId="4506"/>
    <cellStyle name="Обычный 3 2 3 3 7 3" xfId="1571"/>
    <cellStyle name="Обычный 3 2 3 3 7 3 2" xfId="3326"/>
    <cellStyle name="Обычный 3 2 3 3 7 3 2 2" xfId="6831"/>
    <cellStyle name="Обычный 3 2 3 3 7 3 3" xfId="4509"/>
    <cellStyle name="Обычный 3 2 3 3 7 4" xfId="2383"/>
    <cellStyle name="Обычный 3 2 3 3 7 4 2" xfId="4510"/>
    <cellStyle name="Обычный 3 2 3 3 7 5" xfId="4505"/>
    <cellStyle name="Обычный 3 2 3 3 7_БАЛАНС" xfId="669"/>
    <cellStyle name="Обычный 3 2 3 3 8" xfId="531"/>
    <cellStyle name="Обычный 3 2 3 3 8 2" xfId="1613"/>
    <cellStyle name="Обычный 3 2 3 3 8 2 2" xfId="3368"/>
    <cellStyle name="Обычный 3 2 3 3 8 2 2 2" xfId="6873"/>
    <cellStyle name="Обычный 3 2 3 3 8 2 3" xfId="4512"/>
    <cellStyle name="Обычный 3 2 3 3 8 3" xfId="2385"/>
    <cellStyle name="Обычный 3 2 3 3 8 3 2" xfId="4513"/>
    <cellStyle name="Обычный 3 2 3 3 8 4" xfId="4511"/>
    <cellStyle name="Обычный 3 2 3 3 9" xfId="573"/>
    <cellStyle name="Обычный 3 2 3 3 9 2" xfId="1655"/>
    <cellStyle name="Обычный 3 2 3 3 9 2 2" xfId="3410"/>
    <cellStyle name="Обычный 3 2 3 3 9 2 2 2" xfId="6915"/>
    <cellStyle name="Обычный 3 2 3 3 9 2 3" xfId="4515"/>
    <cellStyle name="Обычный 3 2 3 3 9 3" xfId="2386"/>
    <cellStyle name="Обычный 3 2 3 3 9 3 2" xfId="4516"/>
    <cellStyle name="Обычный 3 2 3 3 9 4" xfId="4514"/>
    <cellStyle name="Обычный 3 2 3 3_БАЛАНС" xfId="679"/>
    <cellStyle name="Обычный 3 2 3 30" xfId="1321"/>
    <cellStyle name="Обычный 3 2 3 30 2" xfId="2114"/>
    <cellStyle name="Обычный 3 2 3 30 2 2" xfId="3869"/>
    <cellStyle name="Обычный 3 2 3 30 2 2 2" xfId="7374"/>
    <cellStyle name="Обычный 3 2 3 30 2 3" xfId="4518"/>
    <cellStyle name="Обычный 3 2 3 30 3" xfId="2387"/>
    <cellStyle name="Обычный 3 2 3 30 3 2" xfId="4519"/>
    <cellStyle name="Обычный 3 2 3 30 4" xfId="4517"/>
    <cellStyle name="Обычный 3 2 3 31" xfId="1327"/>
    <cellStyle name="Обычный 3 2 3 31 2" xfId="2120"/>
    <cellStyle name="Обычный 3 2 3 31 2 2" xfId="3875"/>
    <cellStyle name="Обычный 3 2 3 31 2 2 2" xfId="7380"/>
    <cellStyle name="Обычный 3 2 3 31 2 3" xfId="4521"/>
    <cellStyle name="Обычный 3 2 3 31 3" xfId="2388"/>
    <cellStyle name="Обычный 3 2 3 31 3 2" xfId="4522"/>
    <cellStyle name="Обычный 3 2 3 31 4" xfId="4520"/>
    <cellStyle name="Обычный 3 2 3 32" xfId="1333"/>
    <cellStyle name="Обычный 3 2 3 32 2" xfId="2126"/>
    <cellStyle name="Обычный 3 2 3 32 2 2" xfId="3881"/>
    <cellStyle name="Обычный 3 2 3 32 2 2 2" xfId="7386"/>
    <cellStyle name="Обычный 3 2 3 32 2 3" xfId="4524"/>
    <cellStyle name="Обычный 3 2 3 32 3" xfId="2389"/>
    <cellStyle name="Обычный 3 2 3 32 3 2" xfId="4525"/>
    <cellStyle name="Обычный 3 2 3 32 4" xfId="4523"/>
    <cellStyle name="Обычный 3 2 3 33" xfId="1339"/>
    <cellStyle name="Обычный 3 2 3 33 2" xfId="2132"/>
    <cellStyle name="Обычный 3 2 3 33 2 2" xfId="3887"/>
    <cellStyle name="Обычный 3 2 3 33 2 2 2" xfId="7392"/>
    <cellStyle name="Обычный 3 2 3 33 2 3" xfId="4527"/>
    <cellStyle name="Обычный 3 2 3 33 3" xfId="2390"/>
    <cellStyle name="Обычный 3 2 3 33 3 2" xfId="4528"/>
    <cellStyle name="Обычный 3 2 3 33 4" xfId="4526"/>
    <cellStyle name="Обычный 3 2 3 34" xfId="1345"/>
    <cellStyle name="Обычный 3 2 3 34 2" xfId="2138"/>
    <cellStyle name="Обычный 3 2 3 34 2 2" xfId="3893"/>
    <cellStyle name="Обычный 3 2 3 34 2 2 2" xfId="7398"/>
    <cellStyle name="Обычный 3 2 3 34 2 3" xfId="4530"/>
    <cellStyle name="Обычный 3 2 3 34 3" xfId="2391"/>
    <cellStyle name="Обычный 3 2 3 34 3 2" xfId="4531"/>
    <cellStyle name="Обычный 3 2 3 34 4" xfId="4529"/>
    <cellStyle name="Обычный 3 2 3 35" xfId="1351"/>
    <cellStyle name="Обычный 3 2 3 35 2" xfId="2144"/>
    <cellStyle name="Обычный 3 2 3 35 2 2" xfId="3899"/>
    <cellStyle name="Обычный 3 2 3 35 2 2 2" xfId="7404"/>
    <cellStyle name="Обычный 3 2 3 35 2 3" xfId="4533"/>
    <cellStyle name="Обычный 3 2 3 35 3" xfId="2392"/>
    <cellStyle name="Обычный 3 2 3 35 3 2" xfId="4534"/>
    <cellStyle name="Обычный 3 2 3 35 4" xfId="4532"/>
    <cellStyle name="Обычный 3 2 3 36" xfId="1357"/>
    <cellStyle name="Обычный 3 2 3 36 2" xfId="2150"/>
    <cellStyle name="Обычный 3 2 3 36 2 2" xfId="3905"/>
    <cellStyle name="Обычный 3 2 3 36 2 2 2" xfId="7410"/>
    <cellStyle name="Обычный 3 2 3 36 2 3" xfId="4536"/>
    <cellStyle name="Обычный 3 2 3 36 3" xfId="2393"/>
    <cellStyle name="Обычный 3 2 3 36 3 2" xfId="4537"/>
    <cellStyle name="Обычный 3 2 3 36 4" xfId="4535"/>
    <cellStyle name="Обычный 3 2 3 37" xfId="1363"/>
    <cellStyle name="Обычный 3 2 3 37 2" xfId="2156"/>
    <cellStyle name="Обычный 3 2 3 37 2 2" xfId="3911"/>
    <cellStyle name="Обычный 3 2 3 37 2 2 2" xfId="7416"/>
    <cellStyle name="Обычный 3 2 3 37 2 3" xfId="4539"/>
    <cellStyle name="Обычный 3 2 3 37 3" xfId="2394"/>
    <cellStyle name="Обычный 3 2 3 37 3 2" xfId="4540"/>
    <cellStyle name="Обычный 3 2 3 37 4" xfId="4538"/>
    <cellStyle name="Обычный 3 2 3 38" xfId="1368"/>
    <cellStyle name="Обычный 3 2 3 38 2" xfId="2161"/>
    <cellStyle name="Обычный 3 2 3 38 2 2" xfId="3916"/>
    <cellStyle name="Обычный 3 2 3 38 2 2 2" xfId="7421"/>
    <cellStyle name="Обычный 3 2 3 38 2 3" xfId="4542"/>
    <cellStyle name="Обычный 3 2 3 38 3" xfId="2395"/>
    <cellStyle name="Обычный 3 2 3 38 3 2" xfId="4543"/>
    <cellStyle name="Обычный 3 2 3 38 4" xfId="4541"/>
    <cellStyle name="Обычный 3 2 3 39" xfId="1372"/>
    <cellStyle name="Обычный 3 2 3 39 2" xfId="2165"/>
    <cellStyle name="Обычный 3 2 3 39 2 2" xfId="3920"/>
    <cellStyle name="Обычный 3 2 3 39 2 2 2" xfId="7425"/>
    <cellStyle name="Обычный 3 2 3 39 2 3" xfId="4545"/>
    <cellStyle name="Обычный 3 2 3 39 3" xfId="2396"/>
    <cellStyle name="Обычный 3 2 3 39 3 2" xfId="4546"/>
    <cellStyle name="Обычный 3 2 3 39 4" xfId="4544"/>
    <cellStyle name="Обычный 3 2 3 4" xfId="23"/>
    <cellStyle name="Обычный 3 2 3 4 10" xfId="629"/>
    <cellStyle name="Обычный 3 2 3 4 10 2" xfId="1698"/>
    <cellStyle name="Обычный 3 2 3 4 10 2 2" xfId="3453"/>
    <cellStyle name="Обычный 3 2 3 4 10 2 2 2" xfId="6958"/>
    <cellStyle name="Обычный 3 2 3 4 10 2 3" xfId="4549"/>
    <cellStyle name="Обычный 3 2 3 4 10 3" xfId="2398"/>
    <cellStyle name="Обычный 3 2 3 4 10 3 2" xfId="4550"/>
    <cellStyle name="Обычный 3 2 3 4 10 4" xfId="4548"/>
    <cellStyle name="Обычный 3 2 3 4 11" xfId="1200"/>
    <cellStyle name="Обычный 3 2 3 4 11 2" xfId="1993"/>
    <cellStyle name="Обычный 3 2 3 4 11 2 2" xfId="3748"/>
    <cellStyle name="Обычный 3 2 3 4 11 2 2 2" xfId="7253"/>
    <cellStyle name="Обычный 3 2 3 4 11 2 3" xfId="4552"/>
    <cellStyle name="Обычный 3 2 3 4 11 3" xfId="2399"/>
    <cellStyle name="Обычный 3 2 3 4 11 3 2" xfId="4553"/>
    <cellStyle name="Обычный 3 2 3 4 11 4" xfId="4551"/>
    <cellStyle name="Обычный 3 2 3 4 12" xfId="1415"/>
    <cellStyle name="Обычный 3 2 3 4 12 2" xfId="3086"/>
    <cellStyle name="Обычный 3 2 3 4 12 2 2" xfId="6592"/>
    <cellStyle name="Обычный 3 2 3 4 12 3" xfId="4554"/>
    <cellStyle name="Обычный 3 2 3 4 13" xfId="2397"/>
    <cellStyle name="Обычный 3 2 3 4 13 2" xfId="4555"/>
    <cellStyle name="Обычный 3 2 3 4 14" xfId="4547"/>
    <cellStyle name="Обычный 3 2 3 4 15" xfId="7482"/>
    <cellStyle name="Обычный 3 2 3 4 16" xfId="7638"/>
    <cellStyle name="Обычный 3 2 3 4 17" xfId="7840"/>
    <cellStyle name="Обычный 3 2 3 4 18" xfId="7944"/>
    <cellStyle name="Обычный 3 2 3 4 19" xfId="8112"/>
    <cellStyle name="Обычный 3 2 3 4 2" xfId="78"/>
    <cellStyle name="Обычный 3 2 3 4 2 2" xfId="180"/>
    <cellStyle name="Обычный 3 2 3 4 2 2 2" xfId="1737"/>
    <cellStyle name="Обычный 3 2 3 4 2 2 2 2" xfId="3492"/>
    <cellStyle name="Обычный 3 2 3 4 2 2 2 2 2" xfId="6997"/>
    <cellStyle name="Обычный 3 2 3 4 2 2 2 3" xfId="4558"/>
    <cellStyle name="Обычный 3 2 3 4 2 2 3" xfId="2401"/>
    <cellStyle name="Обычный 3 2 3 4 2 2 3 2" xfId="4559"/>
    <cellStyle name="Обычный 3 2 3 4 2 2 4" xfId="4557"/>
    <cellStyle name="Обычный 3 2 3 4 2 2 5" xfId="720"/>
    <cellStyle name="Обычный 3 2 3 4 2 3" xfId="306"/>
    <cellStyle name="Обычный 3 2 3 4 2 3 2" xfId="3126"/>
    <cellStyle name="Обычный 3 2 3 4 2 3 2 2" xfId="6631"/>
    <cellStyle name="Обычный 3 2 3 4 2 3 3" xfId="4560"/>
    <cellStyle name="Обычный 3 2 3 4 2 4" xfId="2400"/>
    <cellStyle name="Обычный 3 2 3 4 2 4 2" xfId="4561"/>
    <cellStyle name="Обычный 3 2 3 4 2 5" xfId="4556"/>
    <cellStyle name="Обычный 3 2 3 4 2_БАЛАНС" xfId="634"/>
    <cellStyle name="Обычный 3 2 3 4 3" xfId="120"/>
    <cellStyle name="Обычный 3 2 3 4 3 2" xfId="181"/>
    <cellStyle name="Обычный 3 2 3 4 3 2 2" xfId="1770"/>
    <cellStyle name="Обычный 3 2 3 4 3 2 2 2" xfId="3525"/>
    <cellStyle name="Обычный 3 2 3 4 3 2 2 2 2" xfId="7030"/>
    <cellStyle name="Обычный 3 2 3 4 3 2 2 3" xfId="4564"/>
    <cellStyle name="Обычный 3 2 3 4 3 2 3" xfId="2403"/>
    <cellStyle name="Обычный 3 2 3 4 3 2 3 2" xfId="4565"/>
    <cellStyle name="Обычный 3 2 3 4 3 2 4" xfId="4563"/>
    <cellStyle name="Обычный 3 2 3 4 3 2 5" xfId="757"/>
    <cellStyle name="Обычный 3 2 3 4 3 3" xfId="307"/>
    <cellStyle name="Обычный 3 2 3 4 3 3 2" xfId="3159"/>
    <cellStyle name="Обычный 3 2 3 4 3 3 2 2" xfId="6664"/>
    <cellStyle name="Обычный 3 2 3 4 3 3 3" xfId="4566"/>
    <cellStyle name="Обычный 3 2 3 4 3 4" xfId="2402"/>
    <cellStyle name="Обычный 3 2 3 4 3 4 2" xfId="4567"/>
    <cellStyle name="Обычный 3 2 3 4 3 5" xfId="4562"/>
    <cellStyle name="Обычный 3 2 3 4 3_БАЛАНС" xfId="670"/>
    <cellStyle name="Обычный 3 2 3 4 4" xfId="179"/>
    <cellStyle name="Обычный 3 2 3 4 4 2" xfId="799"/>
    <cellStyle name="Обычный 3 2 3 4 4 2 2" xfId="1812"/>
    <cellStyle name="Обычный 3 2 3 4 4 2 2 2" xfId="3567"/>
    <cellStyle name="Обычный 3 2 3 4 4 2 2 2 2" xfId="7072"/>
    <cellStyle name="Обычный 3 2 3 4 4 2 2 3" xfId="4570"/>
    <cellStyle name="Обычный 3 2 3 4 4 2 3" xfId="2405"/>
    <cellStyle name="Обычный 3 2 3 4 4 2 3 2" xfId="4571"/>
    <cellStyle name="Обычный 3 2 3 4 4 2 4" xfId="4569"/>
    <cellStyle name="Обычный 3 2 3 4 4 3" xfId="1455"/>
    <cellStyle name="Обычный 3 2 3 4 4 3 2" xfId="3201"/>
    <cellStyle name="Обычный 3 2 3 4 4 3 2 2" xfId="6706"/>
    <cellStyle name="Обычный 3 2 3 4 4 3 3" xfId="4572"/>
    <cellStyle name="Обычный 3 2 3 4 4 4" xfId="2404"/>
    <cellStyle name="Обычный 3 2 3 4 4 4 2" xfId="4573"/>
    <cellStyle name="Обычный 3 2 3 4 4 5" xfId="4568"/>
    <cellStyle name="Обычный 3 2 3 4 4 6" xfId="414"/>
    <cellStyle name="Обычный 3 2 3 4 4_БАЛАНС" xfId="674"/>
    <cellStyle name="Обычный 3 2 3 4 5" xfId="305"/>
    <cellStyle name="Обычный 3 2 3 4 5 2" xfId="842"/>
    <cellStyle name="Обычный 3 2 3 4 5 2 2" xfId="1854"/>
    <cellStyle name="Обычный 3 2 3 4 5 2 2 2" xfId="3609"/>
    <cellStyle name="Обычный 3 2 3 4 5 2 2 2 2" xfId="7114"/>
    <cellStyle name="Обычный 3 2 3 4 5 2 2 3" xfId="4576"/>
    <cellStyle name="Обычный 3 2 3 4 5 2 3" xfId="2407"/>
    <cellStyle name="Обычный 3 2 3 4 5 2 3 2" xfId="4577"/>
    <cellStyle name="Обычный 3 2 3 4 5 2 4" xfId="4575"/>
    <cellStyle name="Обычный 3 2 3 4 5 3" xfId="1488"/>
    <cellStyle name="Обычный 3 2 3 4 5 3 2" xfId="3243"/>
    <cellStyle name="Обычный 3 2 3 4 5 3 2 2" xfId="6748"/>
    <cellStyle name="Обычный 3 2 3 4 5 3 3" xfId="4578"/>
    <cellStyle name="Обычный 3 2 3 4 5 4" xfId="2406"/>
    <cellStyle name="Обычный 3 2 3 4 5 4 2" xfId="4579"/>
    <cellStyle name="Обычный 3 2 3 4 5 5" xfId="4574"/>
    <cellStyle name="Обычный 3 2 3 4 5_БАЛАНС" xfId="649"/>
    <cellStyle name="Обычный 3 2 3 4 6" xfId="457"/>
    <cellStyle name="Обычный 3 2 3 4 6 2" xfId="884"/>
    <cellStyle name="Обычный 3 2 3 4 6 2 2" xfId="1896"/>
    <cellStyle name="Обычный 3 2 3 4 6 2 2 2" xfId="3651"/>
    <cellStyle name="Обычный 3 2 3 4 6 2 2 2 2" xfId="7156"/>
    <cellStyle name="Обычный 3 2 3 4 6 2 2 3" xfId="4582"/>
    <cellStyle name="Обычный 3 2 3 4 6 2 3" xfId="2409"/>
    <cellStyle name="Обычный 3 2 3 4 6 2 3 2" xfId="4583"/>
    <cellStyle name="Обычный 3 2 3 4 6 2 4" xfId="4581"/>
    <cellStyle name="Обычный 3 2 3 4 6 3" xfId="1530"/>
    <cellStyle name="Обычный 3 2 3 4 6 3 2" xfId="3285"/>
    <cellStyle name="Обычный 3 2 3 4 6 3 2 2" xfId="6790"/>
    <cellStyle name="Обычный 3 2 3 4 6 3 3" xfId="4584"/>
    <cellStyle name="Обычный 3 2 3 4 6 4" xfId="2408"/>
    <cellStyle name="Обычный 3 2 3 4 6 4 2" xfId="4585"/>
    <cellStyle name="Обычный 3 2 3 4 6 5" xfId="4580"/>
    <cellStyle name="Обычный 3 2 3 4 6_БАЛАНС" xfId="650"/>
    <cellStyle name="Обычный 3 2 3 4 7" xfId="490"/>
    <cellStyle name="Обычный 3 2 3 4 7 2" xfId="926"/>
    <cellStyle name="Обычный 3 2 3 4 7 2 2" xfId="1938"/>
    <cellStyle name="Обычный 3 2 3 4 7 2 2 2" xfId="3693"/>
    <cellStyle name="Обычный 3 2 3 4 7 2 2 2 2" xfId="7198"/>
    <cellStyle name="Обычный 3 2 3 4 7 2 2 3" xfId="4588"/>
    <cellStyle name="Обычный 3 2 3 4 7 2 3" xfId="2411"/>
    <cellStyle name="Обычный 3 2 3 4 7 2 3 2" xfId="4589"/>
    <cellStyle name="Обычный 3 2 3 4 7 2 4" xfId="4587"/>
    <cellStyle name="Обычный 3 2 3 4 7 3" xfId="1572"/>
    <cellStyle name="Обычный 3 2 3 4 7 3 2" xfId="3327"/>
    <cellStyle name="Обычный 3 2 3 4 7 3 2 2" xfId="6832"/>
    <cellStyle name="Обычный 3 2 3 4 7 3 3" xfId="4590"/>
    <cellStyle name="Обычный 3 2 3 4 7 4" xfId="2410"/>
    <cellStyle name="Обычный 3 2 3 4 7 4 2" xfId="4591"/>
    <cellStyle name="Обычный 3 2 3 4 7 5" xfId="4586"/>
    <cellStyle name="Обычный 3 2 3 4 7_БАЛАНС" xfId="667"/>
    <cellStyle name="Обычный 3 2 3 4 8" xfId="532"/>
    <cellStyle name="Обычный 3 2 3 4 8 2" xfId="1614"/>
    <cellStyle name="Обычный 3 2 3 4 8 2 2" xfId="3369"/>
    <cellStyle name="Обычный 3 2 3 4 8 2 2 2" xfId="6874"/>
    <cellStyle name="Обычный 3 2 3 4 8 2 3" xfId="4593"/>
    <cellStyle name="Обычный 3 2 3 4 8 3" xfId="2412"/>
    <cellStyle name="Обычный 3 2 3 4 8 3 2" xfId="4594"/>
    <cellStyle name="Обычный 3 2 3 4 8 4" xfId="4592"/>
    <cellStyle name="Обычный 3 2 3 4 9" xfId="574"/>
    <cellStyle name="Обычный 3 2 3 4 9 2" xfId="1656"/>
    <cellStyle name="Обычный 3 2 3 4 9 2 2" xfId="3411"/>
    <cellStyle name="Обычный 3 2 3 4 9 2 2 2" xfId="6916"/>
    <cellStyle name="Обычный 3 2 3 4 9 2 3" xfId="4596"/>
    <cellStyle name="Обычный 3 2 3 4 9 3" xfId="2413"/>
    <cellStyle name="Обычный 3 2 3 4 9 3 2" xfId="4597"/>
    <cellStyle name="Обычный 3 2 3 4 9 4" xfId="4595"/>
    <cellStyle name="Обычный 3 2 3 4_БАЛАНС" xfId="619"/>
    <cellStyle name="Обычный 3 2 3 40" xfId="1376"/>
    <cellStyle name="Обычный 3 2 3 40 2" xfId="2169"/>
    <cellStyle name="Обычный 3 2 3 40 2 2" xfId="3924"/>
    <cellStyle name="Обычный 3 2 3 40 2 2 2" xfId="7429"/>
    <cellStyle name="Обычный 3 2 3 40 2 3" xfId="4599"/>
    <cellStyle name="Обычный 3 2 3 40 3" xfId="2414"/>
    <cellStyle name="Обычный 3 2 3 40 3 2" xfId="4600"/>
    <cellStyle name="Обычный 3 2 3 40 4" xfId="4598"/>
    <cellStyle name="Обычный 3 2 3 41" xfId="1380"/>
    <cellStyle name="Обычный 3 2 3 41 2" xfId="2173"/>
    <cellStyle name="Обычный 3 2 3 41 2 2" xfId="3928"/>
    <cellStyle name="Обычный 3 2 3 41 2 2 2" xfId="7433"/>
    <cellStyle name="Обычный 3 2 3 41 2 3" xfId="4602"/>
    <cellStyle name="Обычный 3 2 3 41 3" xfId="2415"/>
    <cellStyle name="Обычный 3 2 3 41 3 2" xfId="4603"/>
    <cellStyle name="Обычный 3 2 3 41 4" xfId="4601"/>
    <cellStyle name="Обычный 3 2 3 42" xfId="1384"/>
    <cellStyle name="Обычный 3 2 3 42 2" xfId="2177"/>
    <cellStyle name="Обычный 3 2 3 42 2 2" xfId="3932"/>
    <cellStyle name="Обычный 3 2 3 42 2 2 2" xfId="7437"/>
    <cellStyle name="Обычный 3 2 3 42 2 3" xfId="4605"/>
    <cellStyle name="Обычный 3 2 3 42 3" xfId="2416"/>
    <cellStyle name="Обычный 3 2 3 42 3 2" xfId="4606"/>
    <cellStyle name="Обычный 3 2 3 42 4" xfId="4604"/>
    <cellStyle name="Обычный 3 2 3 43" xfId="1388"/>
    <cellStyle name="Обычный 3 2 3 43 2" xfId="2181"/>
    <cellStyle name="Обычный 3 2 3 43 2 2" xfId="3936"/>
    <cellStyle name="Обычный 3 2 3 43 2 2 2" xfId="7441"/>
    <cellStyle name="Обычный 3 2 3 43 2 3" xfId="4608"/>
    <cellStyle name="Обычный 3 2 3 43 3" xfId="2417"/>
    <cellStyle name="Обычный 3 2 3 43 3 2" xfId="4609"/>
    <cellStyle name="Обычный 3 2 3 43 4" xfId="4607"/>
    <cellStyle name="Обычный 3 2 3 44" xfId="1392"/>
    <cellStyle name="Обычный 3 2 3 44 2" xfId="2185"/>
    <cellStyle name="Обычный 3 2 3 44 2 2" xfId="3940"/>
    <cellStyle name="Обычный 3 2 3 44 2 2 2" xfId="7445"/>
    <cellStyle name="Обычный 3 2 3 44 2 3" xfId="4611"/>
    <cellStyle name="Обычный 3 2 3 44 3" xfId="2418"/>
    <cellStyle name="Обычный 3 2 3 44 3 2" xfId="4612"/>
    <cellStyle name="Обычный 3 2 3 44 4" xfId="4610"/>
    <cellStyle name="Обычный 3 2 3 45" xfId="1396"/>
    <cellStyle name="Обычный 3 2 3 45 2" xfId="2189"/>
    <cellStyle name="Обычный 3 2 3 45 2 2" xfId="3944"/>
    <cellStyle name="Обычный 3 2 3 45 2 2 2" xfId="7449"/>
    <cellStyle name="Обычный 3 2 3 45 2 3" xfId="4614"/>
    <cellStyle name="Обычный 3 2 3 45 3" xfId="2419"/>
    <cellStyle name="Обычный 3 2 3 45 3 2" xfId="4615"/>
    <cellStyle name="Обычный 3 2 3 45 4" xfId="4613"/>
    <cellStyle name="Обычный 3 2 3 46" xfId="1399"/>
    <cellStyle name="Обычный 3 2 3 46 2" xfId="2192"/>
    <cellStyle name="Обычный 3 2 3 46 2 2" xfId="3947"/>
    <cellStyle name="Обычный 3 2 3 46 2 2 2" xfId="7452"/>
    <cellStyle name="Обычный 3 2 3 46 2 3" xfId="4617"/>
    <cellStyle name="Обычный 3 2 3 46 3" xfId="2420"/>
    <cellStyle name="Обычный 3 2 3 46 3 2" xfId="4618"/>
    <cellStyle name="Обычный 3 2 3 46 4" xfId="4616"/>
    <cellStyle name="Обычный 3 2 3 47" xfId="1402"/>
    <cellStyle name="Обычный 3 2 3 47 2" xfId="2195"/>
    <cellStyle name="Обычный 3 2 3 47 2 2" xfId="3950"/>
    <cellStyle name="Обычный 3 2 3 47 2 2 2" xfId="7455"/>
    <cellStyle name="Обычный 3 2 3 47 2 3" xfId="4620"/>
    <cellStyle name="Обычный 3 2 3 47 3" xfId="2421"/>
    <cellStyle name="Обычный 3 2 3 47 3 2" xfId="4621"/>
    <cellStyle name="Обычный 3 2 3 47 4" xfId="4619"/>
    <cellStyle name="Обычный 3 2 3 48" xfId="1405"/>
    <cellStyle name="Обычный 3 2 3 48 2" xfId="2198"/>
    <cellStyle name="Обычный 3 2 3 48 2 2" xfId="3953"/>
    <cellStyle name="Обычный 3 2 3 48 2 2 2" xfId="7458"/>
    <cellStyle name="Обычный 3 2 3 48 2 3" xfId="4623"/>
    <cellStyle name="Обычный 3 2 3 48 3" xfId="2422"/>
    <cellStyle name="Обычный 3 2 3 48 3 2" xfId="4624"/>
    <cellStyle name="Обычный 3 2 3 48 4" xfId="4622"/>
    <cellStyle name="Обычный 3 2 3 49" xfId="1406"/>
    <cellStyle name="Обычный 3 2 3 49 2" xfId="3077"/>
    <cellStyle name="Обычный 3 2 3 49 2 2" xfId="6583"/>
    <cellStyle name="Обычный 3 2 3 49 3" xfId="4625"/>
    <cellStyle name="Обычный 3 2 3 5" xfId="24"/>
    <cellStyle name="Обычный 3 2 3 5 10" xfId="630"/>
    <cellStyle name="Обычный 3 2 3 5 10 2" xfId="1699"/>
    <cellStyle name="Обычный 3 2 3 5 10 2 2" xfId="3454"/>
    <cellStyle name="Обычный 3 2 3 5 10 2 2 2" xfId="6959"/>
    <cellStyle name="Обычный 3 2 3 5 10 2 3" xfId="4628"/>
    <cellStyle name="Обычный 3 2 3 5 10 3" xfId="2424"/>
    <cellStyle name="Обычный 3 2 3 5 10 3 2" xfId="4629"/>
    <cellStyle name="Обычный 3 2 3 5 10 4" xfId="4627"/>
    <cellStyle name="Обычный 3 2 3 5 11" xfId="1201"/>
    <cellStyle name="Обычный 3 2 3 5 11 2" xfId="1994"/>
    <cellStyle name="Обычный 3 2 3 5 11 2 2" xfId="3749"/>
    <cellStyle name="Обычный 3 2 3 5 11 2 2 2" xfId="7254"/>
    <cellStyle name="Обычный 3 2 3 5 11 2 3" xfId="4631"/>
    <cellStyle name="Обычный 3 2 3 5 11 3" xfId="2425"/>
    <cellStyle name="Обычный 3 2 3 5 11 3 2" xfId="4632"/>
    <cellStyle name="Обычный 3 2 3 5 11 4" xfId="4630"/>
    <cellStyle name="Обычный 3 2 3 5 12" xfId="1416"/>
    <cellStyle name="Обычный 3 2 3 5 12 2" xfId="3087"/>
    <cellStyle name="Обычный 3 2 3 5 12 2 2" xfId="6593"/>
    <cellStyle name="Обычный 3 2 3 5 12 3" xfId="4633"/>
    <cellStyle name="Обычный 3 2 3 5 13" xfId="2423"/>
    <cellStyle name="Обычный 3 2 3 5 13 2" xfId="4634"/>
    <cellStyle name="Обычный 3 2 3 5 14" xfId="4626"/>
    <cellStyle name="Обычный 3 2 3 5 15" xfId="7483"/>
    <cellStyle name="Обычный 3 2 3 5 16" xfId="7639"/>
    <cellStyle name="Обычный 3 2 3 5 17" xfId="7841"/>
    <cellStyle name="Обычный 3 2 3 5 18" xfId="7945"/>
    <cellStyle name="Обычный 3 2 3 5 19" xfId="8113"/>
    <cellStyle name="Обычный 3 2 3 5 2" xfId="79"/>
    <cellStyle name="Обычный 3 2 3 5 2 2" xfId="183"/>
    <cellStyle name="Обычный 3 2 3 5 2 2 2" xfId="1743"/>
    <cellStyle name="Обычный 3 2 3 5 2 2 2 2" xfId="3498"/>
    <cellStyle name="Обычный 3 2 3 5 2 2 2 2 2" xfId="7003"/>
    <cellStyle name="Обычный 3 2 3 5 2 2 2 3" xfId="4637"/>
    <cellStyle name="Обычный 3 2 3 5 2 2 3" xfId="2427"/>
    <cellStyle name="Обычный 3 2 3 5 2 2 3 2" xfId="4638"/>
    <cellStyle name="Обычный 3 2 3 5 2 2 4" xfId="4636"/>
    <cellStyle name="Обычный 3 2 3 5 2 2 5" xfId="727"/>
    <cellStyle name="Обычный 3 2 3 5 2 3" xfId="309"/>
    <cellStyle name="Обычный 3 2 3 5 2 3 2" xfId="3132"/>
    <cellStyle name="Обычный 3 2 3 5 2 3 2 2" xfId="6637"/>
    <cellStyle name="Обычный 3 2 3 5 2 3 3" xfId="4639"/>
    <cellStyle name="Обычный 3 2 3 5 2 4" xfId="2426"/>
    <cellStyle name="Обычный 3 2 3 5 2 4 2" xfId="4640"/>
    <cellStyle name="Обычный 3 2 3 5 2 5" xfId="4635"/>
    <cellStyle name="Обычный 3 2 3 5 2_БАЛАНС" xfId="671"/>
    <cellStyle name="Обычный 3 2 3 5 3" xfId="121"/>
    <cellStyle name="Обычный 3 2 3 5 3 2" xfId="184"/>
    <cellStyle name="Обычный 3 2 3 5 3 2 2" xfId="1771"/>
    <cellStyle name="Обычный 3 2 3 5 3 2 2 2" xfId="3526"/>
    <cellStyle name="Обычный 3 2 3 5 3 2 2 2 2" xfId="7031"/>
    <cellStyle name="Обычный 3 2 3 5 3 2 2 3" xfId="4643"/>
    <cellStyle name="Обычный 3 2 3 5 3 2 3" xfId="2429"/>
    <cellStyle name="Обычный 3 2 3 5 3 2 3 2" xfId="4644"/>
    <cellStyle name="Обычный 3 2 3 5 3 2 4" xfId="4642"/>
    <cellStyle name="Обычный 3 2 3 5 3 2 5" xfId="758"/>
    <cellStyle name="Обычный 3 2 3 5 3 3" xfId="310"/>
    <cellStyle name="Обычный 3 2 3 5 3 3 2" xfId="3160"/>
    <cellStyle name="Обычный 3 2 3 5 3 3 2 2" xfId="6665"/>
    <cellStyle name="Обычный 3 2 3 5 3 3 3" xfId="4645"/>
    <cellStyle name="Обычный 3 2 3 5 3 4" xfId="2428"/>
    <cellStyle name="Обычный 3 2 3 5 3 4 2" xfId="4646"/>
    <cellStyle name="Обычный 3 2 3 5 3 5" xfId="4641"/>
    <cellStyle name="Обычный 3 2 3 5 3_БАЛАНС" xfId="673"/>
    <cellStyle name="Обычный 3 2 3 5 4" xfId="182"/>
    <cellStyle name="Обычный 3 2 3 5 4 2" xfId="800"/>
    <cellStyle name="Обычный 3 2 3 5 4 2 2" xfId="1813"/>
    <cellStyle name="Обычный 3 2 3 5 4 2 2 2" xfId="3568"/>
    <cellStyle name="Обычный 3 2 3 5 4 2 2 2 2" xfId="7073"/>
    <cellStyle name="Обычный 3 2 3 5 4 2 2 3" xfId="4649"/>
    <cellStyle name="Обычный 3 2 3 5 4 2 3" xfId="2431"/>
    <cellStyle name="Обычный 3 2 3 5 4 2 3 2" xfId="4650"/>
    <cellStyle name="Обычный 3 2 3 5 4 2 4" xfId="4648"/>
    <cellStyle name="Обычный 3 2 3 5 4 3" xfId="1456"/>
    <cellStyle name="Обычный 3 2 3 5 4 3 2" xfId="3202"/>
    <cellStyle name="Обычный 3 2 3 5 4 3 2 2" xfId="6707"/>
    <cellStyle name="Обычный 3 2 3 5 4 3 3" xfId="4651"/>
    <cellStyle name="Обычный 3 2 3 5 4 4" xfId="2430"/>
    <cellStyle name="Обычный 3 2 3 5 4 4 2" xfId="4652"/>
    <cellStyle name="Обычный 3 2 3 5 4 5" xfId="4647"/>
    <cellStyle name="Обычный 3 2 3 5 4 6" xfId="415"/>
    <cellStyle name="Обычный 3 2 3 5 4_БАЛАНС" xfId="959"/>
    <cellStyle name="Обычный 3 2 3 5 5" xfId="308"/>
    <cellStyle name="Обычный 3 2 3 5 5 2" xfId="843"/>
    <cellStyle name="Обычный 3 2 3 5 5 2 2" xfId="1855"/>
    <cellStyle name="Обычный 3 2 3 5 5 2 2 2" xfId="3610"/>
    <cellStyle name="Обычный 3 2 3 5 5 2 2 2 2" xfId="7115"/>
    <cellStyle name="Обычный 3 2 3 5 5 2 2 3" xfId="4655"/>
    <cellStyle name="Обычный 3 2 3 5 5 2 3" xfId="2433"/>
    <cellStyle name="Обычный 3 2 3 5 5 2 3 2" xfId="4656"/>
    <cellStyle name="Обычный 3 2 3 5 5 2 4" xfId="4654"/>
    <cellStyle name="Обычный 3 2 3 5 5 3" xfId="1489"/>
    <cellStyle name="Обычный 3 2 3 5 5 3 2" xfId="3244"/>
    <cellStyle name="Обычный 3 2 3 5 5 3 2 2" xfId="6749"/>
    <cellStyle name="Обычный 3 2 3 5 5 3 3" xfId="4657"/>
    <cellStyle name="Обычный 3 2 3 5 5 4" xfId="2432"/>
    <cellStyle name="Обычный 3 2 3 5 5 4 2" xfId="4658"/>
    <cellStyle name="Обычный 3 2 3 5 5 5" xfId="4653"/>
    <cellStyle name="Обычный 3 2 3 5 5_БАЛАНС" xfId="960"/>
    <cellStyle name="Обычный 3 2 3 5 6" xfId="458"/>
    <cellStyle name="Обычный 3 2 3 5 6 2" xfId="885"/>
    <cellStyle name="Обычный 3 2 3 5 6 2 2" xfId="1897"/>
    <cellStyle name="Обычный 3 2 3 5 6 2 2 2" xfId="3652"/>
    <cellStyle name="Обычный 3 2 3 5 6 2 2 2 2" xfId="7157"/>
    <cellStyle name="Обычный 3 2 3 5 6 2 2 3" xfId="4661"/>
    <cellStyle name="Обычный 3 2 3 5 6 2 3" xfId="2435"/>
    <cellStyle name="Обычный 3 2 3 5 6 2 3 2" xfId="4662"/>
    <cellStyle name="Обычный 3 2 3 5 6 2 4" xfId="4660"/>
    <cellStyle name="Обычный 3 2 3 5 6 3" xfId="1531"/>
    <cellStyle name="Обычный 3 2 3 5 6 3 2" xfId="3286"/>
    <cellStyle name="Обычный 3 2 3 5 6 3 2 2" xfId="6791"/>
    <cellStyle name="Обычный 3 2 3 5 6 3 3" xfId="4663"/>
    <cellStyle name="Обычный 3 2 3 5 6 4" xfId="2434"/>
    <cellStyle name="Обычный 3 2 3 5 6 4 2" xfId="4664"/>
    <cellStyle name="Обычный 3 2 3 5 6 5" xfId="4659"/>
    <cellStyle name="Обычный 3 2 3 5 6_БАЛАНС" xfId="961"/>
    <cellStyle name="Обычный 3 2 3 5 7" xfId="491"/>
    <cellStyle name="Обычный 3 2 3 5 7 2" xfId="927"/>
    <cellStyle name="Обычный 3 2 3 5 7 2 2" xfId="1939"/>
    <cellStyle name="Обычный 3 2 3 5 7 2 2 2" xfId="3694"/>
    <cellStyle name="Обычный 3 2 3 5 7 2 2 2 2" xfId="7199"/>
    <cellStyle name="Обычный 3 2 3 5 7 2 2 3" xfId="4667"/>
    <cellStyle name="Обычный 3 2 3 5 7 2 3" xfId="2437"/>
    <cellStyle name="Обычный 3 2 3 5 7 2 3 2" xfId="4668"/>
    <cellStyle name="Обычный 3 2 3 5 7 2 4" xfId="4666"/>
    <cellStyle name="Обычный 3 2 3 5 7 3" xfId="1573"/>
    <cellStyle name="Обычный 3 2 3 5 7 3 2" xfId="3328"/>
    <cellStyle name="Обычный 3 2 3 5 7 3 2 2" xfId="6833"/>
    <cellStyle name="Обычный 3 2 3 5 7 3 3" xfId="4669"/>
    <cellStyle name="Обычный 3 2 3 5 7 4" xfId="2436"/>
    <cellStyle name="Обычный 3 2 3 5 7 4 2" xfId="4670"/>
    <cellStyle name="Обычный 3 2 3 5 7 5" xfId="4665"/>
    <cellStyle name="Обычный 3 2 3 5 7_БАЛАНС" xfId="962"/>
    <cellStyle name="Обычный 3 2 3 5 8" xfId="533"/>
    <cellStyle name="Обычный 3 2 3 5 8 2" xfId="1615"/>
    <cellStyle name="Обычный 3 2 3 5 8 2 2" xfId="3370"/>
    <cellStyle name="Обычный 3 2 3 5 8 2 2 2" xfId="6875"/>
    <cellStyle name="Обычный 3 2 3 5 8 2 3" xfId="4672"/>
    <cellStyle name="Обычный 3 2 3 5 8 3" xfId="2438"/>
    <cellStyle name="Обычный 3 2 3 5 8 3 2" xfId="4673"/>
    <cellStyle name="Обычный 3 2 3 5 8 4" xfId="4671"/>
    <cellStyle name="Обычный 3 2 3 5 9" xfId="575"/>
    <cellStyle name="Обычный 3 2 3 5 9 2" xfId="1657"/>
    <cellStyle name="Обычный 3 2 3 5 9 2 2" xfId="3412"/>
    <cellStyle name="Обычный 3 2 3 5 9 2 2 2" xfId="6917"/>
    <cellStyle name="Обычный 3 2 3 5 9 2 3" xfId="4675"/>
    <cellStyle name="Обычный 3 2 3 5 9 3" xfId="2439"/>
    <cellStyle name="Обычный 3 2 3 5 9 3 2" xfId="4676"/>
    <cellStyle name="Обычный 3 2 3 5 9 4" xfId="4674"/>
    <cellStyle name="Обычный 3 2 3 5_БАЛАНС" xfId="665"/>
    <cellStyle name="Обычный 3 2 3 50" xfId="2199"/>
    <cellStyle name="Обычный 3 2 3 50 2" xfId="4677"/>
    <cellStyle name="Обычный 3 2 3 51" xfId="3955"/>
    <cellStyle name="Обычный 3 2 3 52" xfId="7473"/>
    <cellStyle name="Обычный 3 2 3 53" xfId="7472"/>
    <cellStyle name="Обычный 3 2 3 54" xfId="7550"/>
    <cellStyle name="Обычный 3 2 3 55" xfId="7520"/>
    <cellStyle name="Обычный 3 2 3 56" xfId="7556"/>
    <cellStyle name="Обычный 3 2 3 57" xfId="7525"/>
    <cellStyle name="Обычный 3 2 3 58" xfId="7561"/>
    <cellStyle name="Обычный 3 2 3 59" xfId="7567"/>
    <cellStyle name="Обычный 3 2 3 6" xfId="25"/>
    <cellStyle name="Обычный 3 2 3 6 10" xfId="631"/>
    <cellStyle name="Обычный 3 2 3 6 10 2" xfId="1700"/>
    <cellStyle name="Обычный 3 2 3 6 10 2 2" xfId="3455"/>
    <cellStyle name="Обычный 3 2 3 6 10 2 2 2" xfId="6960"/>
    <cellStyle name="Обычный 3 2 3 6 10 2 3" xfId="4680"/>
    <cellStyle name="Обычный 3 2 3 6 10 3" xfId="2441"/>
    <cellStyle name="Обычный 3 2 3 6 10 3 2" xfId="4681"/>
    <cellStyle name="Обычный 3 2 3 6 10 4" xfId="4679"/>
    <cellStyle name="Обычный 3 2 3 6 11" xfId="1202"/>
    <cellStyle name="Обычный 3 2 3 6 11 2" xfId="1995"/>
    <cellStyle name="Обычный 3 2 3 6 11 2 2" xfId="3750"/>
    <cellStyle name="Обычный 3 2 3 6 11 2 2 2" xfId="7255"/>
    <cellStyle name="Обычный 3 2 3 6 11 2 3" xfId="4683"/>
    <cellStyle name="Обычный 3 2 3 6 11 3" xfId="2442"/>
    <cellStyle name="Обычный 3 2 3 6 11 3 2" xfId="4684"/>
    <cellStyle name="Обычный 3 2 3 6 11 4" xfId="4682"/>
    <cellStyle name="Обычный 3 2 3 6 12" xfId="1417"/>
    <cellStyle name="Обычный 3 2 3 6 12 2" xfId="3088"/>
    <cellStyle name="Обычный 3 2 3 6 12 2 2" xfId="6594"/>
    <cellStyle name="Обычный 3 2 3 6 12 3" xfId="4685"/>
    <cellStyle name="Обычный 3 2 3 6 13" xfId="2440"/>
    <cellStyle name="Обычный 3 2 3 6 13 2" xfId="4686"/>
    <cellStyle name="Обычный 3 2 3 6 14" xfId="4678"/>
    <cellStyle name="Обычный 3 2 3 6 15" xfId="7484"/>
    <cellStyle name="Обычный 3 2 3 6 16" xfId="7640"/>
    <cellStyle name="Обычный 3 2 3 6 17" xfId="7842"/>
    <cellStyle name="Обычный 3 2 3 6 18" xfId="7946"/>
    <cellStyle name="Обычный 3 2 3 6 19" xfId="8114"/>
    <cellStyle name="Обычный 3 2 3 6 2" xfId="80"/>
    <cellStyle name="Обычный 3 2 3 6 2 2" xfId="186"/>
    <cellStyle name="Обычный 3 2 3 6 2 2 2" xfId="1749"/>
    <cellStyle name="Обычный 3 2 3 6 2 2 2 2" xfId="3504"/>
    <cellStyle name="Обычный 3 2 3 6 2 2 2 2 2" xfId="7009"/>
    <cellStyle name="Обычный 3 2 3 6 2 2 2 3" xfId="4689"/>
    <cellStyle name="Обычный 3 2 3 6 2 2 3" xfId="2444"/>
    <cellStyle name="Обычный 3 2 3 6 2 2 3 2" xfId="4690"/>
    <cellStyle name="Обычный 3 2 3 6 2 2 4" xfId="4688"/>
    <cellStyle name="Обычный 3 2 3 6 2 2 5" xfId="734"/>
    <cellStyle name="Обычный 3 2 3 6 2 3" xfId="312"/>
    <cellStyle name="Обычный 3 2 3 6 2 3 2" xfId="3138"/>
    <cellStyle name="Обычный 3 2 3 6 2 3 2 2" xfId="6643"/>
    <cellStyle name="Обычный 3 2 3 6 2 3 3" xfId="4691"/>
    <cellStyle name="Обычный 3 2 3 6 2 4" xfId="2443"/>
    <cellStyle name="Обычный 3 2 3 6 2 4 2" xfId="4692"/>
    <cellStyle name="Обычный 3 2 3 6 2 5" xfId="4687"/>
    <cellStyle name="Обычный 3 2 3 6 2_БАЛАНС" xfId="964"/>
    <cellStyle name="Обычный 3 2 3 6 3" xfId="122"/>
    <cellStyle name="Обычный 3 2 3 6 3 2" xfId="187"/>
    <cellStyle name="Обычный 3 2 3 6 3 2 2" xfId="1772"/>
    <cellStyle name="Обычный 3 2 3 6 3 2 2 2" xfId="3527"/>
    <cellStyle name="Обычный 3 2 3 6 3 2 2 2 2" xfId="7032"/>
    <cellStyle name="Обычный 3 2 3 6 3 2 2 3" xfId="4695"/>
    <cellStyle name="Обычный 3 2 3 6 3 2 3" xfId="2446"/>
    <cellStyle name="Обычный 3 2 3 6 3 2 3 2" xfId="4696"/>
    <cellStyle name="Обычный 3 2 3 6 3 2 4" xfId="4694"/>
    <cellStyle name="Обычный 3 2 3 6 3 2 5" xfId="759"/>
    <cellStyle name="Обычный 3 2 3 6 3 3" xfId="313"/>
    <cellStyle name="Обычный 3 2 3 6 3 3 2" xfId="3161"/>
    <cellStyle name="Обычный 3 2 3 6 3 3 2 2" xfId="6666"/>
    <cellStyle name="Обычный 3 2 3 6 3 3 3" xfId="4697"/>
    <cellStyle name="Обычный 3 2 3 6 3 4" xfId="2445"/>
    <cellStyle name="Обычный 3 2 3 6 3 4 2" xfId="4698"/>
    <cellStyle name="Обычный 3 2 3 6 3 5" xfId="4693"/>
    <cellStyle name="Обычный 3 2 3 6 3_БАЛАНС" xfId="965"/>
    <cellStyle name="Обычный 3 2 3 6 4" xfId="185"/>
    <cellStyle name="Обычный 3 2 3 6 4 2" xfId="801"/>
    <cellStyle name="Обычный 3 2 3 6 4 2 2" xfId="1814"/>
    <cellStyle name="Обычный 3 2 3 6 4 2 2 2" xfId="3569"/>
    <cellStyle name="Обычный 3 2 3 6 4 2 2 2 2" xfId="7074"/>
    <cellStyle name="Обычный 3 2 3 6 4 2 2 3" xfId="4701"/>
    <cellStyle name="Обычный 3 2 3 6 4 2 3" xfId="2448"/>
    <cellStyle name="Обычный 3 2 3 6 4 2 3 2" xfId="4702"/>
    <cellStyle name="Обычный 3 2 3 6 4 2 4" xfId="4700"/>
    <cellStyle name="Обычный 3 2 3 6 4 3" xfId="1457"/>
    <cellStyle name="Обычный 3 2 3 6 4 3 2" xfId="3203"/>
    <cellStyle name="Обычный 3 2 3 6 4 3 2 2" xfId="6708"/>
    <cellStyle name="Обычный 3 2 3 6 4 3 3" xfId="4703"/>
    <cellStyle name="Обычный 3 2 3 6 4 4" xfId="2447"/>
    <cellStyle name="Обычный 3 2 3 6 4 4 2" xfId="4704"/>
    <cellStyle name="Обычный 3 2 3 6 4 5" xfId="4699"/>
    <cellStyle name="Обычный 3 2 3 6 4 6" xfId="416"/>
    <cellStyle name="Обычный 3 2 3 6 4_БАЛАНС" xfId="966"/>
    <cellStyle name="Обычный 3 2 3 6 5" xfId="311"/>
    <cellStyle name="Обычный 3 2 3 6 5 2" xfId="844"/>
    <cellStyle name="Обычный 3 2 3 6 5 2 2" xfId="1856"/>
    <cellStyle name="Обычный 3 2 3 6 5 2 2 2" xfId="3611"/>
    <cellStyle name="Обычный 3 2 3 6 5 2 2 2 2" xfId="7116"/>
    <cellStyle name="Обычный 3 2 3 6 5 2 2 3" xfId="4707"/>
    <cellStyle name="Обычный 3 2 3 6 5 2 3" xfId="2450"/>
    <cellStyle name="Обычный 3 2 3 6 5 2 3 2" xfId="4708"/>
    <cellStyle name="Обычный 3 2 3 6 5 2 4" xfId="4706"/>
    <cellStyle name="Обычный 3 2 3 6 5 3" xfId="1490"/>
    <cellStyle name="Обычный 3 2 3 6 5 3 2" xfId="3245"/>
    <cellStyle name="Обычный 3 2 3 6 5 3 2 2" xfId="6750"/>
    <cellStyle name="Обычный 3 2 3 6 5 3 3" xfId="4709"/>
    <cellStyle name="Обычный 3 2 3 6 5 4" xfId="2449"/>
    <cellStyle name="Обычный 3 2 3 6 5 4 2" xfId="4710"/>
    <cellStyle name="Обычный 3 2 3 6 5 5" xfId="4705"/>
    <cellStyle name="Обычный 3 2 3 6 5_БАЛАНС" xfId="967"/>
    <cellStyle name="Обычный 3 2 3 6 6" xfId="459"/>
    <cellStyle name="Обычный 3 2 3 6 6 2" xfId="886"/>
    <cellStyle name="Обычный 3 2 3 6 6 2 2" xfId="1898"/>
    <cellStyle name="Обычный 3 2 3 6 6 2 2 2" xfId="3653"/>
    <cellStyle name="Обычный 3 2 3 6 6 2 2 2 2" xfId="7158"/>
    <cellStyle name="Обычный 3 2 3 6 6 2 2 3" xfId="4713"/>
    <cellStyle name="Обычный 3 2 3 6 6 2 3" xfId="2452"/>
    <cellStyle name="Обычный 3 2 3 6 6 2 3 2" xfId="4714"/>
    <cellStyle name="Обычный 3 2 3 6 6 2 4" xfId="4712"/>
    <cellStyle name="Обычный 3 2 3 6 6 3" xfId="1532"/>
    <cellStyle name="Обычный 3 2 3 6 6 3 2" xfId="3287"/>
    <cellStyle name="Обычный 3 2 3 6 6 3 2 2" xfId="6792"/>
    <cellStyle name="Обычный 3 2 3 6 6 3 3" xfId="4715"/>
    <cellStyle name="Обычный 3 2 3 6 6 4" xfId="2451"/>
    <cellStyle name="Обычный 3 2 3 6 6 4 2" xfId="4716"/>
    <cellStyle name="Обычный 3 2 3 6 6 5" xfId="4711"/>
    <cellStyle name="Обычный 3 2 3 6 6_БАЛАНС" xfId="968"/>
    <cellStyle name="Обычный 3 2 3 6 7" xfId="492"/>
    <cellStyle name="Обычный 3 2 3 6 7 2" xfId="928"/>
    <cellStyle name="Обычный 3 2 3 6 7 2 2" xfId="1940"/>
    <cellStyle name="Обычный 3 2 3 6 7 2 2 2" xfId="3695"/>
    <cellStyle name="Обычный 3 2 3 6 7 2 2 2 2" xfId="7200"/>
    <cellStyle name="Обычный 3 2 3 6 7 2 2 3" xfId="4719"/>
    <cellStyle name="Обычный 3 2 3 6 7 2 3" xfId="2454"/>
    <cellStyle name="Обычный 3 2 3 6 7 2 3 2" xfId="4720"/>
    <cellStyle name="Обычный 3 2 3 6 7 2 4" xfId="4718"/>
    <cellStyle name="Обычный 3 2 3 6 7 3" xfId="1574"/>
    <cellStyle name="Обычный 3 2 3 6 7 3 2" xfId="3329"/>
    <cellStyle name="Обычный 3 2 3 6 7 3 2 2" xfId="6834"/>
    <cellStyle name="Обычный 3 2 3 6 7 3 3" xfId="4721"/>
    <cellStyle name="Обычный 3 2 3 6 7 4" xfId="2453"/>
    <cellStyle name="Обычный 3 2 3 6 7 4 2" xfId="4722"/>
    <cellStyle name="Обычный 3 2 3 6 7 5" xfId="4717"/>
    <cellStyle name="Обычный 3 2 3 6 7_БАЛАНС" xfId="969"/>
    <cellStyle name="Обычный 3 2 3 6 8" xfId="534"/>
    <cellStyle name="Обычный 3 2 3 6 8 2" xfId="1616"/>
    <cellStyle name="Обычный 3 2 3 6 8 2 2" xfId="3371"/>
    <cellStyle name="Обычный 3 2 3 6 8 2 2 2" xfId="6876"/>
    <cellStyle name="Обычный 3 2 3 6 8 2 3" xfId="4724"/>
    <cellStyle name="Обычный 3 2 3 6 8 3" xfId="2455"/>
    <cellStyle name="Обычный 3 2 3 6 8 3 2" xfId="4725"/>
    <cellStyle name="Обычный 3 2 3 6 8 4" xfId="4723"/>
    <cellStyle name="Обычный 3 2 3 6 9" xfId="576"/>
    <cellStyle name="Обычный 3 2 3 6 9 2" xfId="1658"/>
    <cellStyle name="Обычный 3 2 3 6 9 2 2" xfId="3413"/>
    <cellStyle name="Обычный 3 2 3 6 9 2 2 2" xfId="6918"/>
    <cellStyle name="Обычный 3 2 3 6 9 2 3" xfId="4727"/>
    <cellStyle name="Обычный 3 2 3 6 9 3" xfId="2456"/>
    <cellStyle name="Обычный 3 2 3 6 9 3 2" xfId="4728"/>
    <cellStyle name="Обычный 3 2 3 6 9 4" xfId="4726"/>
    <cellStyle name="Обычный 3 2 3 6_БАЛАНС" xfId="963"/>
    <cellStyle name="Обычный 3 2 3 60" xfId="7573"/>
    <cellStyle name="Обычный 3 2 3 61" xfId="7578"/>
    <cellStyle name="Обычный 3 2 3 62" xfId="7582"/>
    <cellStyle name="Обычный 3 2 3 63" xfId="7586"/>
    <cellStyle name="Обычный 3 2 3 64" xfId="7590"/>
    <cellStyle name="Обычный 3 2 3 65" xfId="7594"/>
    <cellStyle name="Обычный 3 2 3 66" xfId="7598"/>
    <cellStyle name="Обычный 3 2 3 67" xfId="7602"/>
    <cellStyle name="Обычный 3 2 3 68" xfId="7606"/>
    <cellStyle name="Обычный 3 2 3 69" xfId="7609"/>
    <cellStyle name="Обычный 3 2 3 7" xfId="26"/>
    <cellStyle name="Обычный 3 2 3 7 10" xfId="632"/>
    <cellStyle name="Обычный 3 2 3 7 10 2" xfId="1701"/>
    <cellStyle name="Обычный 3 2 3 7 10 2 2" xfId="3456"/>
    <cellStyle name="Обычный 3 2 3 7 10 2 2 2" xfId="6961"/>
    <cellStyle name="Обычный 3 2 3 7 10 2 3" xfId="4731"/>
    <cellStyle name="Обычный 3 2 3 7 10 3" xfId="2458"/>
    <cellStyle name="Обычный 3 2 3 7 10 3 2" xfId="4732"/>
    <cellStyle name="Обычный 3 2 3 7 10 4" xfId="4730"/>
    <cellStyle name="Обычный 3 2 3 7 11" xfId="1203"/>
    <cellStyle name="Обычный 3 2 3 7 11 2" xfId="1996"/>
    <cellStyle name="Обычный 3 2 3 7 11 2 2" xfId="3751"/>
    <cellStyle name="Обычный 3 2 3 7 11 2 2 2" xfId="7256"/>
    <cellStyle name="Обычный 3 2 3 7 11 2 3" xfId="4734"/>
    <cellStyle name="Обычный 3 2 3 7 11 3" xfId="2459"/>
    <cellStyle name="Обычный 3 2 3 7 11 3 2" xfId="4735"/>
    <cellStyle name="Обычный 3 2 3 7 11 4" xfId="4733"/>
    <cellStyle name="Обычный 3 2 3 7 12" xfId="1418"/>
    <cellStyle name="Обычный 3 2 3 7 12 2" xfId="3089"/>
    <cellStyle name="Обычный 3 2 3 7 12 2 2" xfId="6595"/>
    <cellStyle name="Обычный 3 2 3 7 12 3" xfId="4736"/>
    <cellStyle name="Обычный 3 2 3 7 13" xfId="2457"/>
    <cellStyle name="Обычный 3 2 3 7 13 2" xfId="4737"/>
    <cellStyle name="Обычный 3 2 3 7 14" xfId="4729"/>
    <cellStyle name="Обычный 3 2 3 7 15" xfId="7485"/>
    <cellStyle name="Обычный 3 2 3 7 16" xfId="7641"/>
    <cellStyle name="Обычный 3 2 3 7 17" xfId="7843"/>
    <cellStyle name="Обычный 3 2 3 7 18" xfId="7947"/>
    <cellStyle name="Обычный 3 2 3 7 19" xfId="8115"/>
    <cellStyle name="Обычный 3 2 3 7 2" xfId="81"/>
    <cellStyle name="Обычный 3 2 3 7 2 2" xfId="189"/>
    <cellStyle name="Обычный 3 2 3 7 2 2 2" xfId="1755"/>
    <cellStyle name="Обычный 3 2 3 7 2 2 2 2" xfId="3510"/>
    <cellStyle name="Обычный 3 2 3 7 2 2 2 2 2" xfId="7015"/>
    <cellStyle name="Обычный 3 2 3 7 2 2 2 3" xfId="4740"/>
    <cellStyle name="Обычный 3 2 3 7 2 2 3" xfId="2461"/>
    <cellStyle name="Обычный 3 2 3 7 2 2 3 2" xfId="4741"/>
    <cellStyle name="Обычный 3 2 3 7 2 2 4" xfId="4739"/>
    <cellStyle name="Обычный 3 2 3 7 2 2 5" xfId="740"/>
    <cellStyle name="Обычный 3 2 3 7 2 3" xfId="315"/>
    <cellStyle name="Обычный 3 2 3 7 2 3 2" xfId="3144"/>
    <cellStyle name="Обычный 3 2 3 7 2 3 2 2" xfId="6649"/>
    <cellStyle name="Обычный 3 2 3 7 2 3 3" xfId="4742"/>
    <cellStyle name="Обычный 3 2 3 7 2 4" xfId="2460"/>
    <cellStyle name="Обычный 3 2 3 7 2 4 2" xfId="4743"/>
    <cellStyle name="Обычный 3 2 3 7 2 5" xfId="4738"/>
    <cellStyle name="Обычный 3 2 3 7 2_БАЛАНС" xfId="971"/>
    <cellStyle name="Обычный 3 2 3 7 3" xfId="123"/>
    <cellStyle name="Обычный 3 2 3 7 3 2" xfId="190"/>
    <cellStyle name="Обычный 3 2 3 7 3 2 2" xfId="1773"/>
    <cellStyle name="Обычный 3 2 3 7 3 2 2 2" xfId="3528"/>
    <cellStyle name="Обычный 3 2 3 7 3 2 2 2 2" xfId="7033"/>
    <cellStyle name="Обычный 3 2 3 7 3 2 2 3" xfId="4746"/>
    <cellStyle name="Обычный 3 2 3 7 3 2 3" xfId="2463"/>
    <cellStyle name="Обычный 3 2 3 7 3 2 3 2" xfId="4747"/>
    <cellStyle name="Обычный 3 2 3 7 3 2 4" xfId="4745"/>
    <cellStyle name="Обычный 3 2 3 7 3 2 5" xfId="760"/>
    <cellStyle name="Обычный 3 2 3 7 3 3" xfId="316"/>
    <cellStyle name="Обычный 3 2 3 7 3 3 2" xfId="3162"/>
    <cellStyle name="Обычный 3 2 3 7 3 3 2 2" xfId="6667"/>
    <cellStyle name="Обычный 3 2 3 7 3 3 3" xfId="4748"/>
    <cellStyle name="Обычный 3 2 3 7 3 4" xfId="2462"/>
    <cellStyle name="Обычный 3 2 3 7 3 4 2" xfId="4749"/>
    <cellStyle name="Обычный 3 2 3 7 3 5" xfId="4744"/>
    <cellStyle name="Обычный 3 2 3 7 3_БАЛАНС" xfId="972"/>
    <cellStyle name="Обычный 3 2 3 7 4" xfId="188"/>
    <cellStyle name="Обычный 3 2 3 7 4 2" xfId="802"/>
    <cellStyle name="Обычный 3 2 3 7 4 2 2" xfId="1815"/>
    <cellStyle name="Обычный 3 2 3 7 4 2 2 2" xfId="3570"/>
    <cellStyle name="Обычный 3 2 3 7 4 2 2 2 2" xfId="7075"/>
    <cellStyle name="Обычный 3 2 3 7 4 2 2 3" xfId="4752"/>
    <cellStyle name="Обычный 3 2 3 7 4 2 3" xfId="2465"/>
    <cellStyle name="Обычный 3 2 3 7 4 2 3 2" xfId="4753"/>
    <cellStyle name="Обычный 3 2 3 7 4 2 4" xfId="4751"/>
    <cellStyle name="Обычный 3 2 3 7 4 3" xfId="1458"/>
    <cellStyle name="Обычный 3 2 3 7 4 3 2" xfId="3204"/>
    <cellStyle name="Обычный 3 2 3 7 4 3 2 2" xfId="6709"/>
    <cellStyle name="Обычный 3 2 3 7 4 3 3" xfId="4754"/>
    <cellStyle name="Обычный 3 2 3 7 4 4" xfId="2464"/>
    <cellStyle name="Обычный 3 2 3 7 4 4 2" xfId="4755"/>
    <cellStyle name="Обычный 3 2 3 7 4 5" xfId="4750"/>
    <cellStyle name="Обычный 3 2 3 7 4 6" xfId="417"/>
    <cellStyle name="Обычный 3 2 3 7 4_БАЛАНС" xfId="973"/>
    <cellStyle name="Обычный 3 2 3 7 5" xfId="314"/>
    <cellStyle name="Обычный 3 2 3 7 5 2" xfId="845"/>
    <cellStyle name="Обычный 3 2 3 7 5 2 2" xfId="1857"/>
    <cellStyle name="Обычный 3 2 3 7 5 2 2 2" xfId="3612"/>
    <cellStyle name="Обычный 3 2 3 7 5 2 2 2 2" xfId="7117"/>
    <cellStyle name="Обычный 3 2 3 7 5 2 2 3" xfId="4758"/>
    <cellStyle name="Обычный 3 2 3 7 5 2 3" xfId="2467"/>
    <cellStyle name="Обычный 3 2 3 7 5 2 3 2" xfId="4759"/>
    <cellStyle name="Обычный 3 2 3 7 5 2 4" xfId="4757"/>
    <cellStyle name="Обычный 3 2 3 7 5 3" xfId="1491"/>
    <cellStyle name="Обычный 3 2 3 7 5 3 2" xfId="3246"/>
    <cellStyle name="Обычный 3 2 3 7 5 3 2 2" xfId="6751"/>
    <cellStyle name="Обычный 3 2 3 7 5 3 3" xfId="4760"/>
    <cellStyle name="Обычный 3 2 3 7 5 4" xfId="2466"/>
    <cellStyle name="Обычный 3 2 3 7 5 4 2" xfId="4761"/>
    <cellStyle name="Обычный 3 2 3 7 5 5" xfId="4756"/>
    <cellStyle name="Обычный 3 2 3 7 5_БАЛАНС" xfId="974"/>
    <cellStyle name="Обычный 3 2 3 7 6" xfId="460"/>
    <cellStyle name="Обычный 3 2 3 7 6 2" xfId="887"/>
    <cellStyle name="Обычный 3 2 3 7 6 2 2" xfId="1899"/>
    <cellStyle name="Обычный 3 2 3 7 6 2 2 2" xfId="3654"/>
    <cellStyle name="Обычный 3 2 3 7 6 2 2 2 2" xfId="7159"/>
    <cellStyle name="Обычный 3 2 3 7 6 2 2 3" xfId="4764"/>
    <cellStyle name="Обычный 3 2 3 7 6 2 3" xfId="2469"/>
    <cellStyle name="Обычный 3 2 3 7 6 2 3 2" xfId="4765"/>
    <cellStyle name="Обычный 3 2 3 7 6 2 4" xfId="4763"/>
    <cellStyle name="Обычный 3 2 3 7 6 3" xfId="1533"/>
    <cellStyle name="Обычный 3 2 3 7 6 3 2" xfId="3288"/>
    <cellStyle name="Обычный 3 2 3 7 6 3 2 2" xfId="6793"/>
    <cellStyle name="Обычный 3 2 3 7 6 3 3" xfId="4766"/>
    <cellStyle name="Обычный 3 2 3 7 6 4" xfId="2468"/>
    <cellStyle name="Обычный 3 2 3 7 6 4 2" xfId="4767"/>
    <cellStyle name="Обычный 3 2 3 7 6 5" xfId="4762"/>
    <cellStyle name="Обычный 3 2 3 7 6_БАЛАНС" xfId="975"/>
    <cellStyle name="Обычный 3 2 3 7 7" xfId="493"/>
    <cellStyle name="Обычный 3 2 3 7 7 2" xfId="929"/>
    <cellStyle name="Обычный 3 2 3 7 7 2 2" xfId="1941"/>
    <cellStyle name="Обычный 3 2 3 7 7 2 2 2" xfId="3696"/>
    <cellStyle name="Обычный 3 2 3 7 7 2 2 2 2" xfId="7201"/>
    <cellStyle name="Обычный 3 2 3 7 7 2 2 3" xfId="4770"/>
    <cellStyle name="Обычный 3 2 3 7 7 2 3" xfId="2471"/>
    <cellStyle name="Обычный 3 2 3 7 7 2 3 2" xfId="4771"/>
    <cellStyle name="Обычный 3 2 3 7 7 2 4" xfId="4769"/>
    <cellStyle name="Обычный 3 2 3 7 7 3" xfId="1575"/>
    <cellStyle name="Обычный 3 2 3 7 7 3 2" xfId="3330"/>
    <cellStyle name="Обычный 3 2 3 7 7 3 2 2" xfId="6835"/>
    <cellStyle name="Обычный 3 2 3 7 7 3 3" xfId="4772"/>
    <cellStyle name="Обычный 3 2 3 7 7 4" xfId="2470"/>
    <cellStyle name="Обычный 3 2 3 7 7 4 2" xfId="4773"/>
    <cellStyle name="Обычный 3 2 3 7 7 5" xfId="4768"/>
    <cellStyle name="Обычный 3 2 3 7 7_БАЛАНС" xfId="976"/>
    <cellStyle name="Обычный 3 2 3 7 8" xfId="535"/>
    <cellStyle name="Обычный 3 2 3 7 8 2" xfId="1617"/>
    <cellStyle name="Обычный 3 2 3 7 8 2 2" xfId="3372"/>
    <cellStyle name="Обычный 3 2 3 7 8 2 2 2" xfId="6877"/>
    <cellStyle name="Обычный 3 2 3 7 8 2 3" xfId="4775"/>
    <cellStyle name="Обычный 3 2 3 7 8 3" xfId="2472"/>
    <cellStyle name="Обычный 3 2 3 7 8 3 2" xfId="4776"/>
    <cellStyle name="Обычный 3 2 3 7 8 4" xfId="4774"/>
    <cellStyle name="Обычный 3 2 3 7 9" xfId="577"/>
    <cellStyle name="Обычный 3 2 3 7 9 2" xfId="1659"/>
    <cellStyle name="Обычный 3 2 3 7 9 2 2" xfId="3414"/>
    <cellStyle name="Обычный 3 2 3 7 9 2 2 2" xfId="6919"/>
    <cellStyle name="Обычный 3 2 3 7 9 2 3" xfId="4778"/>
    <cellStyle name="Обычный 3 2 3 7 9 3" xfId="2473"/>
    <cellStyle name="Обычный 3 2 3 7 9 3 2" xfId="4779"/>
    <cellStyle name="Обычный 3 2 3 7 9 4" xfId="4777"/>
    <cellStyle name="Обычный 3 2 3 7_БАЛАНС" xfId="970"/>
    <cellStyle name="Обычный 3 2 3 70" xfId="7612"/>
    <cellStyle name="Обычный 3 2 3 71" xfId="7615"/>
    <cellStyle name="Обычный 3 2 3 72" xfId="7629"/>
    <cellStyle name="Обычный 3 2 3 73" xfId="7628"/>
    <cellStyle name="Обычный 3 2 3 74" xfId="7706"/>
    <cellStyle name="Обычный 3 2 3 75" xfId="7676"/>
    <cellStyle name="Обычный 3 2 3 76" xfId="7712"/>
    <cellStyle name="Обычный 3 2 3 77" xfId="7681"/>
    <cellStyle name="Обычный 3 2 3 78" xfId="7717"/>
    <cellStyle name="Обычный 3 2 3 79" xfId="7723"/>
    <cellStyle name="Обычный 3 2 3 8" xfId="27"/>
    <cellStyle name="Обычный 3 2 3 8 10" xfId="1204"/>
    <cellStyle name="Обычный 3 2 3 8 10 2" xfId="1997"/>
    <cellStyle name="Обычный 3 2 3 8 10 2 2" xfId="3752"/>
    <cellStyle name="Обычный 3 2 3 8 10 2 2 2" xfId="7257"/>
    <cellStyle name="Обычный 3 2 3 8 10 2 3" xfId="4782"/>
    <cellStyle name="Обычный 3 2 3 8 10 3" xfId="2475"/>
    <cellStyle name="Обычный 3 2 3 8 10 3 2" xfId="4783"/>
    <cellStyle name="Обычный 3 2 3 8 10 4" xfId="4781"/>
    <cellStyle name="Обычный 3 2 3 8 11" xfId="1419"/>
    <cellStyle name="Обычный 3 2 3 8 11 2" xfId="3090"/>
    <cellStyle name="Обычный 3 2 3 8 11 2 2" xfId="6596"/>
    <cellStyle name="Обычный 3 2 3 8 11 3" xfId="4784"/>
    <cellStyle name="Обычный 3 2 3 8 12" xfId="2474"/>
    <cellStyle name="Обычный 3 2 3 8 12 2" xfId="4785"/>
    <cellStyle name="Обычный 3 2 3 8 13" xfId="4780"/>
    <cellStyle name="Обычный 3 2 3 8 14" xfId="7486"/>
    <cellStyle name="Обычный 3 2 3 8 15" xfId="7642"/>
    <cellStyle name="Обычный 3 2 3 8 16" xfId="7844"/>
    <cellStyle name="Обычный 3 2 3 8 17" xfId="7948"/>
    <cellStyle name="Обычный 3 2 3 8 18" xfId="8116"/>
    <cellStyle name="Обычный 3 2 3 8 2" xfId="82"/>
    <cellStyle name="Обычный 3 2 3 8 2 2" xfId="192"/>
    <cellStyle name="Обычный 3 2 3 8 2 2 2" xfId="1774"/>
    <cellStyle name="Обычный 3 2 3 8 2 2 2 2" xfId="3529"/>
    <cellStyle name="Обычный 3 2 3 8 2 2 2 2 2" xfId="7034"/>
    <cellStyle name="Обычный 3 2 3 8 2 2 2 3" xfId="4788"/>
    <cellStyle name="Обычный 3 2 3 8 2 2 3" xfId="2477"/>
    <cellStyle name="Обычный 3 2 3 8 2 2 3 2" xfId="4789"/>
    <cellStyle name="Обычный 3 2 3 8 2 2 4" xfId="4787"/>
    <cellStyle name="Обычный 3 2 3 8 2 2 5" xfId="761"/>
    <cellStyle name="Обычный 3 2 3 8 2 3" xfId="318"/>
    <cellStyle name="Обычный 3 2 3 8 2 3 2" xfId="3163"/>
    <cellStyle name="Обычный 3 2 3 8 2 3 2 2" xfId="6668"/>
    <cellStyle name="Обычный 3 2 3 8 2 3 3" xfId="4790"/>
    <cellStyle name="Обычный 3 2 3 8 2 4" xfId="2476"/>
    <cellStyle name="Обычный 3 2 3 8 2 4 2" xfId="4791"/>
    <cellStyle name="Обычный 3 2 3 8 2 5" xfId="4786"/>
    <cellStyle name="Обычный 3 2 3 8 2_БАЛАНС" xfId="978"/>
    <cellStyle name="Обычный 3 2 3 8 3" xfId="124"/>
    <cellStyle name="Обычный 3 2 3 8 3 2" xfId="193"/>
    <cellStyle name="Обычный 3 2 3 8 3 2 2" xfId="1816"/>
    <cellStyle name="Обычный 3 2 3 8 3 2 2 2" xfId="3571"/>
    <cellStyle name="Обычный 3 2 3 8 3 2 2 2 2" xfId="7076"/>
    <cellStyle name="Обычный 3 2 3 8 3 2 2 3" xfId="4794"/>
    <cellStyle name="Обычный 3 2 3 8 3 2 3" xfId="2479"/>
    <cellStyle name="Обычный 3 2 3 8 3 2 3 2" xfId="4795"/>
    <cellStyle name="Обычный 3 2 3 8 3 2 4" xfId="4793"/>
    <cellStyle name="Обычный 3 2 3 8 3 2 5" xfId="803"/>
    <cellStyle name="Обычный 3 2 3 8 3 3" xfId="319"/>
    <cellStyle name="Обычный 3 2 3 8 3 3 2" xfId="3205"/>
    <cellStyle name="Обычный 3 2 3 8 3 3 2 2" xfId="6710"/>
    <cellStyle name="Обычный 3 2 3 8 3 3 3" xfId="4796"/>
    <cellStyle name="Обычный 3 2 3 8 3 4" xfId="2478"/>
    <cellStyle name="Обычный 3 2 3 8 3 4 2" xfId="4797"/>
    <cellStyle name="Обычный 3 2 3 8 3 5" xfId="4792"/>
    <cellStyle name="Обычный 3 2 3 8 3_БАЛАНС" xfId="979"/>
    <cellStyle name="Обычный 3 2 3 8 4" xfId="191"/>
    <cellStyle name="Обычный 3 2 3 8 4 2" xfId="846"/>
    <cellStyle name="Обычный 3 2 3 8 4 2 2" xfId="1858"/>
    <cellStyle name="Обычный 3 2 3 8 4 2 2 2" xfId="3613"/>
    <cellStyle name="Обычный 3 2 3 8 4 2 2 2 2" xfId="7118"/>
    <cellStyle name="Обычный 3 2 3 8 4 2 2 3" xfId="4800"/>
    <cellStyle name="Обычный 3 2 3 8 4 2 3" xfId="2481"/>
    <cellStyle name="Обычный 3 2 3 8 4 2 3 2" xfId="4801"/>
    <cellStyle name="Обычный 3 2 3 8 4 2 4" xfId="4799"/>
    <cellStyle name="Обычный 3 2 3 8 4 3" xfId="1492"/>
    <cellStyle name="Обычный 3 2 3 8 4 3 2" xfId="3247"/>
    <cellStyle name="Обычный 3 2 3 8 4 3 2 2" xfId="6752"/>
    <cellStyle name="Обычный 3 2 3 8 4 3 3" xfId="4802"/>
    <cellStyle name="Обычный 3 2 3 8 4 4" xfId="2480"/>
    <cellStyle name="Обычный 3 2 3 8 4 4 2" xfId="4803"/>
    <cellStyle name="Обычный 3 2 3 8 4 5" xfId="4798"/>
    <cellStyle name="Обычный 3 2 3 8 4 6" xfId="442"/>
    <cellStyle name="Обычный 3 2 3 8 4_БАЛАНС" xfId="980"/>
    <cellStyle name="Обычный 3 2 3 8 5" xfId="317"/>
    <cellStyle name="Обычный 3 2 3 8 5 2" xfId="888"/>
    <cellStyle name="Обычный 3 2 3 8 5 2 2" xfId="1900"/>
    <cellStyle name="Обычный 3 2 3 8 5 2 2 2" xfId="3655"/>
    <cellStyle name="Обычный 3 2 3 8 5 2 2 2 2" xfId="7160"/>
    <cellStyle name="Обычный 3 2 3 8 5 2 2 3" xfId="4806"/>
    <cellStyle name="Обычный 3 2 3 8 5 2 3" xfId="2483"/>
    <cellStyle name="Обычный 3 2 3 8 5 2 3 2" xfId="4807"/>
    <cellStyle name="Обычный 3 2 3 8 5 2 4" xfId="4805"/>
    <cellStyle name="Обычный 3 2 3 8 5 3" xfId="1534"/>
    <cellStyle name="Обычный 3 2 3 8 5 3 2" xfId="3289"/>
    <cellStyle name="Обычный 3 2 3 8 5 3 2 2" xfId="6794"/>
    <cellStyle name="Обычный 3 2 3 8 5 3 3" xfId="4808"/>
    <cellStyle name="Обычный 3 2 3 8 5 4" xfId="2482"/>
    <cellStyle name="Обычный 3 2 3 8 5 4 2" xfId="4809"/>
    <cellStyle name="Обычный 3 2 3 8 5 5" xfId="4804"/>
    <cellStyle name="Обычный 3 2 3 8 5_БАЛАНС" xfId="981"/>
    <cellStyle name="Обычный 3 2 3 8 6" xfId="494"/>
    <cellStyle name="Обычный 3 2 3 8 6 2" xfId="930"/>
    <cellStyle name="Обычный 3 2 3 8 6 2 2" xfId="1942"/>
    <cellStyle name="Обычный 3 2 3 8 6 2 2 2" xfId="3697"/>
    <cellStyle name="Обычный 3 2 3 8 6 2 2 2 2" xfId="7202"/>
    <cellStyle name="Обычный 3 2 3 8 6 2 2 3" xfId="4812"/>
    <cellStyle name="Обычный 3 2 3 8 6 2 3" xfId="2485"/>
    <cellStyle name="Обычный 3 2 3 8 6 2 3 2" xfId="4813"/>
    <cellStyle name="Обычный 3 2 3 8 6 2 4" xfId="4811"/>
    <cellStyle name="Обычный 3 2 3 8 6 3" xfId="1576"/>
    <cellStyle name="Обычный 3 2 3 8 6 3 2" xfId="3331"/>
    <cellStyle name="Обычный 3 2 3 8 6 3 2 2" xfId="6836"/>
    <cellStyle name="Обычный 3 2 3 8 6 3 3" xfId="4814"/>
    <cellStyle name="Обычный 3 2 3 8 6 4" xfId="2484"/>
    <cellStyle name="Обычный 3 2 3 8 6 4 2" xfId="4815"/>
    <cellStyle name="Обычный 3 2 3 8 6 5" xfId="4810"/>
    <cellStyle name="Обычный 3 2 3 8 6_БАЛАНС" xfId="982"/>
    <cellStyle name="Обычный 3 2 3 8 7" xfId="536"/>
    <cellStyle name="Обычный 3 2 3 8 7 2" xfId="1618"/>
    <cellStyle name="Обычный 3 2 3 8 7 2 2" xfId="3373"/>
    <cellStyle name="Обычный 3 2 3 8 7 2 2 2" xfId="6878"/>
    <cellStyle name="Обычный 3 2 3 8 7 2 3" xfId="4817"/>
    <cellStyle name="Обычный 3 2 3 8 7 3" xfId="2486"/>
    <cellStyle name="Обычный 3 2 3 8 7 3 2" xfId="4818"/>
    <cellStyle name="Обычный 3 2 3 8 7 4" xfId="4816"/>
    <cellStyle name="Обычный 3 2 3 8 8" xfId="578"/>
    <cellStyle name="Обычный 3 2 3 8 8 2" xfId="1660"/>
    <cellStyle name="Обычный 3 2 3 8 8 2 2" xfId="3415"/>
    <cellStyle name="Обычный 3 2 3 8 8 2 2 2" xfId="6920"/>
    <cellStyle name="Обычный 3 2 3 8 8 2 3" xfId="4820"/>
    <cellStyle name="Обычный 3 2 3 8 8 3" xfId="2487"/>
    <cellStyle name="Обычный 3 2 3 8 8 3 2" xfId="4821"/>
    <cellStyle name="Обычный 3 2 3 8 8 4" xfId="4819"/>
    <cellStyle name="Обычный 3 2 3 8 9" xfId="633"/>
    <cellStyle name="Обычный 3 2 3 8 9 2" xfId="1702"/>
    <cellStyle name="Обычный 3 2 3 8 9 2 2" xfId="3457"/>
    <cellStyle name="Обычный 3 2 3 8 9 2 2 2" xfId="6962"/>
    <cellStyle name="Обычный 3 2 3 8 9 2 3" xfId="4823"/>
    <cellStyle name="Обычный 3 2 3 8 9 3" xfId="2488"/>
    <cellStyle name="Обычный 3 2 3 8 9 3 2" xfId="4824"/>
    <cellStyle name="Обычный 3 2 3 8 9 4" xfId="4822"/>
    <cellStyle name="Обычный 3 2 3 8_БАЛАНС" xfId="977"/>
    <cellStyle name="Обычный 3 2 3 80" xfId="7729"/>
    <cellStyle name="Обычный 3 2 3 81" xfId="7735"/>
    <cellStyle name="Обычный 3 2 3 82" xfId="7741"/>
    <cellStyle name="Обычный 3 2 3 83" xfId="7747"/>
    <cellStyle name="Обычный 3 2 3 84" xfId="7753"/>
    <cellStyle name="Обычный 3 2 3 85" xfId="7759"/>
    <cellStyle name="Обычный 3 2 3 86" xfId="7765"/>
    <cellStyle name="Обычный 3 2 3 87" xfId="7771"/>
    <cellStyle name="Обычный 3 2 3 88" xfId="7777"/>
    <cellStyle name="Обычный 3 2 3 89" xfId="7782"/>
    <cellStyle name="Обычный 3 2 3 9" xfId="69"/>
    <cellStyle name="Обычный 3 2 3 9 2" xfId="194"/>
    <cellStyle name="Обычный 3 2 3 9 2 2" xfId="1761"/>
    <cellStyle name="Обычный 3 2 3 9 2 2 2" xfId="3516"/>
    <cellStyle name="Обычный 3 2 3 9 2 2 2 2" xfId="7021"/>
    <cellStyle name="Обычный 3 2 3 9 2 2 3" xfId="4827"/>
    <cellStyle name="Обычный 3 2 3 9 2 3" xfId="2490"/>
    <cellStyle name="Обычный 3 2 3 9 2 3 2" xfId="4828"/>
    <cellStyle name="Обычный 3 2 3 9 2 4" xfId="4826"/>
    <cellStyle name="Обычный 3 2 3 9 2 5" xfId="748"/>
    <cellStyle name="Обычный 3 2 3 9 3" xfId="320"/>
    <cellStyle name="Обычный 3 2 3 9 3 2" xfId="3150"/>
    <cellStyle name="Обычный 3 2 3 9 3 2 2" xfId="6655"/>
    <cellStyle name="Обычный 3 2 3 9 3 3" xfId="4829"/>
    <cellStyle name="Обычный 3 2 3 9 4" xfId="2489"/>
    <cellStyle name="Обычный 3 2 3 9 4 2" xfId="4830"/>
    <cellStyle name="Обычный 3 2 3 9 5" xfId="4825"/>
    <cellStyle name="Обычный 3 2 3 9_БАЛАНС" xfId="983"/>
    <cellStyle name="Обычный 3 2 3 90" xfId="7786"/>
    <cellStyle name="Обычный 3 2 3 91" xfId="7790"/>
    <cellStyle name="Обычный 3 2 3 92" xfId="7794"/>
    <cellStyle name="Обычный 3 2 3 93" xfId="7798"/>
    <cellStyle name="Обычный 3 2 3 94" xfId="7802"/>
    <cellStyle name="Обычный 3 2 3 95" xfId="7806"/>
    <cellStyle name="Обычный 3 2 3 96" xfId="7810"/>
    <cellStyle name="Обычный 3 2 3 97" xfId="7813"/>
    <cellStyle name="Обычный 3 2 3 98" xfId="7816"/>
    <cellStyle name="Обычный 3 2 3 99" xfId="7819"/>
    <cellStyle name="Обычный 3 2 3_БАЛАНС" xfId="747"/>
    <cellStyle name="Обычный 4" xfId="28"/>
    <cellStyle name="Обычный 4 2" xfId="29"/>
    <cellStyle name="Обычный 4 2 10" xfId="125"/>
    <cellStyle name="Обычный 4 2 10 2" xfId="196"/>
    <cellStyle name="Обычный 4 2 10 2 2" xfId="1817"/>
    <cellStyle name="Обычный 4 2 10 2 2 2" xfId="3572"/>
    <cellStyle name="Обычный 4 2 10 2 2 2 2" xfId="7077"/>
    <cellStyle name="Обычный 4 2 10 2 2 3" xfId="4834"/>
    <cellStyle name="Обычный 4 2 10 2 3" xfId="2493"/>
    <cellStyle name="Обычный 4 2 10 2 3 2" xfId="4835"/>
    <cellStyle name="Обычный 4 2 10 2 4" xfId="4833"/>
    <cellStyle name="Обычный 4 2 10 2 5" xfId="804"/>
    <cellStyle name="Обычный 4 2 10 3" xfId="322"/>
    <cellStyle name="Обычный 4 2 10 3 2" xfId="3206"/>
    <cellStyle name="Обычный 4 2 10 3 2 2" xfId="6711"/>
    <cellStyle name="Обычный 4 2 10 3 3" xfId="4836"/>
    <cellStyle name="Обычный 4 2 10 4" xfId="2492"/>
    <cellStyle name="Обычный 4 2 10 4 2" xfId="4837"/>
    <cellStyle name="Обычный 4 2 10 5" xfId="4832"/>
    <cellStyle name="Обычный 4 2 10_БАЛАНС" xfId="985"/>
    <cellStyle name="Обычный 4 2 100" xfId="7846"/>
    <cellStyle name="Обычный 4 2 101" xfId="7883"/>
    <cellStyle name="Обычный 4 2 102" xfId="7886"/>
    <cellStyle name="Обычный 4 2 103" xfId="7881"/>
    <cellStyle name="Обычный 4 2 104" xfId="7888"/>
    <cellStyle name="Обычный 4 2 105" xfId="7822"/>
    <cellStyle name="Обычный 4 2 106" xfId="7890"/>
    <cellStyle name="Обычный 4 2 107" xfId="7824"/>
    <cellStyle name="Обычный 4 2 108" xfId="7892"/>
    <cellStyle name="Обычный 4 2 109" xfId="7826"/>
    <cellStyle name="Обычный 4 2 11" xfId="195"/>
    <cellStyle name="Обычный 4 2 11 2" xfId="847"/>
    <cellStyle name="Обычный 4 2 11 2 2" xfId="1859"/>
    <cellStyle name="Обычный 4 2 11 2 2 2" xfId="3614"/>
    <cellStyle name="Обычный 4 2 11 2 2 2 2" xfId="7119"/>
    <cellStyle name="Обычный 4 2 11 2 2 3" xfId="4840"/>
    <cellStyle name="Обычный 4 2 11 2 3" xfId="2495"/>
    <cellStyle name="Обычный 4 2 11 2 3 2" xfId="4841"/>
    <cellStyle name="Обычный 4 2 11 2 4" xfId="4839"/>
    <cellStyle name="Обычный 4 2 11 3" xfId="1493"/>
    <cellStyle name="Обычный 4 2 11 3 2" xfId="3248"/>
    <cellStyle name="Обычный 4 2 11 3 2 2" xfId="6753"/>
    <cellStyle name="Обычный 4 2 11 3 3" xfId="4842"/>
    <cellStyle name="Обычный 4 2 11 4" xfId="2494"/>
    <cellStyle name="Обычный 4 2 11 4 2" xfId="4843"/>
    <cellStyle name="Обычный 4 2 11 5" xfId="4838"/>
    <cellStyle name="Обычный 4 2 11 6" xfId="443"/>
    <cellStyle name="Обычный 4 2 11_БАЛАНС" xfId="986"/>
    <cellStyle name="Обычный 4 2 110" xfId="7896"/>
    <cellStyle name="Обычный 4 2 111" xfId="7950"/>
    <cellStyle name="Обычный 4 2 112" xfId="7992"/>
    <cellStyle name="Обычный 4 2 113" xfId="7995"/>
    <cellStyle name="Обычный 4 2 114" xfId="7990"/>
    <cellStyle name="Обычный 4 2 115" xfId="7997"/>
    <cellStyle name="Обычный 4 2 116" xfId="7924"/>
    <cellStyle name="Обычный 4 2 117" xfId="7999"/>
    <cellStyle name="Обычный 4 2 118" xfId="7926"/>
    <cellStyle name="Обычный 4 2 119" xfId="8001"/>
    <cellStyle name="Обычный 4 2 12" xfId="321"/>
    <cellStyle name="Обычный 4 2 12 2" xfId="889"/>
    <cellStyle name="Обычный 4 2 12 2 2" xfId="1901"/>
    <cellStyle name="Обычный 4 2 12 2 2 2" xfId="3656"/>
    <cellStyle name="Обычный 4 2 12 2 2 2 2" xfId="7161"/>
    <cellStyle name="Обычный 4 2 12 2 2 3" xfId="4846"/>
    <cellStyle name="Обычный 4 2 12 2 3" xfId="2497"/>
    <cellStyle name="Обычный 4 2 12 2 3 2" xfId="4847"/>
    <cellStyle name="Обычный 4 2 12 2 4" xfId="4845"/>
    <cellStyle name="Обычный 4 2 12 3" xfId="1535"/>
    <cellStyle name="Обычный 4 2 12 3 2" xfId="3290"/>
    <cellStyle name="Обычный 4 2 12 3 2 2" xfId="6795"/>
    <cellStyle name="Обычный 4 2 12 3 3" xfId="4848"/>
    <cellStyle name="Обычный 4 2 12 4" xfId="2496"/>
    <cellStyle name="Обычный 4 2 12 4 2" xfId="4849"/>
    <cellStyle name="Обычный 4 2 12 5" xfId="4844"/>
    <cellStyle name="Обычный 4 2 12_БАЛАНС" xfId="987"/>
    <cellStyle name="Обычный 4 2 120" xfId="7928"/>
    <cellStyle name="Обычный 4 2 121" xfId="8005"/>
    <cellStyle name="Обычный 4 2 122" xfId="7931"/>
    <cellStyle name="Обычный 4 2 123" xfId="8009"/>
    <cellStyle name="Обычный 4 2 124" xfId="7965"/>
    <cellStyle name="Обычный 4 2 125" xfId="8015"/>
    <cellStyle name="Обычный 4 2 126" xfId="7984"/>
    <cellStyle name="Обычный 4 2 127" xfId="8020"/>
    <cellStyle name="Обычный 4 2 128" xfId="8026"/>
    <cellStyle name="Обычный 4 2 129" xfId="8032"/>
    <cellStyle name="Обычный 4 2 13" xfId="495"/>
    <cellStyle name="Обычный 4 2 13 2" xfId="931"/>
    <cellStyle name="Обычный 4 2 13 2 2" xfId="1943"/>
    <cellStyle name="Обычный 4 2 13 2 2 2" xfId="3698"/>
    <cellStyle name="Обычный 4 2 13 2 2 2 2" xfId="7203"/>
    <cellStyle name="Обычный 4 2 13 2 2 3" xfId="4852"/>
    <cellStyle name="Обычный 4 2 13 2 3" xfId="2499"/>
    <cellStyle name="Обычный 4 2 13 2 3 2" xfId="4853"/>
    <cellStyle name="Обычный 4 2 13 2 4" xfId="4851"/>
    <cellStyle name="Обычный 4 2 13 3" xfId="1577"/>
    <cellStyle name="Обычный 4 2 13 3 2" xfId="3332"/>
    <cellStyle name="Обычный 4 2 13 3 2 2" xfId="6837"/>
    <cellStyle name="Обычный 4 2 13 3 3" xfId="4854"/>
    <cellStyle name="Обычный 4 2 13 4" xfId="2498"/>
    <cellStyle name="Обычный 4 2 13 4 2" xfId="4855"/>
    <cellStyle name="Обычный 4 2 13 5" xfId="4850"/>
    <cellStyle name="Обычный 4 2 13_БАЛАНС" xfId="988"/>
    <cellStyle name="Обычный 4 2 130" xfId="8038"/>
    <cellStyle name="Обычный 4 2 131" xfId="8044"/>
    <cellStyle name="Обычный 4 2 132" xfId="8049"/>
    <cellStyle name="Обычный 4 2 133" xfId="8118"/>
    <cellStyle name="Обычный 4 2 134" xfId="8160"/>
    <cellStyle name="Обычный 4 2 135" xfId="8163"/>
    <cellStyle name="Обычный 4 2 136" xfId="8158"/>
    <cellStyle name="Обычный 4 2 137" xfId="8165"/>
    <cellStyle name="Обычный 4 2 138" xfId="8092"/>
    <cellStyle name="Обычный 4 2 139" xfId="8167"/>
    <cellStyle name="Обычный 4 2 14" xfId="537"/>
    <cellStyle name="Обычный 4 2 14 2" xfId="1619"/>
    <cellStyle name="Обычный 4 2 14 2 2" xfId="3374"/>
    <cellStyle name="Обычный 4 2 14 2 2 2" xfId="6879"/>
    <cellStyle name="Обычный 4 2 14 2 3" xfId="4857"/>
    <cellStyle name="Обычный 4 2 14 3" xfId="2500"/>
    <cellStyle name="Обычный 4 2 14 3 2" xfId="4858"/>
    <cellStyle name="Обычный 4 2 14 4" xfId="4856"/>
    <cellStyle name="Обычный 4 2 140" xfId="8094"/>
    <cellStyle name="Обычный 4 2 141" xfId="8169"/>
    <cellStyle name="Обычный 4 2 142" xfId="8096"/>
    <cellStyle name="Обычный 4 2 143" xfId="8173"/>
    <cellStyle name="Обычный 4 2 144" xfId="8099"/>
    <cellStyle name="Обычный 4 2 145" xfId="8177"/>
    <cellStyle name="Обычный 4 2 146" xfId="8133"/>
    <cellStyle name="Обычный 4 2 147" xfId="8183"/>
    <cellStyle name="Обычный 4 2 148" xfId="8152"/>
    <cellStyle name="Обычный 4 2 149" xfId="8188"/>
    <cellStyle name="Обычный 4 2 15" xfId="579"/>
    <cellStyle name="Обычный 4 2 15 2" xfId="1661"/>
    <cellStyle name="Обычный 4 2 15 2 2" xfId="3416"/>
    <cellStyle name="Обычный 4 2 15 2 2 2" xfId="6921"/>
    <cellStyle name="Обычный 4 2 15 2 3" xfId="4860"/>
    <cellStyle name="Обычный 4 2 15 3" xfId="2501"/>
    <cellStyle name="Обычный 4 2 15 3 2" xfId="4861"/>
    <cellStyle name="Обычный 4 2 15 4" xfId="4859"/>
    <cellStyle name="Обычный 4 2 150" xfId="8194"/>
    <cellStyle name="Обычный 4 2 151" xfId="8200"/>
    <cellStyle name="Обычный 4 2 152" xfId="8206"/>
    <cellStyle name="Обычный 4 2 153" xfId="8212"/>
    <cellStyle name="Обычный 4 2 154" xfId="8218"/>
    <cellStyle name="Обычный 4 2 155" xfId="8224"/>
    <cellStyle name="Обычный 4 2 156" xfId="8230"/>
    <cellStyle name="Обычный 4 2 157" xfId="8236"/>
    <cellStyle name="Обычный 4 2 158" xfId="8242"/>
    <cellStyle name="Обычный 4 2 159" xfId="8248"/>
    <cellStyle name="Обычный 4 2 16" xfId="635"/>
    <cellStyle name="Обычный 4 2 16 2" xfId="1703"/>
    <cellStyle name="Обычный 4 2 16 2 2" xfId="3458"/>
    <cellStyle name="Обычный 4 2 16 2 2 2" xfId="6963"/>
    <cellStyle name="Обычный 4 2 16 2 3" xfId="4863"/>
    <cellStyle name="Обычный 4 2 16 3" xfId="2502"/>
    <cellStyle name="Обычный 4 2 16 3 2" xfId="4864"/>
    <cellStyle name="Обычный 4 2 16 4" xfId="4862"/>
    <cellStyle name="Обычный 4 2 160" xfId="8253"/>
    <cellStyle name="Обычный 4 2 17" xfId="1206"/>
    <cellStyle name="Обычный 4 2 17 2" xfId="1999"/>
    <cellStyle name="Обычный 4 2 17 2 2" xfId="3754"/>
    <cellStyle name="Обычный 4 2 17 2 2 2" xfId="7259"/>
    <cellStyle name="Обычный 4 2 17 2 3" xfId="4866"/>
    <cellStyle name="Обычный 4 2 17 3" xfId="2503"/>
    <cellStyle name="Обычный 4 2 17 3 2" xfId="4867"/>
    <cellStyle name="Обычный 4 2 17 4" xfId="4865"/>
    <cellStyle name="Обычный 4 2 18" xfId="1248"/>
    <cellStyle name="Обычный 4 2 18 2" xfId="2041"/>
    <cellStyle name="Обычный 4 2 18 2 2" xfId="3796"/>
    <cellStyle name="Обычный 4 2 18 2 2 2" xfId="7301"/>
    <cellStyle name="Обычный 4 2 18 2 3" xfId="4869"/>
    <cellStyle name="Обычный 4 2 18 3" xfId="2504"/>
    <cellStyle name="Обычный 4 2 18 3 2" xfId="4870"/>
    <cellStyle name="Обычный 4 2 18 4" xfId="4868"/>
    <cellStyle name="Обычный 4 2 19" xfId="1251"/>
    <cellStyle name="Обычный 4 2 19 2" xfId="2044"/>
    <cellStyle name="Обычный 4 2 19 2 2" xfId="3799"/>
    <cellStyle name="Обычный 4 2 19 2 2 2" xfId="7304"/>
    <cellStyle name="Обычный 4 2 19 2 3" xfId="4872"/>
    <cellStyle name="Обычный 4 2 19 3" xfId="2505"/>
    <cellStyle name="Обычный 4 2 19 3 2" xfId="4873"/>
    <cellStyle name="Обычный 4 2 19 4" xfId="4871"/>
    <cellStyle name="Обычный 4 2 2" xfId="30"/>
    <cellStyle name="Обычный 4 2 2 10" xfId="197"/>
    <cellStyle name="Обычный 4 2 2 10 2" xfId="848"/>
    <cellStyle name="Обычный 4 2 2 10 2 2" xfId="1860"/>
    <cellStyle name="Обычный 4 2 2 10 2 2 2" xfId="3615"/>
    <cellStyle name="Обычный 4 2 2 10 2 2 2 2" xfId="7120"/>
    <cellStyle name="Обычный 4 2 2 10 2 2 3" xfId="4877"/>
    <cellStyle name="Обычный 4 2 2 10 2 3" xfId="2508"/>
    <cellStyle name="Обычный 4 2 2 10 2 3 2" xfId="4878"/>
    <cellStyle name="Обычный 4 2 2 10 2 4" xfId="4876"/>
    <cellStyle name="Обычный 4 2 2 10 3" xfId="1494"/>
    <cellStyle name="Обычный 4 2 2 10 3 2" xfId="3249"/>
    <cellStyle name="Обычный 4 2 2 10 3 2 2" xfId="6754"/>
    <cellStyle name="Обычный 4 2 2 10 3 3" xfId="4879"/>
    <cellStyle name="Обычный 4 2 2 10 4" xfId="2507"/>
    <cellStyle name="Обычный 4 2 2 10 4 2" xfId="4880"/>
    <cellStyle name="Обычный 4 2 2 10 5" xfId="4875"/>
    <cellStyle name="Обычный 4 2 2 10 6" xfId="444"/>
    <cellStyle name="Обычный 4 2 2 10_БАЛАНС" xfId="990"/>
    <cellStyle name="Обычный 4 2 2 100" xfId="7884"/>
    <cellStyle name="Обычный 4 2 2 101" xfId="7885"/>
    <cellStyle name="Обычный 4 2 2 102" xfId="7882"/>
    <cellStyle name="Обычный 4 2 2 103" xfId="7887"/>
    <cellStyle name="Обычный 4 2 2 104" xfId="7821"/>
    <cellStyle name="Обычный 4 2 2 105" xfId="7889"/>
    <cellStyle name="Обычный 4 2 2 106" xfId="7823"/>
    <cellStyle name="Обычный 4 2 2 107" xfId="7891"/>
    <cellStyle name="Обычный 4 2 2 108" xfId="7825"/>
    <cellStyle name="Обычный 4 2 2 109" xfId="7895"/>
    <cellStyle name="Обычный 4 2 2 11" xfId="323"/>
    <cellStyle name="Обычный 4 2 2 11 2" xfId="890"/>
    <cellStyle name="Обычный 4 2 2 11 2 2" xfId="1902"/>
    <cellStyle name="Обычный 4 2 2 11 2 2 2" xfId="3657"/>
    <cellStyle name="Обычный 4 2 2 11 2 2 2 2" xfId="7162"/>
    <cellStyle name="Обычный 4 2 2 11 2 2 3" xfId="4883"/>
    <cellStyle name="Обычный 4 2 2 11 2 3" xfId="2510"/>
    <cellStyle name="Обычный 4 2 2 11 2 3 2" xfId="4884"/>
    <cellStyle name="Обычный 4 2 2 11 2 4" xfId="4882"/>
    <cellStyle name="Обычный 4 2 2 11 3" xfId="1536"/>
    <cellStyle name="Обычный 4 2 2 11 3 2" xfId="3291"/>
    <cellStyle name="Обычный 4 2 2 11 3 2 2" xfId="6796"/>
    <cellStyle name="Обычный 4 2 2 11 3 3" xfId="4885"/>
    <cellStyle name="Обычный 4 2 2 11 4" xfId="2509"/>
    <cellStyle name="Обычный 4 2 2 11 4 2" xfId="4886"/>
    <cellStyle name="Обычный 4 2 2 11 5" xfId="4881"/>
    <cellStyle name="Обычный 4 2 2 11_БАЛАНС" xfId="991"/>
    <cellStyle name="Обычный 4 2 2 110" xfId="7951"/>
    <cellStyle name="Обычный 4 2 2 111" xfId="7993"/>
    <cellStyle name="Обычный 4 2 2 112" xfId="7994"/>
    <cellStyle name="Обычный 4 2 2 113" xfId="7991"/>
    <cellStyle name="Обычный 4 2 2 114" xfId="7996"/>
    <cellStyle name="Обычный 4 2 2 115" xfId="7923"/>
    <cellStyle name="Обычный 4 2 2 116" xfId="7998"/>
    <cellStyle name="Обычный 4 2 2 117" xfId="7925"/>
    <cellStyle name="Обычный 4 2 2 118" xfId="8000"/>
    <cellStyle name="Обычный 4 2 2 119" xfId="7927"/>
    <cellStyle name="Обычный 4 2 2 12" xfId="496"/>
    <cellStyle name="Обычный 4 2 2 12 2" xfId="932"/>
    <cellStyle name="Обычный 4 2 2 12 2 2" xfId="1944"/>
    <cellStyle name="Обычный 4 2 2 12 2 2 2" xfId="3699"/>
    <cellStyle name="Обычный 4 2 2 12 2 2 2 2" xfId="7204"/>
    <cellStyle name="Обычный 4 2 2 12 2 2 3" xfId="4889"/>
    <cellStyle name="Обычный 4 2 2 12 2 3" xfId="2512"/>
    <cellStyle name="Обычный 4 2 2 12 2 3 2" xfId="4890"/>
    <cellStyle name="Обычный 4 2 2 12 2 4" xfId="4888"/>
    <cellStyle name="Обычный 4 2 2 12 3" xfId="1578"/>
    <cellStyle name="Обычный 4 2 2 12 3 2" xfId="3333"/>
    <cellStyle name="Обычный 4 2 2 12 3 2 2" xfId="6838"/>
    <cellStyle name="Обычный 4 2 2 12 3 3" xfId="4891"/>
    <cellStyle name="Обычный 4 2 2 12 4" xfId="2511"/>
    <cellStyle name="Обычный 4 2 2 12 4 2" xfId="4892"/>
    <cellStyle name="Обычный 4 2 2 12 5" xfId="4887"/>
    <cellStyle name="Обычный 4 2 2 12_БАЛАНС" xfId="992"/>
    <cellStyle name="Обычный 4 2 2 120" xfId="8004"/>
    <cellStyle name="Обычный 4 2 2 121" xfId="7930"/>
    <cellStyle name="Обычный 4 2 2 122" xfId="8008"/>
    <cellStyle name="Обычный 4 2 2 123" xfId="7964"/>
    <cellStyle name="Обычный 4 2 2 124" xfId="8014"/>
    <cellStyle name="Обычный 4 2 2 125" xfId="7983"/>
    <cellStyle name="Обычный 4 2 2 126" xfId="8019"/>
    <cellStyle name="Обычный 4 2 2 127" xfId="7988"/>
    <cellStyle name="Обычный 4 2 2 128" xfId="8024"/>
    <cellStyle name="Обычный 4 2 2 129" xfId="8030"/>
    <cellStyle name="Обычный 4 2 2 13" xfId="538"/>
    <cellStyle name="Обычный 4 2 2 13 2" xfId="1620"/>
    <cellStyle name="Обычный 4 2 2 13 2 2" xfId="3375"/>
    <cellStyle name="Обычный 4 2 2 13 2 2 2" xfId="6880"/>
    <cellStyle name="Обычный 4 2 2 13 2 3" xfId="4894"/>
    <cellStyle name="Обычный 4 2 2 13 3" xfId="2513"/>
    <cellStyle name="Обычный 4 2 2 13 3 2" xfId="4895"/>
    <cellStyle name="Обычный 4 2 2 13 4" xfId="4893"/>
    <cellStyle name="Обычный 4 2 2 130" xfId="8036"/>
    <cellStyle name="Обычный 4 2 2 131" xfId="8042"/>
    <cellStyle name="Обычный 4 2 2 132" xfId="8119"/>
    <cellStyle name="Обычный 4 2 2 133" xfId="8161"/>
    <cellStyle name="Обычный 4 2 2 134" xfId="8162"/>
    <cellStyle name="Обычный 4 2 2 135" xfId="8159"/>
    <cellStyle name="Обычный 4 2 2 136" xfId="8164"/>
    <cellStyle name="Обычный 4 2 2 137" xfId="8091"/>
    <cellStyle name="Обычный 4 2 2 138" xfId="8166"/>
    <cellStyle name="Обычный 4 2 2 139" xfId="8093"/>
    <cellStyle name="Обычный 4 2 2 14" xfId="580"/>
    <cellStyle name="Обычный 4 2 2 14 2" xfId="1662"/>
    <cellStyle name="Обычный 4 2 2 14 2 2" xfId="3417"/>
    <cellStyle name="Обычный 4 2 2 14 2 2 2" xfId="6922"/>
    <cellStyle name="Обычный 4 2 2 14 2 3" xfId="4897"/>
    <cellStyle name="Обычный 4 2 2 14 3" xfId="2514"/>
    <cellStyle name="Обычный 4 2 2 14 3 2" xfId="4898"/>
    <cellStyle name="Обычный 4 2 2 14 4" xfId="4896"/>
    <cellStyle name="Обычный 4 2 2 140" xfId="8168"/>
    <cellStyle name="Обычный 4 2 2 141" xfId="8095"/>
    <cellStyle name="Обычный 4 2 2 142" xfId="8172"/>
    <cellStyle name="Обычный 4 2 2 143" xfId="8098"/>
    <cellStyle name="Обычный 4 2 2 144" xfId="8176"/>
    <cellStyle name="Обычный 4 2 2 145" xfId="8132"/>
    <cellStyle name="Обычный 4 2 2 146" xfId="8182"/>
    <cellStyle name="Обычный 4 2 2 147" xfId="8151"/>
    <cellStyle name="Обычный 4 2 2 148" xfId="8187"/>
    <cellStyle name="Обычный 4 2 2 149" xfId="8156"/>
    <cellStyle name="Обычный 4 2 2 15" xfId="636"/>
    <cellStyle name="Обычный 4 2 2 15 2" xfId="1704"/>
    <cellStyle name="Обычный 4 2 2 15 2 2" xfId="3459"/>
    <cellStyle name="Обычный 4 2 2 15 2 2 2" xfId="6964"/>
    <cellStyle name="Обычный 4 2 2 15 2 3" xfId="4900"/>
    <cellStyle name="Обычный 4 2 2 15 3" xfId="2515"/>
    <cellStyle name="Обычный 4 2 2 15 3 2" xfId="4901"/>
    <cellStyle name="Обычный 4 2 2 15 4" xfId="4899"/>
    <cellStyle name="Обычный 4 2 2 150" xfId="8192"/>
    <cellStyle name="Обычный 4 2 2 151" xfId="8198"/>
    <cellStyle name="Обычный 4 2 2 152" xfId="8204"/>
    <cellStyle name="Обычный 4 2 2 153" xfId="8210"/>
    <cellStyle name="Обычный 4 2 2 154" xfId="8216"/>
    <cellStyle name="Обычный 4 2 2 155" xfId="8222"/>
    <cellStyle name="Обычный 4 2 2 156" xfId="8228"/>
    <cellStyle name="Обычный 4 2 2 157" xfId="8234"/>
    <cellStyle name="Обычный 4 2 2 158" xfId="8240"/>
    <cellStyle name="Обычный 4 2 2 159" xfId="8246"/>
    <cellStyle name="Обычный 4 2 2 16" xfId="1207"/>
    <cellStyle name="Обычный 4 2 2 16 2" xfId="2000"/>
    <cellStyle name="Обычный 4 2 2 16 2 2" xfId="3755"/>
    <cellStyle name="Обычный 4 2 2 16 2 2 2" xfId="7260"/>
    <cellStyle name="Обычный 4 2 2 16 2 3" xfId="4903"/>
    <cellStyle name="Обычный 4 2 2 16 3" xfId="2516"/>
    <cellStyle name="Обычный 4 2 2 16 3 2" xfId="4904"/>
    <cellStyle name="Обычный 4 2 2 16 4" xfId="4902"/>
    <cellStyle name="Обычный 4 2 2 17" xfId="1249"/>
    <cellStyle name="Обычный 4 2 2 17 2" xfId="2042"/>
    <cellStyle name="Обычный 4 2 2 17 2 2" xfId="3797"/>
    <cellStyle name="Обычный 4 2 2 17 2 2 2" xfId="7302"/>
    <cellStyle name="Обычный 4 2 2 17 2 3" xfId="4906"/>
    <cellStyle name="Обычный 4 2 2 17 3" xfId="2517"/>
    <cellStyle name="Обычный 4 2 2 17 3 2" xfId="4907"/>
    <cellStyle name="Обычный 4 2 2 17 4" xfId="4905"/>
    <cellStyle name="Обычный 4 2 2 18" xfId="1250"/>
    <cellStyle name="Обычный 4 2 2 18 2" xfId="2043"/>
    <cellStyle name="Обычный 4 2 2 18 2 2" xfId="3798"/>
    <cellStyle name="Обычный 4 2 2 18 2 2 2" xfId="7303"/>
    <cellStyle name="Обычный 4 2 2 18 2 3" xfId="4909"/>
    <cellStyle name="Обычный 4 2 2 18 3" xfId="2518"/>
    <cellStyle name="Обычный 4 2 2 18 3 2" xfId="4910"/>
    <cellStyle name="Обычный 4 2 2 18 4" xfId="4908"/>
    <cellStyle name="Обычный 4 2 2 19" xfId="1247"/>
    <cellStyle name="Обычный 4 2 2 19 2" xfId="2040"/>
    <cellStyle name="Обычный 4 2 2 19 2 2" xfId="3795"/>
    <cellStyle name="Обычный 4 2 2 19 2 2 2" xfId="7300"/>
    <cellStyle name="Обычный 4 2 2 19 2 3" xfId="4912"/>
    <cellStyle name="Обычный 4 2 2 19 3" xfId="2519"/>
    <cellStyle name="Обычный 4 2 2 19 3 2" xfId="4913"/>
    <cellStyle name="Обычный 4 2 2 19 4" xfId="4911"/>
    <cellStyle name="Обычный 4 2 2 2" xfId="31"/>
    <cellStyle name="Обычный 4 2 2 2 10" xfId="637"/>
    <cellStyle name="Обычный 4 2 2 2 10 2" xfId="1705"/>
    <cellStyle name="Обычный 4 2 2 2 10 2 2" xfId="3460"/>
    <cellStyle name="Обычный 4 2 2 2 10 2 2 2" xfId="6965"/>
    <cellStyle name="Обычный 4 2 2 2 10 2 3" xfId="4916"/>
    <cellStyle name="Обычный 4 2 2 2 10 3" xfId="2521"/>
    <cellStyle name="Обычный 4 2 2 2 10 3 2" xfId="4917"/>
    <cellStyle name="Обычный 4 2 2 2 10 4" xfId="4915"/>
    <cellStyle name="Обычный 4 2 2 2 11" xfId="1208"/>
    <cellStyle name="Обычный 4 2 2 2 11 2" xfId="2001"/>
    <cellStyle name="Обычный 4 2 2 2 11 2 2" xfId="3756"/>
    <cellStyle name="Обычный 4 2 2 2 11 2 2 2" xfId="7261"/>
    <cellStyle name="Обычный 4 2 2 2 11 2 3" xfId="4919"/>
    <cellStyle name="Обычный 4 2 2 2 11 3" xfId="2522"/>
    <cellStyle name="Обычный 4 2 2 2 11 3 2" xfId="4920"/>
    <cellStyle name="Обычный 4 2 2 2 11 4" xfId="4918"/>
    <cellStyle name="Обычный 4 2 2 2 12" xfId="1422"/>
    <cellStyle name="Обычный 4 2 2 2 12 2" xfId="3093"/>
    <cellStyle name="Обычный 4 2 2 2 12 2 2" xfId="6599"/>
    <cellStyle name="Обычный 4 2 2 2 12 3" xfId="4921"/>
    <cellStyle name="Обычный 4 2 2 2 13" xfId="2520"/>
    <cellStyle name="Обычный 4 2 2 2 13 2" xfId="4922"/>
    <cellStyle name="Обычный 4 2 2 2 14" xfId="4914"/>
    <cellStyle name="Обычный 4 2 2 2 15" xfId="7490"/>
    <cellStyle name="Обычный 4 2 2 2 16" xfId="7646"/>
    <cellStyle name="Обычный 4 2 2 2 17" xfId="7848"/>
    <cellStyle name="Обычный 4 2 2 2 18" xfId="7952"/>
    <cellStyle name="Обычный 4 2 2 2 19" xfId="8120"/>
    <cellStyle name="Обычный 4 2 2 2 2" xfId="85"/>
    <cellStyle name="Обычный 4 2 2 2 2 2" xfId="199"/>
    <cellStyle name="Обычный 4 2 2 2 2 2 2" xfId="1735"/>
    <cellStyle name="Обычный 4 2 2 2 2 2 2 2" xfId="3490"/>
    <cellStyle name="Обычный 4 2 2 2 2 2 2 2 2" xfId="6995"/>
    <cellStyle name="Обычный 4 2 2 2 2 2 2 3" xfId="4925"/>
    <cellStyle name="Обычный 4 2 2 2 2 2 3" xfId="2524"/>
    <cellStyle name="Обычный 4 2 2 2 2 2 3 2" xfId="4926"/>
    <cellStyle name="Обычный 4 2 2 2 2 2 4" xfId="4924"/>
    <cellStyle name="Обычный 4 2 2 2 2 2 5" xfId="718"/>
    <cellStyle name="Обычный 4 2 2 2 2 3" xfId="325"/>
    <cellStyle name="Обычный 4 2 2 2 2 3 2" xfId="3124"/>
    <cellStyle name="Обычный 4 2 2 2 2 3 2 2" xfId="6629"/>
    <cellStyle name="Обычный 4 2 2 2 2 3 3" xfId="4927"/>
    <cellStyle name="Обычный 4 2 2 2 2 4" xfId="2523"/>
    <cellStyle name="Обычный 4 2 2 2 2 4 2" xfId="4928"/>
    <cellStyle name="Обычный 4 2 2 2 2 5" xfId="4923"/>
    <cellStyle name="Обычный 4 2 2 2 2_БАЛАНС" xfId="994"/>
    <cellStyle name="Обычный 4 2 2 2 3" xfId="127"/>
    <cellStyle name="Обычный 4 2 2 2 3 2" xfId="200"/>
    <cellStyle name="Обычный 4 2 2 2 3 2 2" xfId="1777"/>
    <cellStyle name="Обычный 4 2 2 2 3 2 2 2" xfId="3532"/>
    <cellStyle name="Обычный 4 2 2 2 3 2 2 2 2" xfId="7037"/>
    <cellStyle name="Обычный 4 2 2 2 3 2 2 3" xfId="4931"/>
    <cellStyle name="Обычный 4 2 2 2 3 2 3" xfId="2526"/>
    <cellStyle name="Обычный 4 2 2 2 3 2 3 2" xfId="4932"/>
    <cellStyle name="Обычный 4 2 2 2 3 2 4" xfId="4930"/>
    <cellStyle name="Обычный 4 2 2 2 3 2 5" xfId="764"/>
    <cellStyle name="Обычный 4 2 2 2 3 3" xfId="326"/>
    <cellStyle name="Обычный 4 2 2 2 3 3 2" xfId="3166"/>
    <cellStyle name="Обычный 4 2 2 2 3 3 2 2" xfId="6671"/>
    <cellStyle name="Обычный 4 2 2 2 3 3 3" xfId="4933"/>
    <cellStyle name="Обычный 4 2 2 2 3 4" xfId="2525"/>
    <cellStyle name="Обычный 4 2 2 2 3 4 2" xfId="4934"/>
    <cellStyle name="Обычный 4 2 2 2 3 5" xfId="4929"/>
    <cellStyle name="Обычный 4 2 2 2 3_БАЛАНС" xfId="995"/>
    <cellStyle name="Обычный 4 2 2 2 4" xfId="198"/>
    <cellStyle name="Обычный 4 2 2 2 4 2" xfId="806"/>
    <cellStyle name="Обычный 4 2 2 2 4 2 2" xfId="1819"/>
    <cellStyle name="Обычный 4 2 2 2 4 2 2 2" xfId="3574"/>
    <cellStyle name="Обычный 4 2 2 2 4 2 2 2 2" xfId="7079"/>
    <cellStyle name="Обычный 4 2 2 2 4 2 2 3" xfId="4937"/>
    <cellStyle name="Обычный 4 2 2 2 4 2 3" xfId="2528"/>
    <cellStyle name="Обычный 4 2 2 2 4 2 3 2" xfId="4938"/>
    <cellStyle name="Обычный 4 2 2 2 4 2 4" xfId="4936"/>
    <cellStyle name="Обычный 4 2 2 2 4 3" xfId="1459"/>
    <cellStyle name="Обычный 4 2 2 2 4 3 2" xfId="3208"/>
    <cellStyle name="Обычный 4 2 2 2 4 3 2 2" xfId="6713"/>
    <cellStyle name="Обычный 4 2 2 2 4 3 3" xfId="4939"/>
    <cellStyle name="Обычный 4 2 2 2 4 4" xfId="2527"/>
    <cellStyle name="Обычный 4 2 2 2 4 4 2" xfId="4940"/>
    <cellStyle name="Обычный 4 2 2 2 4 5" xfId="4935"/>
    <cellStyle name="Обычный 4 2 2 2 4 6" xfId="418"/>
    <cellStyle name="Обычный 4 2 2 2 4_БАЛАНС" xfId="996"/>
    <cellStyle name="Обычный 4 2 2 2 5" xfId="324"/>
    <cellStyle name="Обычный 4 2 2 2 5 2" xfId="849"/>
    <cellStyle name="Обычный 4 2 2 2 5 2 2" xfId="1861"/>
    <cellStyle name="Обычный 4 2 2 2 5 2 2 2" xfId="3616"/>
    <cellStyle name="Обычный 4 2 2 2 5 2 2 2 2" xfId="7121"/>
    <cellStyle name="Обычный 4 2 2 2 5 2 2 3" xfId="4943"/>
    <cellStyle name="Обычный 4 2 2 2 5 2 3" xfId="2530"/>
    <cellStyle name="Обычный 4 2 2 2 5 2 3 2" xfId="4944"/>
    <cellStyle name="Обычный 4 2 2 2 5 2 4" xfId="4942"/>
    <cellStyle name="Обычный 4 2 2 2 5 3" xfId="1495"/>
    <cellStyle name="Обычный 4 2 2 2 5 3 2" xfId="3250"/>
    <cellStyle name="Обычный 4 2 2 2 5 3 2 2" xfId="6755"/>
    <cellStyle name="Обычный 4 2 2 2 5 3 3" xfId="4945"/>
    <cellStyle name="Обычный 4 2 2 2 5 4" xfId="2529"/>
    <cellStyle name="Обычный 4 2 2 2 5 4 2" xfId="4946"/>
    <cellStyle name="Обычный 4 2 2 2 5 5" xfId="4941"/>
    <cellStyle name="Обычный 4 2 2 2 5_БАЛАНС" xfId="997"/>
    <cellStyle name="Обычный 4 2 2 2 6" xfId="461"/>
    <cellStyle name="Обычный 4 2 2 2 6 2" xfId="891"/>
    <cellStyle name="Обычный 4 2 2 2 6 2 2" xfId="1903"/>
    <cellStyle name="Обычный 4 2 2 2 6 2 2 2" xfId="3658"/>
    <cellStyle name="Обычный 4 2 2 2 6 2 2 2 2" xfId="7163"/>
    <cellStyle name="Обычный 4 2 2 2 6 2 2 3" xfId="4949"/>
    <cellStyle name="Обычный 4 2 2 2 6 2 3" xfId="2532"/>
    <cellStyle name="Обычный 4 2 2 2 6 2 3 2" xfId="4950"/>
    <cellStyle name="Обычный 4 2 2 2 6 2 4" xfId="4948"/>
    <cellStyle name="Обычный 4 2 2 2 6 3" xfId="1537"/>
    <cellStyle name="Обычный 4 2 2 2 6 3 2" xfId="3292"/>
    <cellStyle name="Обычный 4 2 2 2 6 3 2 2" xfId="6797"/>
    <cellStyle name="Обычный 4 2 2 2 6 3 3" xfId="4951"/>
    <cellStyle name="Обычный 4 2 2 2 6 4" xfId="2531"/>
    <cellStyle name="Обычный 4 2 2 2 6 4 2" xfId="4952"/>
    <cellStyle name="Обычный 4 2 2 2 6 5" xfId="4947"/>
    <cellStyle name="Обычный 4 2 2 2 6_БАЛАНС" xfId="998"/>
    <cellStyle name="Обычный 4 2 2 2 7" xfId="497"/>
    <cellStyle name="Обычный 4 2 2 2 7 2" xfId="933"/>
    <cellStyle name="Обычный 4 2 2 2 7 2 2" xfId="1945"/>
    <cellStyle name="Обычный 4 2 2 2 7 2 2 2" xfId="3700"/>
    <cellStyle name="Обычный 4 2 2 2 7 2 2 2 2" xfId="7205"/>
    <cellStyle name="Обычный 4 2 2 2 7 2 2 3" xfId="4955"/>
    <cellStyle name="Обычный 4 2 2 2 7 2 3" xfId="2534"/>
    <cellStyle name="Обычный 4 2 2 2 7 2 3 2" xfId="4956"/>
    <cellStyle name="Обычный 4 2 2 2 7 2 4" xfId="4954"/>
    <cellStyle name="Обычный 4 2 2 2 7 3" xfId="1579"/>
    <cellStyle name="Обычный 4 2 2 2 7 3 2" xfId="3334"/>
    <cellStyle name="Обычный 4 2 2 2 7 3 2 2" xfId="6839"/>
    <cellStyle name="Обычный 4 2 2 2 7 3 3" xfId="4957"/>
    <cellStyle name="Обычный 4 2 2 2 7 4" xfId="2533"/>
    <cellStyle name="Обычный 4 2 2 2 7 4 2" xfId="4958"/>
    <cellStyle name="Обычный 4 2 2 2 7 5" xfId="4953"/>
    <cellStyle name="Обычный 4 2 2 2 7_БАЛАНС" xfId="999"/>
    <cellStyle name="Обычный 4 2 2 2 8" xfId="539"/>
    <cellStyle name="Обычный 4 2 2 2 8 2" xfId="1621"/>
    <cellStyle name="Обычный 4 2 2 2 8 2 2" xfId="3376"/>
    <cellStyle name="Обычный 4 2 2 2 8 2 2 2" xfId="6881"/>
    <cellStyle name="Обычный 4 2 2 2 8 2 3" xfId="4960"/>
    <cellStyle name="Обычный 4 2 2 2 8 3" xfId="2535"/>
    <cellStyle name="Обычный 4 2 2 2 8 3 2" xfId="4961"/>
    <cellStyle name="Обычный 4 2 2 2 8 4" xfId="4959"/>
    <cellStyle name="Обычный 4 2 2 2 9" xfId="581"/>
    <cellStyle name="Обычный 4 2 2 2 9 2" xfId="1663"/>
    <cellStyle name="Обычный 4 2 2 2 9 2 2" xfId="3418"/>
    <cellStyle name="Обычный 4 2 2 2 9 2 2 2" xfId="6923"/>
    <cellStyle name="Обычный 4 2 2 2 9 2 3" xfId="4963"/>
    <cellStyle name="Обычный 4 2 2 2 9 3" xfId="2536"/>
    <cellStyle name="Обычный 4 2 2 2 9 3 2" xfId="4964"/>
    <cellStyle name="Обычный 4 2 2 2 9 4" xfId="4962"/>
    <cellStyle name="Обычный 4 2 2 2_БАЛАНС" xfId="993"/>
    <cellStyle name="Обычный 4 2 2 20" xfId="1252"/>
    <cellStyle name="Обычный 4 2 2 20 2" xfId="2045"/>
    <cellStyle name="Обычный 4 2 2 20 2 2" xfId="3800"/>
    <cellStyle name="Обычный 4 2 2 20 2 2 2" xfId="7305"/>
    <cellStyle name="Обычный 4 2 2 20 2 3" xfId="4966"/>
    <cellStyle name="Обычный 4 2 2 20 3" xfId="2537"/>
    <cellStyle name="Обычный 4 2 2 20 3 2" xfId="4967"/>
    <cellStyle name="Обычный 4 2 2 20 4" xfId="4965"/>
    <cellStyle name="Обычный 4 2 2 21" xfId="1179"/>
    <cellStyle name="Обычный 4 2 2 21 2" xfId="1972"/>
    <cellStyle name="Обычный 4 2 2 21 2 2" xfId="3727"/>
    <cellStyle name="Обычный 4 2 2 21 2 2 2" xfId="7232"/>
    <cellStyle name="Обычный 4 2 2 21 2 3" xfId="4969"/>
    <cellStyle name="Обычный 4 2 2 21 3" xfId="2538"/>
    <cellStyle name="Обычный 4 2 2 21 3 2" xfId="4970"/>
    <cellStyle name="Обычный 4 2 2 21 4" xfId="4968"/>
    <cellStyle name="Обычный 4 2 2 22" xfId="1254"/>
    <cellStyle name="Обычный 4 2 2 22 2" xfId="2047"/>
    <cellStyle name="Обычный 4 2 2 22 2 2" xfId="3802"/>
    <cellStyle name="Обычный 4 2 2 22 2 2 2" xfId="7307"/>
    <cellStyle name="Обычный 4 2 2 22 2 3" xfId="4972"/>
    <cellStyle name="Обычный 4 2 2 22 3" xfId="2539"/>
    <cellStyle name="Обычный 4 2 2 22 3 2" xfId="4973"/>
    <cellStyle name="Обычный 4 2 2 22 4" xfId="4971"/>
    <cellStyle name="Обычный 4 2 2 23" xfId="1181"/>
    <cellStyle name="Обычный 4 2 2 23 2" xfId="1974"/>
    <cellStyle name="Обычный 4 2 2 23 2 2" xfId="3729"/>
    <cellStyle name="Обычный 4 2 2 23 2 2 2" xfId="7234"/>
    <cellStyle name="Обычный 4 2 2 23 2 3" xfId="4975"/>
    <cellStyle name="Обычный 4 2 2 23 3" xfId="2540"/>
    <cellStyle name="Обычный 4 2 2 23 3 2" xfId="4976"/>
    <cellStyle name="Обычный 4 2 2 23 4" xfId="4974"/>
    <cellStyle name="Обычный 4 2 2 24" xfId="1256"/>
    <cellStyle name="Обычный 4 2 2 24 2" xfId="2049"/>
    <cellStyle name="Обычный 4 2 2 24 2 2" xfId="3804"/>
    <cellStyle name="Обычный 4 2 2 24 2 2 2" xfId="7309"/>
    <cellStyle name="Обычный 4 2 2 24 2 3" xfId="4978"/>
    <cellStyle name="Обычный 4 2 2 24 3" xfId="2541"/>
    <cellStyle name="Обычный 4 2 2 24 3 2" xfId="4979"/>
    <cellStyle name="Обычный 4 2 2 24 4" xfId="4977"/>
    <cellStyle name="Обычный 4 2 2 25" xfId="1183"/>
    <cellStyle name="Обычный 4 2 2 25 2" xfId="1976"/>
    <cellStyle name="Обычный 4 2 2 25 2 2" xfId="3731"/>
    <cellStyle name="Обычный 4 2 2 25 2 2 2" xfId="7236"/>
    <cellStyle name="Обычный 4 2 2 25 2 3" xfId="4981"/>
    <cellStyle name="Обычный 4 2 2 25 3" xfId="2542"/>
    <cellStyle name="Обычный 4 2 2 25 3 2" xfId="4982"/>
    <cellStyle name="Обычный 4 2 2 25 4" xfId="4980"/>
    <cellStyle name="Обычный 4 2 2 26" xfId="1260"/>
    <cellStyle name="Обычный 4 2 2 26 2" xfId="2053"/>
    <cellStyle name="Обычный 4 2 2 26 2 2" xfId="3808"/>
    <cellStyle name="Обычный 4 2 2 26 2 2 2" xfId="7313"/>
    <cellStyle name="Обычный 4 2 2 26 2 3" xfId="4984"/>
    <cellStyle name="Обычный 4 2 2 26 3" xfId="2543"/>
    <cellStyle name="Обычный 4 2 2 26 3 2" xfId="4985"/>
    <cellStyle name="Обычный 4 2 2 26 4" xfId="4983"/>
    <cellStyle name="Обычный 4 2 2 27" xfId="1186"/>
    <cellStyle name="Обычный 4 2 2 27 2" xfId="1979"/>
    <cellStyle name="Обычный 4 2 2 27 2 2" xfId="3734"/>
    <cellStyle name="Обычный 4 2 2 27 2 2 2" xfId="7239"/>
    <cellStyle name="Обычный 4 2 2 27 2 3" xfId="4987"/>
    <cellStyle name="Обычный 4 2 2 27 3" xfId="2544"/>
    <cellStyle name="Обычный 4 2 2 27 3 2" xfId="4988"/>
    <cellStyle name="Обычный 4 2 2 27 4" xfId="4986"/>
    <cellStyle name="Обычный 4 2 2 28" xfId="1264"/>
    <cellStyle name="Обычный 4 2 2 28 2" xfId="2057"/>
    <cellStyle name="Обычный 4 2 2 28 2 2" xfId="3812"/>
    <cellStyle name="Обычный 4 2 2 28 2 2 2" xfId="7317"/>
    <cellStyle name="Обычный 4 2 2 28 2 3" xfId="4990"/>
    <cellStyle name="Обычный 4 2 2 28 3" xfId="2545"/>
    <cellStyle name="Обычный 4 2 2 28 3 2" xfId="4991"/>
    <cellStyle name="Обычный 4 2 2 28 4" xfId="4989"/>
    <cellStyle name="Обычный 4 2 2 29" xfId="1220"/>
    <cellStyle name="Обычный 4 2 2 29 2" xfId="2013"/>
    <cellStyle name="Обычный 4 2 2 29 2 2" xfId="3768"/>
    <cellStyle name="Обычный 4 2 2 29 2 2 2" xfId="7273"/>
    <cellStyle name="Обычный 4 2 2 29 2 3" xfId="4993"/>
    <cellStyle name="Обычный 4 2 2 29 3" xfId="2546"/>
    <cellStyle name="Обычный 4 2 2 29 3 2" xfId="4994"/>
    <cellStyle name="Обычный 4 2 2 29 4" xfId="4992"/>
    <cellStyle name="Обычный 4 2 2 3" xfId="32"/>
    <cellStyle name="Обычный 4 2 2 3 10" xfId="638"/>
    <cellStyle name="Обычный 4 2 2 3 10 2" xfId="1706"/>
    <cellStyle name="Обычный 4 2 2 3 10 2 2" xfId="3461"/>
    <cellStyle name="Обычный 4 2 2 3 10 2 2 2" xfId="6966"/>
    <cellStyle name="Обычный 4 2 2 3 10 2 3" xfId="4997"/>
    <cellStyle name="Обычный 4 2 2 3 10 3" xfId="2548"/>
    <cellStyle name="Обычный 4 2 2 3 10 3 2" xfId="4998"/>
    <cellStyle name="Обычный 4 2 2 3 10 4" xfId="4996"/>
    <cellStyle name="Обычный 4 2 2 3 11" xfId="1209"/>
    <cellStyle name="Обычный 4 2 2 3 11 2" xfId="2002"/>
    <cellStyle name="Обычный 4 2 2 3 11 2 2" xfId="3757"/>
    <cellStyle name="Обычный 4 2 2 3 11 2 2 2" xfId="7262"/>
    <cellStyle name="Обычный 4 2 2 3 11 2 3" xfId="5000"/>
    <cellStyle name="Обычный 4 2 2 3 11 3" xfId="2549"/>
    <cellStyle name="Обычный 4 2 2 3 11 3 2" xfId="5001"/>
    <cellStyle name="Обычный 4 2 2 3 11 4" xfId="4999"/>
    <cellStyle name="Обычный 4 2 2 3 12" xfId="1423"/>
    <cellStyle name="Обычный 4 2 2 3 12 2" xfId="3094"/>
    <cellStyle name="Обычный 4 2 2 3 12 2 2" xfId="6600"/>
    <cellStyle name="Обычный 4 2 2 3 12 3" xfId="5002"/>
    <cellStyle name="Обычный 4 2 2 3 13" xfId="2547"/>
    <cellStyle name="Обычный 4 2 2 3 13 2" xfId="5003"/>
    <cellStyle name="Обычный 4 2 2 3 14" xfId="4995"/>
    <cellStyle name="Обычный 4 2 2 3 15" xfId="7491"/>
    <cellStyle name="Обычный 4 2 2 3 16" xfId="7647"/>
    <cellStyle name="Обычный 4 2 2 3 17" xfId="7849"/>
    <cellStyle name="Обычный 4 2 2 3 18" xfId="7953"/>
    <cellStyle name="Обычный 4 2 2 3 19" xfId="8121"/>
    <cellStyle name="Обычный 4 2 2 3 2" xfId="86"/>
    <cellStyle name="Обычный 4 2 2 3 2 2" xfId="202"/>
    <cellStyle name="Обычный 4 2 2 3 2 2 2" xfId="1740"/>
    <cellStyle name="Обычный 4 2 2 3 2 2 2 2" xfId="3495"/>
    <cellStyle name="Обычный 4 2 2 3 2 2 2 2 2" xfId="7000"/>
    <cellStyle name="Обычный 4 2 2 3 2 2 2 3" xfId="5006"/>
    <cellStyle name="Обычный 4 2 2 3 2 2 3" xfId="2551"/>
    <cellStyle name="Обычный 4 2 2 3 2 2 3 2" xfId="5007"/>
    <cellStyle name="Обычный 4 2 2 3 2 2 4" xfId="5005"/>
    <cellStyle name="Обычный 4 2 2 3 2 2 5" xfId="723"/>
    <cellStyle name="Обычный 4 2 2 3 2 3" xfId="328"/>
    <cellStyle name="Обычный 4 2 2 3 2 3 2" xfId="3129"/>
    <cellStyle name="Обычный 4 2 2 3 2 3 2 2" xfId="6634"/>
    <cellStyle name="Обычный 4 2 2 3 2 3 3" xfId="5008"/>
    <cellStyle name="Обычный 4 2 2 3 2 4" xfId="2550"/>
    <cellStyle name="Обычный 4 2 2 3 2 4 2" xfId="5009"/>
    <cellStyle name="Обычный 4 2 2 3 2 5" xfId="5004"/>
    <cellStyle name="Обычный 4 2 2 3 2_БАЛАНС" xfId="1001"/>
    <cellStyle name="Обычный 4 2 2 3 3" xfId="128"/>
    <cellStyle name="Обычный 4 2 2 3 3 2" xfId="203"/>
    <cellStyle name="Обычный 4 2 2 3 3 2 2" xfId="1778"/>
    <cellStyle name="Обычный 4 2 2 3 3 2 2 2" xfId="3533"/>
    <cellStyle name="Обычный 4 2 2 3 3 2 2 2 2" xfId="7038"/>
    <cellStyle name="Обычный 4 2 2 3 3 2 2 3" xfId="5012"/>
    <cellStyle name="Обычный 4 2 2 3 3 2 3" xfId="2553"/>
    <cellStyle name="Обычный 4 2 2 3 3 2 3 2" xfId="5013"/>
    <cellStyle name="Обычный 4 2 2 3 3 2 4" xfId="5011"/>
    <cellStyle name="Обычный 4 2 2 3 3 2 5" xfId="765"/>
    <cellStyle name="Обычный 4 2 2 3 3 3" xfId="329"/>
    <cellStyle name="Обычный 4 2 2 3 3 3 2" xfId="3167"/>
    <cellStyle name="Обычный 4 2 2 3 3 3 2 2" xfId="6672"/>
    <cellStyle name="Обычный 4 2 2 3 3 3 3" xfId="5014"/>
    <cellStyle name="Обычный 4 2 2 3 3 4" xfId="2552"/>
    <cellStyle name="Обычный 4 2 2 3 3 4 2" xfId="5015"/>
    <cellStyle name="Обычный 4 2 2 3 3 5" xfId="5010"/>
    <cellStyle name="Обычный 4 2 2 3 3_БАЛАНС" xfId="1002"/>
    <cellStyle name="Обычный 4 2 2 3 4" xfId="201"/>
    <cellStyle name="Обычный 4 2 2 3 4 2" xfId="807"/>
    <cellStyle name="Обычный 4 2 2 3 4 2 2" xfId="1820"/>
    <cellStyle name="Обычный 4 2 2 3 4 2 2 2" xfId="3575"/>
    <cellStyle name="Обычный 4 2 2 3 4 2 2 2 2" xfId="7080"/>
    <cellStyle name="Обычный 4 2 2 3 4 2 2 3" xfId="5018"/>
    <cellStyle name="Обычный 4 2 2 3 4 2 3" xfId="2555"/>
    <cellStyle name="Обычный 4 2 2 3 4 2 3 2" xfId="5019"/>
    <cellStyle name="Обычный 4 2 2 3 4 2 4" xfId="5017"/>
    <cellStyle name="Обычный 4 2 2 3 4 3" xfId="1460"/>
    <cellStyle name="Обычный 4 2 2 3 4 3 2" xfId="3209"/>
    <cellStyle name="Обычный 4 2 2 3 4 3 2 2" xfId="6714"/>
    <cellStyle name="Обычный 4 2 2 3 4 3 3" xfId="5020"/>
    <cellStyle name="Обычный 4 2 2 3 4 4" xfId="2554"/>
    <cellStyle name="Обычный 4 2 2 3 4 4 2" xfId="5021"/>
    <cellStyle name="Обычный 4 2 2 3 4 5" xfId="5016"/>
    <cellStyle name="Обычный 4 2 2 3 4 6" xfId="419"/>
    <cellStyle name="Обычный 4 2 2 3 4_БАЛАНС" xfId="1003"/>
    <cellStyle name="Обычный 4 2 2 3 5" xfId="327"/>
    <cellStyle name="Обычный 4 2 2 3 5 2" xfId="850"/>
    <cellStyle name="Обычный 4 2 2 3 5 2 2" xfId="1862"/>
    <cellStyle name="Обычный 4 2 2 3 5 2 2 2" xfId="3617"/>
    <cellStyle name="Обычный 4 2 2 3 5 2 2 2 2" xfId="7122"/>
    <cellStyle name="Обычный 4 2 2 3 5 2 2 3" xfId="5024"/>
    <cellStyle name="Обычный 4 2 2 3 5 2 3" xfId="2557"/>
    <cellStyle name="Обычный 4 2 2 3 5 2 3 2" xfId="5025"/>
    <cellStyle name="Обычный 4 2 2 3 5 2 4" xfId="5023"/>
    <cellStyle name="Обычный 4 2 2 3 5 3" xfId="1496"/>
    <cellStyle name="Обычный 4 2 2 3 5 3 2" xfId="3251"/>
    <cellStyle name="Обычный 4 2 2 3 5 3 2 2" xfId="6756"/>
    <cellStyle name="Обычный 4 2 2 3 5 3 3" xfId="5026"/>
    <cellStyle name="Обычный 4 2 2 3 5 4" xfId="2556"/>
    <cellStyle name="Обычный 4 2 2 3 5 4 2" xfId="5027"/>
    <cellStyle name="Обычный 4 2 2 3 5 5" xfId="5022"/>
    <cellStyle name="Обычный 4 2 2 3 5_БАЛАНС" xfId="1004"/>
    <cellStyle name="Обычный 4 2 2 3 6" xfId="462"/>
    <cellStyle name="Обычный 4 2 2 3 6 2" xfId="892"/>
    <cellStyle name="Обычный 4 2 2 3 6 2 2" xfId="1904"/>
    <cellStyle name="Обычный 4 2 2 3 6 2 2 2" xfId="3659"/>
    <cellStyle name="Обычный 4 2 2 3 6 2 2 2 2" xfId="7164"/>
    <cellStyle name="Обычный 4 2 2 3 6 2 2 3" xfId="5030"/>
    <cellStyle name="Обычный 4 2 2 3 6 2 3" xfId="2559"/>
    <cellStyle name="Обычный 4 2 2 3 6 2 3 2" xfId="5031"/>
    <cellStyle name="Обычный 4 2 2 3 6 2 4" xfId="5029"/>
    <cellStyle name="Обычный 4 2 2 3 6 3" xfId="1538"/>
    <cellStyle name="Обычный 4 2 2 3 6 3 2" xfId="3293"/>
    <cellStyle name="Обычный 4 2 2 3 6 3 2 2" xfId="6798"/>
    <cellStyle name="Обычный 4 2 2 3 6 3 3" xfId="5032"/>
    <cellStyle name="Обычный 4 2 2 3 6 4" xfId="2558"/>
    <cellStyle name="Обычный 4 2 2 3 6 4 2" xfId="5033"/>
    <cellStyle name="Обычный 4 2 2 3 6 5" xfId="5028"/>
    <cellStyle name="Обычный 4 2 2 3 6_БАЛАНС" xfId="1005"/>
    <cellStyle name="Обычный 4 2 2 3 7" xfId="498"/>
    <cellStyle name="Обычный 4 2 2 3 7 2" xfId="934"/>
    <cellStyle name="Обычный 4 2 2 3 7 2 2" xfId="1946"/>
    <cellStyle name="Обычный 4 2 2 3 7 2 2 2" xfId="3701"/>
    <cellStyle name="Обычный 4 2 2 3 7 2 2 2 2" xfId="7206"/>
    <cellStyle name="Обычный 4 2 2 3 7 2 2 3" xfId="5036"/>
    <cellStyle name="Обычный 4 2 2 3 7 2 3" xfId="2561"/>
    <cellStyle name="Обычный 4 2 2 3 7 2 3 2" xfId="5037"/>
    <cellStyle name="Обычный 4 2 2 3 7 2 4" xfId="5035"/>
    <cellStyle name="Обычный 4 2 2 3 7 3" xfId="1580"/>
    <cellStyle name="Обычный 4 2 2 3 7 3 2" xfId="3335"/>
    <cellStyle name="Обычный 4 2 2 3 7 3 2 2" xfId="6840"/>
    <cellStyle name="Обычный 4 2 2 3 7 3 3" xfId="5038"/>
    <cellStyle name="Обычный 4 2 2 3 7 4" xfId="2560"/>
    <cellStyle name="Обычный 4 2 2 3 7 4 2" xfId="5039"/>
    <cellStyle name="Обычный 4 2 2 3 7 5" xfId="5034"/>
    <cellStyle name="Обычный 4 2 2 3 7_БАЛАНС" xfId="1006"/>
    <cellStyle name="Обычный 4 2 2 3 8" xfId="540"/>
    <cellStyle name="Обычный 4 2 2 3 8 2" xfId="1622"/>
    <cellStyle name="Обычный 4 2 2 3 8 2 2" xfId="3377"/>
    <cellStyle name="Обычный 4 2 2 3 8 2 2 2" xfId="6882"/>
    <cellStyle name="Обычный 4 2 2 3 8 2 3" xfId="5041"/>
    <cellStyle name="Обычный 4 2 2 3 8 3" xfId="2562"/>
    <cellStyle name="Обычный 4 2 2 3 8 3 2" xfId="5042"/>
    <cellStyle name="Обычный 4 2 2 3 8 4" xfId="5040"/>
    <cellStyle name="Обычный 4 2 2 3 9" xfId="582"/>
    <cellStyle name="Обычный 4 2 2 3 9 2" xfId="1664"/>
    <cellStyle name="Обычный 4 2 2 3 9 2 2" xfId="3419"/>
    <cellStyle name="Обычный 4 2 2 3 9 2 2 2" xfId="6924"/>
    <cellStyle name="Обычный 4 2 2 3 9 2 3" xfId="5044"/>
    <cellStyle name="Обычный 4 2 2 3 9 3" xfId="2563"/>
    <cellStyle name="Обычный 4 2 2 3 9 3 2" xfId="5045"/>
    <cellStyle name="Обычный 4 2 2 3 9 4" xfId="5043"/>
    <cellStyle name="Обычный 4 2 2 3_БАЛАНС" xfId="1000"/>
    <cellStyle name="Обычный 4 2 2 30" xfId="1270"/>
    <cellStyle name="Обычный 4 2 2 30 2" xfId="2063"/>
    <cellStyle name="Обычный 4 2 2 30 2 2" xfId="3818"/>
    <cellStyle name="Обычный 4 2 2 30 2 2 2" xfId="7323"/>
    <cellStyle name="Обычный 4 2 2 30 2 3" xfId="5047"/>
    <cellStyle name="Обычный 4 2 2 30 3" xfId="2564"/>
    <cellStyle name="Обычный 4 2 2 30 3 2" xfId="5048"/>
    <cellStyle name="Обычный 4 2 2 30 4" xfId="5046"/>
    <cellStyle name="Обычный 4 2 2 31" xfId="1239"/>
    <cellStyle name="Обычный 4 2 2 31 2" xfId="2032"/>
    <cellStyle name="Обычный 4 2 2 31 2 2" xfId="3787"/>
    <cellStyle name="Обычный 4 2 2 31 2 2 2" xfId="7292"/>
    <cellStyle name="Обычный 4 2 2 31 2 3" xfId="5050"/>
    <cellStyle name="Обычный 4 2 2 31 3" xfId="2565"/>
    <cellStyle name="Обычный 4 2 2 31 3 2" xfId="5051"/>
    <cellStyle name="Обычный 4 2 2 31 4" xfId="5049"/>
    <cellStyle name="Обычный 4 2 2 32" xfId="1275"/>
    <cellStyle name="Обычный 4 2 2 32 2" xfId="2068"/>
    <cellStyle name="Обычный 4 2 2 32 2 2" xfId="3823"/>
    <cellStyle name="Обычный 4 2 2 32 2 2 2" xfId="7328"/>
    <cellStyle name="Обычный 4 2 2 32 2 3" xfId="5053"/>
    <cellStyle name="Обычный 4 2 2 32 3" xfId="2566"/>
    <cellStyle name="Обычный 4 2 2 32 3 2" xfId="5054"/>
    <cellStyle name="Обычный 4 2 2 32 4" xfId="5052"/>
    <cellStyle name="Обычный 4 2 2 33" xfId="1244"/>
    <cellStyle name="Обычный 4 2 2 33 2" xfId="2037"/>
    <cellStyle name="Обычный 4 2 2 33 2 2" xfId="3792"/>
    <cellStyle name="Обычный 4 2 2 33 2 2 2" xfId="7297"/>
    <cellStyle name="Обычный 4 2 2 33 2 3" xfId="5056"/>
    <cellStyle name="Обычный 4 2 2 33 3" xfId="2567"/>
    <cellStyle name="Обычный 4 2 2 33 3 2" xfId="5057"/>
    <cellStyle name="Обычный 4 2 2 33 4" xfId="5055"/>
    <cellStyle name="Обычный 4 2 2 34" xfId="1280"/>
    <cellStyle name="Обычный 4 2 2 34 2" xfId="2073"/>
    <cellStyle name="Обычный 4 2 2 34 2 2" xfId="3828"/>
    <cellStyle name="Обычный 4 2 2 34 2 2 2" xfId="7333"/>
    <cellStyle name="Обычный 4 2 2 34 2 3" xfId="5059"/>
    <cellStyle name="Обычный 4 2 2 34 3" xfId="2568"/>
    <cellStyle name="Обычный 4 2 2 34 3 2" xfId="5060"/>
    <cellStyle name="Обычный 4 2 2 34 4" xfId="5058"/>
    <cellStyle name="Обычный 4 2 2 35" xfId="1286"/>
    <cellStyle name="Обычный 4 2 2 35 2" xfId="2079"/>
    <cellStyle name="Обычный 4 2 2 35 2 2" xfId="3834"/>
    <cellStyle name="Обычный 4 2 2 35 2 2 2" xfId="7339"/>
    <cellStyle name="Обычный 4 2 2 35 2 3" xfId="5062"/>
    <cellStyle name="Обычный 4 2 2 35 3" xfId="2569"/>
    <cellStyle name="Обычный 4 2 2 35 3 2" xfId="5063"/>
    <cellStyle name="Обычный 4 2 2 35 4" xfId="5061"/>
    <cellStyle name="Обычный 4 2 2 36" xfId="1292"/>
    <cellStyle name="Обычный 4 2 2 36 2" xfId="2085"/>
    <cellStyle name="Обычный 4 2 2 36 2 2" xfId="3840"/>
    <cellStyle name="Обычный 4 2 2 36 2 2 2" xfId="7345"/>
    <cellStyle name="Обычный 4 2 2 36 2 3" xfId="5065"/>
    <cellStyle name="Обычный 4 2 2 36 3" xfId="2570"/>
    <cellStyle name="Обычный 4 2 2 36 3 2" xfId="5066"/>
    <cellStyle name="Обычный 4 2 2 36 4" xfId="5064"/>
    <cellStyle name="Обычный 4 2 2 37" xfId="1298"/>
    <cellStyle name="Обычный 4 2 2 37 2" xfId="2091"/>
    <cellStyle name="Обычный 4 2 2 37 2 2" xfId="3846"/>
    <cellStyle name="Обычный 4 2 2 37 2 2 2" xfId="7351"/>
    <cellStyle name="Обычный 4 2 2 37 2 3" xfId="5068"/>
    <cellStyle name="Обычный 4 2 2 37 3" xfId="2571"/>
    <cellStyle name="Обычный 4 2 2 37 3 2" xfId="5069"/>
    <cellStyle name="Обычный 4 2 2 37 4" xfId="5067"/>
    <cellStyle name="Обычный 4 2 2 38" xfId="1304"/>
    <cellStyle name="Обычный 4 2 2 38 2" xfId="2097"/>
    <cellStyle name="Обычный 4 2 2 38 2 2" xfId="3852"/>
    <cellStyle name="Обычный 4 2 2 38 2 2 2" xfId="7357"/>
    <cellStyle name="Обычный 4 2 2 38 2 3" xfId="5071"/>
    <cellStyle name="Обычный 4 2 2 38 3" xfId="2572"/>
    <cellStyle name="Обычный 4 2 2 38 3 2" xfId="5072"/>
    <cellStyle name="Обычный 4 2 2 38 4" xfId="5070"/>
    <cellStyle name="Обычный 4 2 2 39" xfId="1310"/>
    <cellStyle name="Обычный 4 2 2 39 2" xfId="2103"/>
    <cellStyle name="Обычный 4 2 2 39 2 2" xfId="3858"/>
    <cellStyle name="Обычный 4 2 2 39 2 2 2" xfId="7363"/>
    <cellStyle name="Обычный 4 2 2 39 2 3" xfId="5074"/>
    <cellStyle name="Обычный 4 2 2 39 3" xfId="2573"/>
    <cellStyle name="Обычный 4 2 2 39 3 2" xfId="5075"/>
    <cellStyle name="Обычный 4 2 2 39 4" xfId="5073"/>
    <cellStyle name="Обычный 4 2 2 4" xfId="33"/>
    <cellStyle name="Обычный 4 2 2 4 10" xfId="639"/>
    <cellStyle name="Обычный 4 2 2 4 10 2" xfId="1707"/>
    <cellStyle name="Обычный 4 2 2 4 10 2 2" xfId="3462"/>
    <cellStyle name="Обычный 4 2 2 4 10 2 2 2" xfId="6967"/>
    <cellStyle name="Обычный 4 2 2 4 10 2 3" xfId="5078"/>
    <cellStyle name="Обычный 4 2 2 4 10 3" xfId="2575"/>
    <cellStyle name="Обычный 4 2 2 4 10 3 2" xfId="5079"/>
    <cellStyle name="Обычный 4 2 2 4 10 4" xfId="5077"/>
    <cellStyle name="Обычный 4 2 2 4 11" xfId="1210"/>
    <cellStyle name="Обычный 4 2 2 4 11 2" xfId="2003"/>
    <cellStyle name="Обычный 4 2 2 4 11 2 2" xfId="3758"/>
    <cellStyle name="Обычный 4 2 2 4 11 2 2 2" xfId="7263"/>
    <cellStyle name="Обычный 4 2 2 4 11 2 3" xfId="5081"/>
    <cellStyle name="Обычный 4 2 2 4 11 3" xfId="2576"/>
    <cellStyle name="Обычный 4 2 2 4 11 3 2" xfId="5082"/>
    <cellStyle name="Обычный 4 2 2 4 11 4" xfId="5080"/>
    <cellStyle name="Обычный 4 2 2 4 12" xfId="1424"/>
    <cellStyle name="Обычный 4 2 2 4 12 2" xfId="3095"/>
    <cellStyle name="Обычный 4 2 2 4 12 2 2" xfId="6601"/>
    <cellStyle name="Обычный 4 2 2 4 12 3" xfId="5083"/>
    <cellStyle name="Обычный 4 2 2 4 13" xfId="2574"/>
    <cellStyle name="Обычный 4 2 2 4 13 2" xfId="5084"/>
    <cellStyle name="Обычный 4 2 2 4 14" xfId="5076"/>
    <cellStyle name="Обычный 4 2 2 4 15" xfId="7492"/>
    <cellStyle name="Обычный 4 2 2 4 16" xfId="7648"/>
    <cellStyle name="Обычный 4 2 2 4 17" xfId="7850"/>
    <cellStyle name="Обычный 4 2 2 4 18" xfId="7954"/>
    <cellStyle name="Обычный 4 2 2 4 19" xfId="8122"/>
    <cellStyle name="Обычный 4 2 2 4 2" xfId="87"/>
    <cellStyle name="Обычный 4 2 2 4 2 2" xfId="205"/>
    <cellStyle name="Обычный 4 2 2 4 2 2 2" xfId="1746"/>
    <cellStyle name="Обычный 4 2 2 4 2 2 2 2" xfId="3501"/>
    <cellStyle name="Обычный 4 2 2 4 2 2 2 2 2" xfId="7006"/>
    <cellStyle name="Обычный 4 2 2 4 2 2 2 3" xfId="5087"/>
    <cellStyle name="Обычный 4 2 2 4 2 2 3" xfId="2578"/>
    <cellStyle name="Обычный 4 2 2 4 2 2 3 2" xfId="5088"/>
    <cellStyle name="Обычный 4 2 2 4 2 2 4" xfId="5086"/>
    <cellStyle name="Обычный 4 2 2 4 2 2 5" xfId="730"/>
    <cellStyle name="Обычный 4 2 2 4 2 3" xfId="331"/>
    <cellStyle name="Обычный 4 2 2 4 2 3 2" xfId="3135"/>
    <cellStyle name="Обычный 4 2 2 4 2 3 2 2" xfId="6640"/>
    <cellStyle name="Обычный 4 2 2 4 2 3 3" xfId="5089"/>
    <cellStyle name="Обычный 4 2 2 4 2 4" xfId="2577"/>
    <cellStyle name="Обычный 4 2 2 4 2 4 2" xfId="5090"/>
    <cellStyle name="Обычный 4 2 2 4 2 5" xfId="5085"/>
    <cellStyle name="Обычный 4 2 2 4 2_БАЛАНС" xfId="1008"/>
    <cellStyle name="Обычный 4 2 2 4 3" xfId="129"/>
    <cellStyle name="Обычный 4 2 2 4 3 2" xfId="206"/>
    <cellStyle name="Обычный 4 2 2 4 3 2 2" xfId="1779"/>
    <cellStyle name="Обычный 4 2 2 4 3 2 2 2" xfId="3534"/>
    <cellStyle name="Обычный 4 2 2 4 3 2 2 2 2" xfId="7039"/>
    <cellStyle name="Обычный 4 2 2 4 3 2 2 3" xfId="5093"/>
    <cellStyle name="Обычный 4 2 2 4 3 2 3" xfId="2580"/>
    <cellStyle name="Обычный 4 2 2 4 3 2 3 2" xfId="5094"/>
    <cellStyle name="Обычный 4 2 2 4 3 2 4" xfId="5092"/>
    <cellStyle name="Обычный 4 2 2 4 3 2 5" xfId="766"/>
    <cellStyle name="Обычный 4 2 2 4 3 3" xfId="332"/>
    <cellStyle name="Обычный 4 2 2 4 3 3 2" xfId="3168"/>
    <cellStyle name="Обычный 4 2 2 4 3 3 2 2" xfId="6673"/>
    <cellStyle name="Обычный 4 2 2 4 3 3 3" xfId="5095"/>
    <cellStyle name="Обычный 4 2 2 4 3 4" xfId="2579"/>
    <cellStyle name="Обычный 4 2 2 4 3 4 2" xfId="5096"/>
    <cellStyle name="Обычный 4 2 2 4 3 5" xfId="5091"/>
    <cellStyle name="Обычный 4 2 2 4 3_БАЛАНС" xfId="1009"/>
    <cellStyle name="Обычный 4 2 2 4 4" xfId="204"/>
    <cellStyle name="Обычный 4 2 2 4 4 2" xfId="808"/>
    <cellStyle name="Обычный 4 2 2 4 4 2 2" xfId="1821"/>
    <cellStyle name="Обычный 4 2 2 4 4 2 2 2" xfId="3576"/>
    <cellStyle name="Обычный 4 2 2 4 4 2 2 2 2" xfId="7081"/>
    <cellStyle name="Обычный 4 2 2 4 4 2 2 3" xfId="5099"/>
    <cellStyle name="Обычный 4 2 2 4 4 2 3" xfId="2582"/>
    <cellStyle name="Обычный 4 2 2 4 4 2 3 2" xfId="5100"/>
    <cellStyle name="Обычный 4 2 2 4 4 2 4" xfId="5098"/>
    <cellStyle name="Обычный 4 2 2 4 4 3" xfId="1461"/>
    <cellStyle name="Обычный 4 2 2 4 4 3 2" xfId="3210"/>
    <cellStyle name="Обычный 4 2 2 4 4 3 2 2" xfId="6715"/>
    <cellStyle name="Обычный 4 2 2 4 4 3 3" xfId="5101"/>
    <cellStyle name="Обычный 4 2 2 4 4 4" xfId="2581"/>
    <cellStyle name="Обычный 4 2 2 4 4 4 2" xfId="5102"/>
    <cellStyle name="Обычный 4 2 2 4 4 5" xfId="5097"/>
    <cellStyle name="Обычный 4 2 2 4 4 6" xfId="420"/>
    <cellStyle name="Обычный 4 2 2 4 4_БАЛАНС" xfId="1010"/>
    <cellStyle name="Обычный 4 2 2 4 5" xfId="330"/>
    <cellStyle name="Обычный 4 2 2 4 5 2" xfId="851"/>
    <cellStyle name="Обычный 4 2 2 4 5 2 2" xfId="1863"/>
    <cellStyle name="Обычный 4 2 2 4 5 2 2 2" xfId="3618"/>
    <cellStyle name="Обычный 4 2 2 4 5 2 2 2 2" xfId="7123"/>
    <cellStyle name="Обычный 4 2 2 4 5 2 2 3" xfId="5105"/>
    <cellStyle name="Обычный 4 2 2 4 5 2 3" xfId="2584"/>
    <cellStyle name="Обычный 4 2 2 4 5 2 3 2" xfId="5106"/>
    <cellStyle name="Обычный 4 2 2 4 5 2 4" xfId="5104"/>
    <cellStyle name="Обычный 4 2 2 4 5 3" xfId="1497"/>
    <cellStyle name="Обычный 4 2 2 4 5 3 2" xfId="3252"/>
    <cellStyle name="Обычный 4 2 2 4 5 3 2 2" xfId="6757"/>
    <cellStyle name="Обычный 4 2 2 4 5 3 3" xfId="5107"/>
    <cellStyle name="Обычный 4 2 2 4 5 4" xfId="2583"/>
    <cellStyle name="Обычный 4 2 2 4 5 4 2" xfId="5108"/>
    <cellStyle name="Обычный 4 2 2 4 5 5" xfId="5103"/>
    <cellStyle name="Обычный 4 2 2 4 5_БАЛАНС" xfId="1011"/>
    <cellStyle name="Обычный 4 2 2 4 6" xfId="463"/>
    <cellStyle name="Обычный 4 2 2 4 6 2" xfId="893"/>
    <cellStyle name="Обычный 4 2 2 4 6 2 2" xfId="1905"/>
    <cellStyle name="Обычный 4 2 2 4 6 2 2 2" xfId="3660"/>
    <cellStyle name="Обычный 4 2 2 4 6 2 2 2 2" xfId="7165"/>
    <cellStyle name="Обычный 4 2 2 4 6 2 2 3" xfId="5111"/>
    <cellStyle name="Обычный 4 2 2 4 6 2 3" xfId="2586"/>
    <cellStyle name="Обычный 4 2 2 4 6 2 3 2" xfId="5112"/>
    <cellStyle name="Обычный 4 2 2 4 6 2 4" xfId="5110"/>
    <cellStyle name="Обычный 4 2 2 4 6 3" xfId="1539"/>
    <cellStyle name="Обычный 4 2 2 4 6 3 2" xfId="3294"/>
    <cellStyle name="Обычный 4 2 2 4 6 3 2 2" xfId="6799"/>
    <cellStyle name="Обычный 4 2 2 4 6 3 3" xfId="5113"/>
    <cellStyle name="Обычный 4 2 2 4 6 4" xfId="2585"/>
    <cellStyle name="Обычный 4 2 2 4 6 4 2" xfId="5114"/>
    <cellStyle name="Обычный 4 2 2 4 6 5" xfId="5109"/>
    <cellStyle name="Обычный 4 2 2 4 6_БАЛАНС" xfId="1012"/>
    <cellStyle name="Обычный 4 2 2 4 7" xfId="499"/>
    <cellStyle name="Обычный 4 2 2 4 7 2" xfId="935"/>
    <cellStyle name="Обычный 4 2 2 4 7 2 2" xfId="1947"/>
    <cellStyle name="Обычный 4 2 2 4 7 2 2 2" xfId="3702"/>
    <cellStyle name="Обычный 4 2 2 4 7 2 2 2 2" xfId="7207"/>
    <cellStyle name="Обычный 4 2 2 4 7 2 2 3" xfId="5117"/>
    <cellStyle name="Обычный 4 2 2 4 7 2 3" xfId="2588"/>
    <cellStyle name="Обычный 4 2 2 4 7 2 3 2" xfId="5118"/>
    <cellStyle name="Обычный 4 2 2 4 7 2 4" xfId="5116"/>
    <cellStyle name="Обычный 4 2 2 4 7 3" xfId="1581"/>
    <cellStyle name="Обычный 4 2 2 4 7 3 2" xfId="3336"/>
    <cellStyle name="Обычный 4 2 2 4 7 3 2 2" xfId="6841"/>
    <cellStyle name="Обычный 4 2 2 4 7 3 3" xfId="5119"/>
    <cellStyle name="Обычный 4 2 2 4 7 4" xfId="2587"/>
    <cellStyle name="Обычный 4 2 2 4 7 4 2" xfId="5120"/>
    <cellStyle name="Обычный 4 2 2 4 7 5" xfId="5115"/>
    <cellStyle name="Обычный 4 2 2 4 7_БАЛАНС" xfId="1013"/>
    <cellStyle name="Обычный 4 2 2 4 8" xfId="541"/>
    <cellStyle name="Обычный 4 2 2 4 8 2" xfId="1623"/>
    <cellStyle name="Обычный 4 2 2 4 8 2 2" xfId="3378"/>
    <cellStyle name="Обычный 4 2 2 4 8 2 2 2" xfId="6883"/>
    <cellStyle name="Обычный 4 2 2 4 8 2 3" xfId="5122"/>
    <cellStyle name="Обычный 4 2 2 4 8 3" xfId="2589"/>
    <cellStyle name="Обычный 4 2 2 4 8 3 2" xfId="5123"/>
    <cellStyle name="Обычный 4 2 2 4 8 4" xfId="5121"/>
    <cellStyle name="Обычный 4 2 2 4 9" xfId="583"/>
    <cellStyle name="Обычный 4 2 2 4 9 2" xfId="1665"/>
    <cellStyle name="Обычный 4 2 2 4 9 2 2" xfId="3420"/>
    <cellStyle name="Обычный 4 2 2 4 9 2 2 2" xfId="6925"/>
    <cellStyle name="Обычный 4 2 2 4 9 2 3" xfId="5125"/>
    <cellStyle name="Обычный 4 2 2 4 9 3" xfId="2590"/>
    <cellStyle name="Обычный 4 2 2 4 9 3 2" xfId="5126"/>
    <cellStyle name="Обычный 4 2 2 4 9 4" xfId="5124"/>
    <cellStyle name="Обычный 4 2 2 4_БАЛАНС" xfId="1007"/>
    <cellStyle name="Обычный 4 2 2 40" xfId="1316"/>
    <cellStyle name="Обычный 4 2 2 40 2" xfId="2109"/>
    <cellStyle name="Обычный 4 2 2 40 2 2" xfId="3864"/>
    <cellStyle name="Обычный 4 2 2 40 2 2 2" xfId="7369"/>
    <cellStyle name="Обычный 4 2 2 40 2 3" xfId="5128"/>
    <cellStyle name="Обычный 4 2 2 40 3" xfId="2591"/>
    <cellStyle name="Обычный 4 2 2 40 3 2" xfId="5129"/>
    <cellStyle name="Обычный 4 2 2 40 4" xfId="5127"/>
    <cellStyle name="Обычный 4 2 2 41" xfId="1322"/>
    <cellStyle name="Обычный 4 2 2 41 2" xfId="2115"/>
    <cellStyle name="Обычный 4 2 2 41 2 2" xfId="3870"/>
    <cellStyle name="Обычный 4 2 2 41 2 2 2" xfId="7375"/>
    <cellStyle name="Обычный 4 2 2 41 2 3" xfId="5131"/>
    <cellStyle name="Обычный 4 2 2 41 3" xfId="2592"/>
    <cellStyle name="Обычный 4 2 2 41 3 2" xfId="5132"/>
    <cellStyle name="Обычный 4 2 2 41 4" xfId="5130"/>
    <cellStyle name="Обычный 4 2 2 42" xfId="1328"/>
    <cellStyle name="Обычный 4 2 2 42 2" xfId="2121"/>
    <cellStyle name="Обычный 4 2 2 42 2 2" xfId="3876"/>
    <cellStyle name="Обычный 4 2 2 42 2 2 2" xfId="7381"/>
    <cellStyle name="Обычный 4 2 2 42 2 3" xfId="5134"/>
    <cellStyle name="Обычный 4 2 2 42 3" xfId="2593"/>
    <cellStyle name="Обычный 4 2 2 42 3 2" xfId="5135"/>
    <cellStyle name="Обычный 4 2 2 42 4" xfId="5133"/>
    <cellStyle name="Обычный 4 2 2 43" xfId="1334"/>
    <cellStyle name="Обычный 4 2 2 43 2" xfId="2127"/>
    <cellStyle name="Обычный 4 2 2 43 2 2" xfId="3882"/>
    <cellStyle name="Обычный 4 2 2 43 2 2 2" xfId="7387"/>
    <cellStyle name="Обычный 4 2 2 43 2 3" xfId="5137"/>
    <cellStyle name="Обычный 4 2 2 43 3" xfId="2594"/>
    <cellStyle name="Обычный 4 2 2 43 3 2" xfId="5138"/>
    <cellStyle name="Обычный 4 2 2 43 4" xfId="5136"/>
    <cellStyle name="Обычный 4 2 2 44" xfId="1340"/>
    <cellStyle name="Обычный 4 2 2 44 2" xfId="2133"/>
    <cellStyle name="Обычный 4 2 2 44 2 2" xfId="3888"/>
    <cellStyle name="Обычный 4 2 2 44 2 2 2" xfId="7393"/>
    <cellStyle name="Обычный 4 2 2 44 2 3" xfId="5140"/>
    <cellStyle name="Обычный 4 2 2 44 3" xfId="2595"/>
    <cellStyle name="Обычный 4 2 2 44 3 2" xfId="5141"/>
    <cellStyle name="Обычный 4 2 2 44 4" xfId="5139"/>
    <cellStyle name="Обычный 4 2 2 45" xfId="1346"/>
    <cellStyle name="Обычный 4 2 2 45 2" xfId="2139"/>
    <cellStyle name="Обычный 4 2 2 45 2 2" xfId="3894"/>
    <cellStyle name="Обычный 4 2 2 45 2 2 2" xfId="7399"/>
    <cellStyle name="Обычный 4 2 2 45 2 3" xfId="5143"/>
    <cellStyle name="Обычный 4 2 2 45 3" xfId="2596"/>
    <cellStyle name="Обычный 4 2 2 45 3 2" xfId="5144"/>
    <cellStyle name="Обычный 4 2 2 45 4" xfId="5142"/>
    <cellStyle name="Обычный 4 2 2 46" xfId="1352"/>
    <cellStyle name="Обычный 4 2 2 46 2" xfId="2145"/>
    <cellStyle name="Обычный 4 2 2 46 2 2" xfId="3900"/>
    <cellStyle name="Обычный 4 2 2 46 2 2 2" xfId="7405"/>
    <cellStyle name="Обычный 4 2 2 46 2 3" xfId="5146"/>
    <cellStyle name="Обычный 4 2 2 46 3" xfId="2597"/>
    <cellStyle name="Обычный 4 2 2 46 3 2" xfId="5147"/>
    <cellStyle name="Обычный 4 2 2 46 4" xfId="5145"/>
    <cellStyle name="Обычный 4 2 2 47" xfId="1358"/>
    <cellStyle name="Обычный 4 2 2 47 2" xfId="2151"/>
    <cellStyle name="Обычный 4 2 2 47 2 2" xfId="3906"/>
    <cellStyle name="Обычный 4 2 2 47 2 2 2" xfId="7411"/>
    <cellStyle name="Обычный 4 2 2 47 2 3" xfId="5149"/>
    <cellStyle name="Обычный 4 2 2 47 3" xfId="2598"/>
    <cellStyle name="Обычный 4 2 2 47 3 2" xfId="5150"/>
    <cellStyle name="Обычный 4 2 2 47 4" xfId="5148"/>
    <cellStyle name="Обычный 4 2 2 48" xfId="1421"/>
    <cellStyle name="Обычный 4 2 2 48 2" xfId="3092"/>
    <cellStyle name="Обычный 4 2 2 48 2 2" xfId="6598"/>
    <cellStyle name="Обычный 4 2 2 48 3" xfId="5151"/>
    <cellStyle name="Обычный 4 2 2 49" xfId="2506"/>
    <cellStyle name="Обычный 4 2 2 49 2" xfId="5152"/>
    <cellStyle name="Обычный 4 2 2 5" xfId="34"/>
    <cellStyle name="Обычный 4 2 2 5 10" xfId="640"/>
    <cellStyle name="Обычный 4 2 2 5 10 2" xfId="1708"/>
    <cellStyle name="Обычный 4 2 2 5 10 2 2" xfId="3463"/>
    <cellStyle name="Обычный 4 2 2 5 10 2 2 2" xfId="6968"/>
    <cellStyle name="Обычный 4 2 2 5 10 2 3" xfId="5155"/>
    <cellStyle name="Обычный 4 2 2 5 10 3" xfId="2600"/>
    <cellStyle name="Обычный 4 2 2 5 10 3 2" xfId="5156"/>
    <cellStyle name="Обычный 4 2 2 5 10 4" xfId="5154"/>
    <cellStyle name="Обычный 4 2 2 5 11" xfId="1211"/>
    <cellStyle name="Обычный 4 2 2 5 11 2" xfId="2004"/>
    <cellStyle name="Обычный 4 2 2 5 11 2 2" xfId="3759"/>
    <cellStyle name="Обычный 4 2 2 5 11 2 2 2" xfId="7264"/>
    <cellStyle name="Обычный 4 2 2 5 11 2 3" xfId="5158"/>
    <cellStyle name="Обычный 4 2 2 5 11 3" xfId="2601"/>
    <cellStyle name="Обычный 4 2 2 5 11 3 2" xfId="5159"/>
    <cellStyle name="Обычный 4 2 2 5 11 4" xfId="5157"/>
    <cellStyle name="Обычный 4 2 2 5 12" xfId="1425"/>
    <cellStyle name="Обычный 4 2 2 5 12 2" xfId="3096"/>
    <cellStyle name="Обычный 4 2 2 5 12 2 2" xfId="6602"/>
    <cellStyle name="Обычный 4 2 2 5 12 3" xfId="5160"/>
    <cellStyle name="Обычный 4 2 2 5 13" xfId="2599"/>
    <cellStyle name="Обычный 4 2 2 5 13 2" xfId="5161"/>
    <cellStyle name="Обычный 4 2 2 5 14" xfId="5153"/>
    <cellStyle name="Обычный 4 2 2 5 15" xfId="7493"/>
    <cellStyle name="Обычный 4 2 2 5 16" xfId="7649"/>
    <cellStyle name="Обычный 4 2 2 5 17" xfId="7851"/>
    <cellStyle name="Обычный 4 2 2 5 18" xfId="7955"/>
    <cellStyle name="Обычный 4 2 2 5 19" xfId="8123"/>
    <cellStyle name="Обычный 4 2 2 5 2" xfId="88"/>
    <cellStyle name="Обычный 4 2 2 5 2 2" xfId="208"/>
    <cellStyle name="Обычный 4 2 2 5 2 2 2" xfId="1752"/>
    <cellStyle name="Обычный 4 2 2 5 2 2 2 2" xfId="3507"/>
    <cellStyle name="Обычный 4 2 2 5 2 2 2 2 2" xfId="7012"/>
    <cellStyle name="Обычный 4 2 2 5 2 2 2 3" xfId="5164"/>
    <cellStyle name="Обычный 4 2 2 5 2 2 3" xfId="2603"/>
    <cellStyle name="Обычный 4 2 2 5 2 2 3 2" xfId="5165"/>
    <cellStyle name="Обычный 4 2 2 5 2 2 4" xfId="5163"/>
    <cellStyle name="Обычный 4 2 2 5 2 2 5" xfId="737"/>
    <cellStyle name="Обычный 4 2 2 5 2 3" xfId="334"/>
    <cellStyle name="Обычный 4 2 2 5 2 3 2" xfId="3141"/>
    <cellStyle name="Обычный 4 2 2 5 2 3 2 2" xfId="6646"/>
    <cellStyle name="Обычный 4 2 2 5 2 3 3" xfId="5166"/>
    <cellStyle name="Обычный 4 2 2 5 2 4" xfId="2602"/>
    <cellStyle name="Обычный 4 2 2 5 2 4 2" xfId="5167"/>
    <cellStyle name="Обычный 4 2 2 5 2 5" xfId="5162"/>
    <cellStyle name="Обычный 4 2 2 5 2_БАЛАНС" xfId="1015"/>
    <cellStyle name="Обычный 4 2 2 5 3" xfId="130"/>
    <cellStyle name="Обычный 4 2 2 5 3 2" xfId="209"/>
    <cellStyle name="Обычный 4 2 2 5 3 2 2" xfId="1780"/>
    <cellStyle name="Обычный 4 2 2 5 3 2 2 2" xfId="3535"/>
    <cellStyle name="Обычный 4 2 2 5 3 2 2 2 2" xfId="7040"/>
    <cellStyle name="Обычный 4 2 2 5 3 2 2 3" xfId="5170"/>
    <cellStyle name="Обычный 4 2 2 5 3 2 3" xfId="2605"/>
    <cellStyle name="Обычный 4 2 2 5 3 2 3 2" xfId="5171"/>
    <cellStyle name="Обычный 4 2 2 5 3 2 4" xfId="5169"/>
    <cellStyle name="Обычный 4 2 2 5 3 2 5" xfId="767"/>
    <cellStyle name="Обычный 4 2 2 5 3 3" xfId="335"/>
    <cellStyle name="Обычный 4 2 2 5 3 3 2" xfId="3169"/>
    <cellStyle name="Обычный 4 2 2 5 3 3 2 2" xfId="6674"/>
    <cellStyle name="Обычный 4 2 2 5 3 3 3" xfId="5172"/>
    <cellStyle name="Обычный 4 2 2 5 3 4" xfId="2604"/>
    <cellStyle name="Обычный 4 2 2 5 3 4 2" xfId="5173"/>
    <cellStyle name="Обычный 4 2 2 5 3 5" xfId="5168"/>
    <cellStyle name="Обычный 4 2 2 5 3_БАЛАНС" xfId="1016"/>
    <cellStyle name="Обычный 4 2 2 5 4" xfId="207"/>
    <cellStyle name="Обычный 4 2 2 5 4 2" xfId="809"/>
    <cellStyle name="Обычный 4 2 2 5 4 2 2" xfId="1822"/>
    <cellStyle name="Обычный 4 2 2 5 4 2 2 2" xfId="3577"/>
    <cellStyle name="Обычный 4 2 2 5 4 2 2 2 2" xfId="7082"/>
    <cellStyle name="Обычный 4 2 2 5 4 2 2 3" xfId="5176"/>
    <cellStyle name="Обычный 4 2 2 5 4 2 3" xfId="2607"/>
    <cellStyle name="Обычный 4 2 2 5 4 2 3 2" xfId="5177"/>
    <cellStyle name="Обычный 4 2 2 5 4 2 4" xfId="5175"/>
    <cellStyle name="Обычный 4 2 2 5 4 3" xfId="1462"/>
    <cellStyle name="Обычный 4 2 2 5 4 3 2" xfId="3211"/>
    <cellStyle name="Обычный 4 2 2 5 4 3 2 2" xfId="6716"/>
    <cellStyle name="Обычный 4 2 2 5 4 3 3" xfId="5178"/>
    <cellStyle name="Обычный 4 2 2 5 4 4" xfId="2606"/>
    <cellStyle name="Обычный 4 2 2 5 4 4 2" xfId="5179"/>
    <cellStyle name="Обычный 4 2 2 5 4 5" xfId="5174"/>
    <cellStyle name="Обычный 4 2 2 5 4 6" xfId="421"/>
    <cellStyle name="Обычный 4 2 2 5 4_БАЛАНС" xfId="1017"/>
    <cellStyle name="Обычный 4 2 2 5 5" xfId="333"/>
    <cellStyle name="Обычный 4 2 2 5 5 2" xfId="852"/>
    <cellStyle name="Обычный 4 2 2 5 5 2 2" xfId="1864"/>
    <cellStyle name="Обычный 4 2 2 5 5 2 2 2" xfId="3619"/>
    <cellStyle name="Обычный 4 2 2 5 5 2 2 2 2" xfId="7124"/>
    <cellStyle name="Обычный 4 2 2 5 5 2 2 3" xfId="5182"/>
    <cellStyle name="Обычный 4 2 2 5 5 2 3" xfId="2609"/>
    <cellStyle name="Обычный 4 2 2 5 5 2 3 2" xfId="5183"/>
    <cellStyle name="Обычный 4 2 2 5 5 2 4" xfId="5181"/>
    <cellStyle name="Обычный 4 2 2 5 5 3" xfId="1498"/>
    <cellStyle name="Обычный 4 2 2 5 5 3 2" xfId="3253"/>
    <cellStyle name="Обычный 4 2 2 5 5 3 2 2" xfId="6758"/>
    <cellStyle name="Обычный 4 2 2 5 5 3 3" xfId="5184"/>
    <cellStyle name="Обычный 4 2 2 5 5 4" xfId="2608"/>
    <cellStyle name="Обычный 4 2 2 5 5 4 2" xfId="5185"/>
    <cellStyle name="Обычный 4 2 2 5 5 5" xfId="5180"/>
    <cellStyle name="Обычный 4 2 2 5 5_БАЛАНС" xfId="1018"/>
    <cellStyle name="Обычный 4 2 2 5 6" xfId="464"/>
    <cellStyle name="Обычный 4 2 2 5 6 2" xfId="894"/>
    <cellStyle name="Обычный 4 2 2 5 6 2 2" xfId="1906"/>
    <cellStyle name="Обычный 4 2 2 5 6 2 2 2" xfId="3661"/>
    <cellStyle name="Обычный 4 2 2 5 6 2 2 2 2" xfId="7166"/>
    <cellStyle name="Обычный 4 2 2 5 6 2 2 3" xfId="5188"/>
    <cellStyle name="Обычный 4 2 2 5 6 2 3" xfId="2611"/>
    <cellStyle name="Обычный 4 2 2 5 6 2 3 2" xfId="5189"/>
    <cellStyle name="Обычный 4 2 2 5 6 2 4" xfId="5187"/>
    <cellStyle name="Обычный 4 2 2 5 6 3" xfId="1540"/>
    <cellStyle name="Обычный 4 2 2 5 6 3 2" xfId="3295"/>
    <cellStyle name="Обычный 4 2 2 5 6 3 2 2" xfId="6800"/>
    <cellStyle name="Обычный 4 2 2 5 6 3 3" xfId="5190"/>
    <cellStyle name="Обычный 4 2 2 5 6 4" xfId="2610"/>
    <cellStyle name="Обычный 4 2 2 5 6 4 2" xfId="5191"/>
    <cellStyle name="Обычный 4 2 2 5 6 5" xfId="5186"/>
    <cellStyle name="Обычный 4 2 2 5 6_БАЛАНС" xfId="1019"/>
    <cellStyle name="Обычный 4 2 2 5 7" xfId="500"/>
    <cellStyle name="Обычный 4 2 2 5 7 2" xfId="936"/>
    <cellStyle name="Обычный 4 2 2 5 7 2 2" xfId="1948"/>
    <cellStyle name="Обычный 4 2 2 5 7 2 2 2" xfId="3703"/>
    <cellStyle name="Обычный 4 2 2 5 7 2 2 2 2" xfId="7208"/>
    <cellStyle name="Обычный 4 2 2 5 7 2 2 3" xfId="5194"/>
    <cellStyle name="Обычный 4 2 2 5 7 2 3" xfId="2613"/>
    <cellStyle name="Обычный 4 2 2 5 7 2 3 2" xfId="5195"/>
    <cellStyle name="Обычный 4 2 2 5 7 2 4" xfId="5193"/>
    <cellStyle name="Обычный 4 2 2 5 7 3" xfId="1582"/>
    <cellStyle name="Обычный 4 2 2 5 7 3 2" xfId="3337"/>
    <cellStyle name="Обычный 4 2 2 5 7 3 2 2" xfId="6842"/>
    <cellStyle name="Обычный 4 2 2 5 7 3 3" xfId="5196"/>
    <cellStyle name="Обычный 4 2 2 5 7 4" xfId="2612"/>
    <cellStyle name="Обычный 4 2 2 5 7 4 2" xfId="5197"/>
    <cellStyle name="Обычный 4 2 2 5 7 5" xfId="5192"/>
    <cellStyle name="Обычный 4 2 2 5 7_БАЛАНС" xfId="1020"/>
    <cellStyle name="Обычный 4 2 2 5 8" xfId="542"/>
    <cellStyle name="Обычный 4 2 2 5 8 2" xfId="1624"/>
    <cellStyle name="Обычный 4 2 2 5 8 2 2" xfId="3379"/>
    <cellStyle name="Обычный 4 2 2 5 8 2 2 2" xfId="6884"/>
    <cellStyle name="Обычный 4 2 2 5 8 2 3" xfId="5199"/>
    <cellStyle name="Обычный 4 2 2 5 8 3" xfId="2614"/>
    <cellStyle name="Обычный 4 2 2 5 8 3 2" xfId="5200"/>
    <cellStyle name="Обычный 4 2 2 5 8 4" xfId="5198"/>
    <cellStyle name="Обычный 4 2 2 5 9" xfId="584"/>
    <cellStyle name="Обычный 4 2 2 5 9 2" xfId="1666"/>
    <cellStyle name="Обычный 4 2 2 5 9 2 2" xfId="3421"/>
    <cellStyle name="Обычный 4 2 2 5 9 2 2 2" xfId="6926"/>
    <cellStyle name="Обычный 4 2 2 5 9 2 3" xfId="5202"/>
    <cellStyle name="Обычный 4 2 2 5 9 3" xfId="2615"/>
    <cellStyle name="Обычный 4 2 2 5 9 3 2" xfId="5203"/>
    <cellStyle name="Обычный 4 2 2 5 9 4" xfId="5201"/>
    <cellStyle name="Обычный 4 2 2 5_БАЛАНС" xfId="1014"/>
    <cellStyle name="Обычный 4 2 2 50" xfId="4874"/>
    <cellStyle name="Обычный 4 2 2 51" xfId="7489"/>
    <cellStyle name="Обычный 4 2 2 52" xfId="7531"/>
    <cellStyle name="Обычный 4 2 2 53" xfId="7532"/>
    <cellStyle name="Обычный 4 2 2 54" xfId="7529"/>
    <cellStyle name="Обычный 4 2 2 55" xfId="7534"/>
    <cellStyle name="Обычный 4 2 2 56" xfId="7461"/>
    <cellStyle name="Обычный 4 2 2 57" xfId="7536"/>
    <cellStyle name="Обычный 4 2 2 58" xfId="7463"/>
    <cellStyle name="Обычный 4 2 2 59" xfId="7538"/>
    <cellStyle name="Обычный 4 2 2 6" xfId="35"/>
    <cellStyle name="Обычный 4 2 2 6 10" xfId="641"/>
    <cellStyle name="Обычный 4 2 2 6 10 2" xfId="1709"/>
    <cellStyle name="Обычный 4 2 2 6 10 2 2" xfId="3464"/>
    <cellStyle name="Обычный 4 2 2 6 10 2 2 2" xfId="6969"/>
    <cellStyle name="Обычный 4 2 2 6 10 2 3" xfId="5206"/>
    <cellStyle name="Обычный 4 2 2 6 10 3" xfId="2617"/>
    <cellStyle name="Обычный 4 2 2 6 10 3 2" xfId="5207"/>
    <cellStyle name="Обычный 4 2 2 6 10 4" xfId="5205"/>
    <cellStyle name="Обычный 4 2 2 6 11" xfId="1212"/>
    <cellStyle name="Обычный 4 2 2 6 11 2" xfId="2005"/>
    <cellStyle name="Обычный 4 2 2 6 11 2 2" xfId="3760"/>
    <cellStyle name="Обычный 4 2 2 6 11 2 2 2" xfId="7265"/>
    <cellStyle name="Обычный 4 2 2 6 11 2 3" xfId="5209"/>
    <cellStyle name="Обычный 4 2 2 6 11 3" xfId="2618"/>
    <cellStyle name="Обычный 4 2 2 6 11 3 2" xfId="5210"/>
    <cellStyle name="Обычный 4 2 2 6 11 4" xfId="5208"/>
    <cellStyle name="Обычный 4 2 2 6 12" xfId="1426"/>
    <cellStyle name="Обычный 4 2 2 6 12 2" xfId="3097"/>
    <cellStyle name="Обычный 4 2 2 6 12 2 2" xfId="6603"/>
    <cellStyle name="Обычный 4 2 2 6 12 3" xfId="5211"/>
    <cellStyle name="Обычный 4 2 2 6 13" xfId="2616"/>
    <cellStyle name="Обычный 4 2 2 6 13 2" xfId="5212"/>
    <cellStyle name="Обычный 4 2 2 6 14" xfId="5204"/>
    <cellStyle name="Обычный 4 2 2 6 15" xfId="7494"/>
    <cellStyle name="Обычный 4 2 2 6 16" xfId="7650"/>
    <cellStyle name="Обычный 4 2 2 6 17" xfId="7852"/>
    <cellStyle name="Обычный 4 2 2 6 18" xfId="7956"/>
    <cellStyle name="Обычный 4 2 2 6 19" xfId="8124"/>
    <cellStyle name="Обычный 4 2 2 6 2" xfId="89"/>
    <cellStyle name="Обычный 4 2 2 6 2 2" xfId="211"/>
    <cellStyle name="Обычный 4 2 2 6 2 2 2" xfId="1758"/>
    <cellStyle name="Обычный 4 2 2 6 2 2 2 2" xfId="3513"/>
    <cellStyle name="Обычный 4 2 2 6 2 2 2 2 2" xfId="7018"/>
    <cellStyle name="Обычный 4 2 2 6 2 2 2 3" xfId="5215"/>
    <cellStyle name="Обычный 4 2 2 6 2 2 3" xfId="2620"/>
    <cellStyle name="Обычный 4 2 2 6 2 2 3 2" xfId="5216"/>
    <cellStyle name="Обычный 4 2 2 6 2 2 4" xfId="5214"/>
    <cellStyle name="Обычный 4 2 2 6 2 2 5" xfId="743"/>
    <cellStyle name="Обычный 4 2 2 6 2 3" xfId="337"/>
    <cellStyle name="Обычный 4 2 2 6 2 3 2" xfId="3147"/>
    <cellStyle name="Обычный 4 2 2 6 2 3 2 2" xfId="6652"/>
    <cellStyle name="Обычный 4 2 2 6 2 3 3" xfId="5217"/>
    <cellStyle name="Обычный 4 2 2 6 2 4" xfId="2619"/>
    <cellStyle name="Обычный 4 2 2 6 2 4 2" xfId="5218"/>
    <cellStyle name="Обычный 4 2 2 6 2 5" xfId="5213"/>
    <cellStyle name="Обычный 4 2 2 6 2_БАЛАНС" xfId="1022"/>
    <cellStyle name="Обычный 4 2 2 6 3" xfId="131"/>
    <cellStyle name="Обычный 4 2 2 6 3 2" xfId="212"/>
    <cellStyle name="Обычный 4 2 2 6 3 2 2" xfId="1781"/>
    <cellStyle name="Обычный 4 2 2 6 3 2 2 2" xfId="3536"/>
    <cellStyle name="Обычный 4 2 2 6 3 2 2 2 2" xfId="7041"/>
    <cellStyle name="Обычный 4 2 2 6 3 2 2 3" xfId="5221"/>
    <cellStyle name="Обычный 4 2 2 6 3 2 3" xfId="2622"/>
    <cellStyle name="Обычный 4 2 2 6 3 2 3 2" xfId="5222"/>
    <cellStyle name="Обычный 4 2 2 6 3 2 4" xfId="5220"/>
    <cellStyle name="Обычный 4 2 2 6 3 2 5" xfId="768"/>
    <cellStyle name="Обычный 4 2 2 6 3 3" xfId="338"/>
    <cellStyle name="Обычный 4 2 2 6 3 3 2" xfId="3170"/>
    <cellStyle name="Обычный 4 2 2 6 3 3 2 2" xfId="6675"/>
    <cellStyle name="Обычный 4 2 2 6 3 3 3" xfId="5223"/>
    <cellStyle name="Обычный 4 2 2 6 3 4" xfId="2621"/>
    <cellStyle name="Обычный 4 2 2 6 3 4 2" xfId="5224"/>
    <cellStyle name="Обычный 4 2 2 6 3 5" xfId="5219"/>
    <cellStyle name="Обычный 4 2 2 6 3_БАЛАНС" xfId="1023"/>
    <cellStyle name="Обычный 4 2 2 6 4" xfId="210"/>
    <cellStyle name="Обычный 4 2 2 6 4 2" xfId="810"/>
    <cellStyle name="Обычный 4 2 2 6 4 2 2" xfId="1823"/>
    <cellStyle name="Обычный 4 2 2 6 4 2 2 2" xfId="3578"/>
    <cellStyle name="Обычный 4 2 2 6 4 2 2 2 2" xfId="7083"/>
    <cellStyle name="Обычный 4 2 2 6 4 2 2 3" xfId="5227"/>
    <cellStyle name="Обычный 4 2 2 6 4 2 3" xfId="2624"/>
    <cellStyle name="Обычный 4 2 2 6 4 2 3 2" xfId="5228"/>
    <cellStyle name="Обычный 4 2 2 6 4 2 4" xfId="5226"/>
    <cellStyle name="Обычный 4 2 2 6 4 3" xfId="1463"/>
    <cellStyle name="Обычный 4 2 2 6 4 3 2" xfId="3212"/>
    <cellStyle name="Обычный 4 2 2 6 4 3 2 2" xfId="6717"/>
    <cellStyle name="Обычный 4 2 2 6 4 3 3" xfId="5229"/>
    <cellStyle name="Обычный 4 2 2 6 4 4" xfId="2623"/>
    <cellStyle name="Обычный 4 2 2 6 4 4 2" xfId="5230"/>
    <cellStyle name="Обычный 4 2 2 6 4 5" xfId="5225"/>
    <cellStyle name="Обычный 4 2 2 6 4 6" xfId="422"/>
    <cellStyle name="Обычный 4 2 2 6 4_БАЛАНС" xfId="1024"/>
    <cellStyle name="Обычный 4 2 2 6 5" xfId="336"/>
    <cellStyle name="Обычный 4 2 2 6 5 2" xfId="853"/>
    <cellStyle name="Обычный 4 2 2 6 5 2 2" xfId="1865"/>
    <cellStyle name="Обычный 4 2 2 6 5 2 2 2" xfId="3620"/>
    <cellStyle name="Обычный 4 2 2 6 5 2 2 2 2" xfId="7125"/>
    <cellStyle name="Обычный 4 2 2 6 5 2 2 3" xfId="5233"/>
    <cellStyle name="Обычный 4 2 2 6 5 2 3" xfId="2626"/>
    <cellStyle name="Обычный 4 2 2 6 5 2 3 2" xfId="5234"/>
    <cellStyle name="Обычный 4 2 2 6 5 2 4" xfId="5232"/>
    <cellStyle name="Обычный 4 2 2 6 5 3" xfId="1499"/>
    <cellStyle name="Обычный 4 2 2 6 5 3 2" xfId="3254"/>
    <cellStyle name="Обычный 4 2 2 6 5 3 2 2" xfId="6759"/>
    <cellStyle name="Обычный 4 2 2 6 5 3 3" xfId="5235"/>
    <cellStyle name="Обычный 4 2 2 6 5 4" xfId="2625"/>
    <cellStyle name="Обычный 4 2 2 6 5 4 2" xfId="5236"/>
    <cellStyle name="Обычный 4 2 2 6 5 5" xfId="5231"/>
    <cellStyle name="Обычный 4 2 2 6 5_БАЛАНС" xfId="1025"/>
    <cellStyle name="Обычный 4 2 2 6 6" xfId="465"/>
    <cellStyle name="Обычный 4 2 2 6 6 2" xfId="895"/>
    <cellStyle name="Обычный 4 2 2 6 6 2 2" xfId="1907"/>
    <cellStyle name="Обычный 4 2 2 6 6 2 2 2" xfId="3662"/>
    <cellStyle name="Обычный 4 2 2 6 6 2 2 2 2" xfId="7167"/>
    <cellStyle name="Обычный 4 2 2 6 6 2 2 3" xfId="5239"/>
    <cellStyle name="Обычный 4 2 2 6 6 2 3" xfId="2628"/>
    <cellStyle name="Обычный 4 2 2 6 6 2 3 2" xfId="5240"/>
    <cellStyle name="Обычный 4 2 2 6 6 2 4" xfId="5238"/>
    <cellStyle name="Обычный 4 2 2 6 6 3" xfId="1541"/>
    <cellStyle name="Обычный 4 2 2 6 6 3 2" xfId="3296"/>
    <cellStyle name="Обычный 4 2 2 6 6 3 2 2" xfId="6801"/>
    <cellStyle name="Обычный 4 2 2 6 6 3 3" xfId="5241"/>
    <cellStyle name="Обычный 4 2 2 6 6 4" xfId="2627"/>
    <cellStyle name="Обычный 4 2 2 6 6 4 2" xfId="5242"/>
    <cellStyle name="Обычный 4 2 2 6 6 5" xfId="5237"/>
    <cellStyle name="Обычный 4 2 2 6 6_БАЛАНС" xfId="1026"/>
    <cellStyle name="Обычный 4 2 2 6 7" xfId="501"/>
    <cellStyle name="Обычный 4 2 2 6 7 2" xfId="937"/>
    <cellStyle name="Обычный 4 2 2 6 7 2 2" xfId="1949"/>
    <cellStyle name="Обычный 4 2 2 6 7 2 2 2" xfId="3704"/>
    <cellStyle name="Обычный 4 2 2 6 7 2 2 2 2" xfId="7209"/>
    <cellStyle name="Обычный 4 2 2 6 7 2 2 3" xfId="5245"/>
    <cellStyle name="Обычный 4 2 2 6 7 2 3" xfId="2630"/>
    <cellStyle name="Обычный 4 2 2 6 7 2 3 2" xfId="5246"/>
    <cellStyle name="Обычный 4 2 2 6 7 2 4" xfId="5244"/>
    <cellStyle name="Обычный 4 2 2 6 7 3" xfId="1583"/>
    <cellStyle name="Обычный 4 2 2 6 7 3 2" xfId="3338"/>
    <cellStyle name="Обычный 4 2 2 6 7 3 2 2" xfId="6843"/>
    <cellStyle name="Обычный 4 2 2 6 7 3 3" xfId="5247"/>
    <cellStyle name="Обычный 4 2 2 6 7 4" xfId="2629"/>
    <cellStyle name="Обычный 4 2 2 6 7 4 2" xfId="5248"/>
    <cellStyle name="Обычный 4 2 2 6 7 5" xfId="5243"/>
    <cellStyle name="Обычный 4 2 2 6 7_БАЛАНС" xfId="1027"/>
    <cellStyle name="Обычный 4 2 2 6 8" xfId="543"/>
    <cellStyle name="Обычный 4 2 2 6 8 2" xfId="1625"/>
    <cellStyle name="Обычный 4 2 2 6 8 2 2" xfId="3380"/>
    <cellStyle name="Обычный 4 2 2 6 8 2 2 2" xfId="6885"/>
    <cellStyle name="Обычный 4 2 2 6 8 2 3" xfId="5250"/>
    <cellStyle name="Обычный 4 2 2 6 8 3" xfId="2631"/>
    <cellStyle name="Обычный 4 2 2 6 8 3 2" xfId="5251"/>
    <cellStyle name="Обычный 4 2 2 6 8 4" xfId="5249"/>
    <cellStyle name="Обычный 4 2 2 6 9" xfId="585"/>
    <cellStyle name="Обычный 4 2 2 6 9 2" xfId="1667"/>
    <cellStyle name="Обычный 4 2 2 6 9 2 2" xfId="3422"/>
    <cellStyle name="Обычный 4 2 2 6 9 2 2 2" xfId="6927"/>
    <cellStyle name="Обычный 4 2 2 6 9 2 3" xfId="5253"/>
    <cellStyle name="Обычный 4 2 2 6 9 3" xfId="2632"/>
    <cellStyle name="Обычный 4 2 2 6 9 3 2" xfId="5254"/>
    <cellStyle name="Обычный 4 2 2 6 9 4" xfId="5252"/>
    <cellStyle name="Обычный 4 2 2 6_БАЛАНС" xfId="1021"/>
    <cellStyle name="Обычный 4 2 2 60" xfId="7465"/>
    <cellStyle name="Обычный 4 2 2 61" xfId="7542"/>
    <cellStyle name="Обычный 4 2 2 62" xfId="7468"/>
    <cellStyle name="Обычный 4 2 2 63" xfId="7546"/>
    <cellStyle name="Обычный 4 2 2 64" xfId="7502"/>
    <cellStyle name="Обычный 4 2 2 65" xfId="7552"/>
    <cellStyle name="Обычный 4 2 2 66" xfId="7521"/>
    <cellStyle name="Обычный 4 2 2 67" xfId="7557"/>
    <cellStyle name="Обычный 4 2 2 68" xfId="7526"/>
    <cellStyle name="Обычный 4 2 2 69" xfId="7562"/>
    <cellStyle name="Обычный 4 2 2 7" xfId="36"/>
    <cellStyle name="Обычный 4 2 2 7 10" xfId="1213"/>
    <cellStyle name="Обычный 4 2 2 7 10 2" xfId="2006"/>
    <cellStyle name="Обычный 4 2 2 7 10 2 2" xfId="3761"/>
    <cellStyle name="Обычный 4 2 2 7 10 2 2 2" xfId="7266"/>
    <cellStyle name="Обычный 4 2 2 7 10 2 3" xfId="5257"/>
    <cellStyle name="Обычный 4 2 2 7 10 3" xfId="2634"/>
    <cellStyle name="Обычный 4 2 2 7 10 3 2" xfId="5258"/>
    <cellStyle name="Обычный 4 2 2 7 10 4" xfId="5256"/>
    <cellStyle name="Обычный 4 2 2 7 11" xfId="1427"/>
    <cellStyle name="Обычный 4 2 2 7 11 2" xfId="3098"/>
    <cellStyle name="Обычный 4 2 2 7 11 2 2" xfId="6604"/>
    <cellStyle name="Обычный 4 2 2 7 11 3" xfId="5259"/>
    <cellStyle name="Обычный 4 2 2 7 12" xfId="2633"/>
    <cellStyle name="Обычный 4 2 2 7 12 2" xfId="5260"/>
    <cellStyle name="Обычный 4 2 2 7 13" xfId="5255"/>
    <cellStyle name="Обычный 4 2 2 7 14" xfId="7495"/>
    <cellStyle name="Обычный 4 2 2 7 15" xfId="7651"/>
    <cellStyle name="Обычный 4 2 2 7 16" xfId="7853"/>
    <cellStyle name="Обычный 4 2 2 7 17" xfId="7957"/>
    <cellStyle name="Обычный 4 2 2 7 18" xfId="8125"/>
    <cellStyle name="Обычный 4 2 2 7 2" xfId="90"/>
    <cellStyle name="Обычный 4 2 2 7 2 2" xfId="214"/>
    <cellStyle name="Обычный 4 2 2 7 2 2 2" xfId="1782"/>
    <cellStyle name="Обычный 4 2 2 7 2 2 2 2" xfId="3537"/>
    <cellStyle name="Обычный 4 2 2 7 2 2 2 2 2" xfId="7042"/>
    <cellStyle name="Обычный 4 2 2 7 2 2 2 3" xfId="5263"/>
    <cellStyle name="Обычный 4 2 2 7 2 2 3" xfId="2636"/>
    <cellStyle name="Обычный 4 2 2 7 2 2 3 2" xfId="5264"/>
    <cellStyle name="Обычный 4 2 2 7 2 2 4" xfId="5262"/>
    <cellStyle name="Обычный 4 2 2 7 2 2 5" xfId="769"/>
    <cellStyle name="Обычный 4 2 2 7 2 3" xfId="340"/>
    <cellStyle name="Обычный 4 2 2 7 2 3 2" xfId="3171"/>
    <cellStyle name="Обычный 4 2 2 7 2 3 2 2" xfId="6676"/>
    <cellStyle name="Обычный 4 2 2 7 2 3 3" xfId="5265"/>
    <cellStyle name="Обычный 4 2 2 7 2 4" xfId="2635"/>
    <cellStyle name="Обычный 4 2 2 7 2 4 2" xfId="5266"/>
    <cellStyle name="Обычный 4 2 2 7 2 5" xfId="5261"/>
    <cellStyle name="Обычный 4 2 2 7 2_БАЛАНС" xfId="1029"/>
    <cellStyle name="Обычный 4 2 2 7 3" xfId="132"/>
    <cellStyle name="Обычный 4 2 2 7 3 2" xfId="215"/>
    <cellStyle name="Обычный 4 2 2 7 3 2 2" xfId="1824"/>
    <cellStyle name="Обычный 4 2 2 7 3 2 2 2" xfId="3579"/>
    <cellStyle name="Обычный 4 2 2 7 3 2 2 2 2" xfId="7084"/>
    <cellStyle name="Обычный 4 2 2 7 3 2 2 3" xfId="5269"/>
    <cellStyle name="Обычный 4 2 2 7 3 2 3" xfId="2638"/>
    <cellStyle name="Обычный 4 2 2 7 3 2 3 2" xfId="5270"/>
    <cellStyle name="Обычный 4 2 2 7 3 2 4" xfId="5268"/>
    <cellStyle name="Обычный 4 2 2 7 3 2 5" xfId="811"/>
    <cellStyle name="Обычный 4 2 2 7 3 3" xfId="341"/>
    <cellStyle name="Обычный 4 2 2 7 3 3 2" xfId="3213"/>
    <cellStyle name="Обычный 4 2 2 7 3 3 2 2" xfId="6718"/>
    <cellStyle name="Обычный 4 2 2 7 3 3 3" xfId="5271"/>
    <cellStyle name="Обычный 4 2 2 7 3 4" xfId="2637"/>
    <cellStyle name="Обычный 4 2 2 7 3 4 2" xfId="5272"/>
    <cellStyle name="Обычный 4 2 2 7 3 5" xfId="5267"/>
    <cellStyle name="Обычный 4 2 2 7 3_БАЛАНС" xfId="1030"/>
    <cellStyle name="Обычный 4 2 2 7 4" xfId="213"/>
    <cellStyle name="Обычный 4 2 2 7 4 2" xfId="854"/>
    <cellStyle name="Обычный 4 2 2 7 4 2 2" xfId="1866"/>
    <cellStyle name="Обычный 4 2 2 7 4 2 2 2" xfId="3621"/>
    <cellStyle name="Обычный 4 2 2 7 4 2 2 2 2" xfId="7126"/>
    <cellStyle name="Обычный 4 2 2 7 4 2 2 3" xfId="5275"/>
    <cellStyle name="Обычный 4 2 2 7 4 2 3" xfId="2640"/>
    <cellStyle name="Обычный 4 2 2 7 4 2 3 2" xfId="5276"/>
    <cellStyle name="Обычный 4 2 2 7 4 2 4" xfId="5274"/>
    <cellStyle name="Обычный 4 2 2 7 4 3" xfId="1500"/>
    <cellStyle name="Обычный 4 2 2 7 4 3 2" xfId="3255"/>
    <cellStyle name="Обычный 4 2 2 7 4 3 2 2" xfId="6760"/>
    <cellStyle name="Обычный 4 2 2 7 4 3 3" xfId="5277"/>
    <cellStyle name="Обычный 4 2 2 7 4 4" xfId="2639"/>
    <cellStyle name="Обычный 4 2 2 7 4 4 2" xfId="5278"/>
    <cellStyle name="Обычный 4 2 2 7 4 5" xfId="5273"/>
    <cellStyle name="Обычный 4 2 2 7 4 6" xfId="445"/>
    <cellStyle name="Обычный 4 2 2 7 4_БАЛАНС" xfId="1031"/>
    <cellStyle name="Обычный 4 2 2 7 5" xfId="339"/>
    <cellStyle name="Обычный 4 2 2 7 5 2" xfId="896"/>
    <cellStyle name="Обычный 4 2 2 7 5 2 2" xfId="1908"/>
    <cellStyle name="Обычный 4 2 2 7 5 2 2 2" xfId="3663"/>
    <cellStyle name="Обычный 4 2 2 7 5 2 2 2 2" xfId="7168"/>
    <cellStyle name="Обычный 4 2 2 7 5 2 2 3" xfId="5281"/>
    <cellStyle name="Обычный 4 2 2 7 5 2 3" xfId="2642"/>
    <cellStyle name="Обычный 4 2 2 7 5 2 3 2" xfId="5282"/>
    <cellStyle name="Обычный 4 2 2 7 5 2 4" xfId="5280"/>
    <cellStyle name="Обычный 4 2 2 7 5 3" xfId="1542"/>
    <cellStyle name="Обычный 4 2 2 7 5 3 2" xfId="3297"/>
    <cellStyle name="Обычный 4 2 2 7 5 3 2 2" xfId="6802"/>
    <cellStyle name="Обычный 4 2 2 7 5 3 3" xfId="5283"/>
    <cellStyle name="Обычный 4 2 2 7 5 4" xfId="2641"/>
    <cellStyle name="Обычный 4 2 2 7 5 4 2" xfId="5284"/>
    <cellStyle name="Обычный 4 2 2 7 5 5" xfId="5279"/>
    <cellStyle name="Обычный 4 2 2 7 5_БАЛАНС" xfId="1032"/>
    <cellStyle name="Обычный 4 2 2 7 6" xfId="502"/>
    <cellStyle name="Обычный 4 2 2 7 6 2" xfId="938"/>
    <cellStyle name="Обычный 4 2 2 7 6 2 2" xfId="1950"/>
    <cellStyle name="Обычный 4 2 2 7 6 2 2 2" xfId="3705"/>
    <cellStyle name="Обычный 4 2 2 7 6 2 2 2 2" xfId="7210"/>
    <cellStyle name="Обычный 4 2 2 7 6 2 2 3" xfId="5287"/>
    <cellStyle name="Обычный 4 2 2 7 6 2 3" xfId="2644"/>
    <cellStyle name="Обычный 4 2 2 7 6 2 3 2" xfId="5288"/>
    <cellStyle name="Обычный 4 2 2 7 6 2 4" xfId="5286"/>
    <cellStyle name="Обычный 4 2 2 7 6 3" xfId="1584"/>
    <cellStyle name="Обычный 4 2 2 7 6 3 2" xfId="3339"/>
    <cellStyle name="Обычный 4 2 2 7 6 3 2 2" xfId="6844"/>
    <cellStyle name="Обычный 4 2 2 7 6 3 3" xfId="5289"/>
    <cellStyle name="Обычный 4 2 2 7 6 4" xfId="2643"/>
    <cellStyle name="Обычный 4 2 2 7 6 4 2" xfId="5290"/>
    <cellStyle name="Обычный 4 2 2 7 6 5" xfId="5285"/>
    <cellStyle name="Обычный 4 2 2 7 6_БАЛАНС" xfId="1033"/>
    <cellStyle name="Обычный 4 2 2 7 7" xfId="544"/>
    <cellStyle name="Обычный 4 2 2 7 7 2" xfId="1626"/>
    <cellStyle name="Обычный 4 2 2 7 7 2 2" xfId="3381"/>
    <cellStyle name="Обычный 4 2 2 7 7 2 2 2" xfId="6886"/>
    <cellStyle name="Обычный 4 2 2 7 7 2 3" xfId="5292"/>
    <cellStyle name="Обычный 4 2 2 7 7 3" xfId="2645"/>
    <cellStyle name="Обычный 4 2 2 7 7 3 2" xfId="5293"/>
    <cellStyle name="Обычный 4 2 2 7 7 4" xfId="5291"/>
    <cellStyle name="Обычный 4 2 2 7 8" xfId="586"/>
    <cellStyle name="Обычный 4 2 2 7 8 2" xfId="1668"/>
    <cellStyle name="Обычный 4 2 2 7 8 2 2" xfId="3423"/>
    <cellStyle name="Обычный 4 2 2 7 8 2 2 2" xfId="6928"/>
    <cellStyle name="Обычный 4 2 2 7 8 2 3" xfId="5295"/>
    <cellStyle name="Обычный 4 2 2 7 8 3" xfId="2646"/>
    <cellStyle name="Обычный 4 2 2 7 8 3 2" xfId="5296"/>
    <cellStyle name="Обычный 4 2 2 7 8 4" xfId="5294"/>
    <cellStyle name="Обычный 4 2 2 7 9" xfId="642"/>
    <cellStyle name="Обычный 4 2 2 7 9 2" xfId="1710"/>
    <cellStyle name="Обычный 4 2 2 7 9 2 2" xfId="3465"/>
    <cellStyle name="Обычный 4 2 2 7 9 2 2 2" xfId="6970"/>
    <cellStyle name="Обычный 4 2 2 7 9 2 3" xfId="5298"/>
    <cellStyle name="Обычный 4 2 2 7 9 3" xfId="2647"/>
    <cellStyle name="Обычный 4 2 2 7 9 3 2" xfId="5299"/>
    <cellStyle name="Обычный 4 2 2 7 9 4" xfId="5297"/>
    <cellStyle name="Обычный 4 2 2 7_БАЛАНС" xfId="1028"/>
    <cellStyle name="Обычный 4 2 2 70" xfId="7568"/>
    <cellStyle name="Обычный 4 2 2 71" xfId="7645"/>
    <cellStyle name="Обычный 4 2 2 72" xfId="7687"/>
    <cellStyle name="Обычный 4 2 2 73" xfId="7688"/>
    <cellStyle name="Обычный 4 2 2 74" xfId="7685"/>
    <cellStyle name="Обычный 4 2 2 75" xfId="7690"/>
    <cellStyle name="Обычный 4 2 2 76" xfId="7617"/>
    <cellStyle name="Обычный 4 2 2 77" xfId="7692"/>
    <cellStyle name="Обычный 4 2 2 78" xfId="7619"/>
    <cellStyle name="Обычный 4 2 2 79" xfId="7694"/>
    <cellStyle name="Обычный 4 2 2 8" xfId="84"/>
    <cellStyle name="Обычный 4 2 2 8 2" xfId="216"/>
    <cellStyle name="Обычный 4 2 2 8 2 2" xfId="1776"/>
    <cellStyle name="Обычный 4 2 2 8 2 2 2" xfId="3531"/>
    <cellStyle name="Обычный 4 2 2 8 2 2 2 2" xfId="7036"/>
    <cellStyle name="Обычный 4 2 2 8 2 2 3" xfId="5302"/>
    <cellStyle name="Обычный 4 2 2 8 2 3" xfId="2649"/>
    <cellStyle name="Обычный 4 2 2 8 2 3 2" xfId="5303"/>
    <cellStyle name="Обычный 4 2 2 8 2 4" xfId="5301"/>
    <cellStyle name="Обычный 4 2 2 8 2 5" xfId="763"/>
    <cellStyle name="Обычный 4 2 2 8 3" xfId="342"/>
    <cellStyle name="Обычный 4 2 2 8 3 2" xfId="3165"/>
    <cellStyle name="Обычный 4 2 2 8 3 2 2" xfId="6670"/>
    <cellStyle name="Обычный 4 2 2 8 3 3" xfId="5304"/>
    <cellStyle name="Обычный 4 2 2 8 4" xfId="2648"/>
    <cellStyle name="Обычный 4 2 2 8 4 2" xfId="5305"/>
    <cellStyle name="Обычный 4 2 2 8 5" xfId="5300"/>
    <cellStyle name="Обычный 4 2 2 8_БАЛАНС" xfId="1034"/>
    <cellStyle name="Обычный 4 2 2 80" xfId="7621"/>
    <cellStyle name="Обычный 4 2 2 81" xfId="7698"/>
    <cellStyle name="Обычный 4 2 2 82" xfId="7624"/>
    <cellStyle name="Обычный 4 2 2 83" xfId="7702"/>
    <cellStyle name="Обычный 4 2 2 84" xfId="7658"/>
    <cellStyle name="Обычный 4 2 2 85" xfId="7708"/>
    <cellStyle name="Обычный 4 2 2 86" xfId="7677"/>
    <cellStyle name="Обычный 4 2 2 87" xfId="7713"/>
    <cellStyle name="Обычный 4 2 2 88" xfId="7682"/>
    <cellStyle name="Обычный 4 2 2 89" xfId="7718"/>
    <cellStyle name="Обычный 4 2 2 9" xfId="126"/>
    <cellStyle name="Обычный 4 2 2 9 2" xfId="217"/>
    <cellStyle name="Обычный 4 2 2 9 2 2" xfId="1818"/>
    <cellStyle name="Обычный 4 2 2 9 2 2 2" xfId="3573"/>
    <cellStyle name="Обычный 4 2 2 9 2 2 2 2" xfId="7078"/>
    <cellStyle name="Обычный 4 2 2 9 2 2 3" xfId="5308"/>
    <cellStyle name="Обычный 4 2 2 9 2 3" xfId="2651"/>
    <cellStyle name="Обычный 4 2 2 9 2 3 2" xfId="5309"/>
    <cellStyle name="Обычный 4 2 2 9 2 4" xfId="5307"/>
    <cellStyle name="Обычный 4 2 2 9 2 5" xfId="805"/>
    <cellStyle name="Обычный 4 2 2 9 3" xfId="343"/>
    <cellStyle name="Обычный 4 2 2 9 3 2" xfId="3207"/>
    <cellStyle name="Обычный 4 2 2 9 3 2 2" xfId="6712"/>
    <cellStyle name="Обычный 4 2 2 9 3 3" xfId="5310"/>
    <cellStyle name="Обычный 4 2 2 9 4" xfId="2650"/>
    <cellStyle name="Обычный 4 2 2 9 4 2" xfId="5311"/>
    <cellStyle name="Обычный 4 2 2 9 5" xfId="5306"/>
    <cellStyle name="Обычный 4 2 2 9_БАЛАНС" xfId="1035"/>
    <cellStyle name="Обычный 4 2 2 90" xfId="7724"/>
    <cellStyle name="Обычный 4 2 2 91" xfId="7730"/>
    <cellStyle name="Обычный 4 2 2 92" xfId="7736"/>
    <cellStyle name="Обычный 4 2 2 93" xfId="7742"/>
    <cellStyle name="Обычный 4 2 2 94" xfId="7748"/>
    <cellStyle name="Обычный 4 2 2 95" xfId="7754"/>
    <cellStyle name="Обычный 4 2 2 96" xfId="7760"/>
    <cellStyle name="Обычный 4 2 2 97" xfId="7766"/>
    <cellStyle name="Обычный 4 2 2 98" xfId="7772"/>
    <cellStyle name="Обычный 4 2 2 99" xfId="7847"/>
    <cellStyle name="Обычный 4 2 2_БАЛАНС" xfId="989"/>
    <cellStyle name="Обычный 4 2 20" xfId="1246"/>
    <cellStyle name="Обычный 4 2 20 2" xfId="2039"/>
    <cellStyle name="Обычный 4 2 20 2 2" xfId="3794"/>
    <cellStyle name="Обычный 4 2 20 2 2 2" xfId="7299"/>
    <cellStyle name="Обычный 4 2 20 2 3" xfId="5313"/>
    <cellStyle name="Обычный 4 2 20 3" xfId="2652"/>
    <cellStyle name="Обычный 4 2 20 3 2" xfId="5314"/>
    <cellStyle name="Обычный 4 2 20 4" xfId="5312"/>
    <cellStyle name="Обычный 4 2 21" xfId="1253"/>
    <cellStyle name="Обычный 4 2 21 2" xfId="2046"/>
    <cellStyle name="Обычный 4 2 21 2 2" xfId="3801"/>
    <cellStyle name="Обычный 4 2 21 2 2 2" xfId="7306"/>
    <cellStyle name="Обычный 4 2 21 2 3" xfId="5316"/>
    <cellStyle name="Обычный 4 2 21 3" xfId="2653"/>
    <cellStyle name="Обычный 4 2 21 3 2" xfId="5317"/>
    <cellStyle name="Обычный 4 2 21 4" xfId="5315"/>
    <cellStyle name="Обычный 4 2 22" xfId="1180"/>
    <cellStyle name="Обычный 4 2 22 2" xfId="1973"/>
    <cellStyle name="Обычный 4 2 22 2 2" xfId="3728"/>
    <cellStyle name="Обычный 4 2 22 2 2 2" xfId="7233"/>
    <cellStyle name="Обычный 4 2 22 2 3" xfId="5319"/>
    <cellStyle name="Обычный 4 2 22 3" xfId="2654"/>
    <cellStyle name="Обычный 4 2 22 3 2" xfId="5320"/>
    <cellStyle name="Обычный 4 2 22 4" xfId="5318"/>
    <cellStyle name="Обычный 4 2 23" xfId="1255"/>
    <cellStyle name="Обычный 4 2 23 2" xfId="2048"/>
    <cellStyle name="Обычный 4 2 23 2 2" xfId="3803"/>
    <cellStyle name="Обычный 4 2 23 2 2 2" xfId="7308"/>
    <cellStyle name="Обычный 4 2 23 2 3" xfId="5322"/>
    <cellStyle name="Обычный 4 2 23 3" xfId="2655"/>
    <cellStyle name="Обычный 4 2 23 3 2" xfId="5323"/>
    <cellStyle name="Обычный 4 2 23 4" xfId="5321"/>
    <cellStyle name="Обычный 4 2 24" xfId="1182"/>
    <cellStyle name="Обычный 4 2 24 2" xfId="1975"/>
    <cellStyle name="Обычный 4 2 24 2 2" xfId="3730"/>
    <cellStyle name="Обычный 4 2 24 2 2 2" xfId="7235"/>
    <cellStyle name="Обычный 4 2 24 2 3" xfId="5325"/>
    <cellStyle name="Обычный 4 2 24 3" xfId="2656"/>
    <cellStyle name="Обычный 4 2 24 3 2" xfId="5326"/>
    <cellStyle name="Обычный 4 2 24 4" xfId="5324"/>
    <cellStyle name="Обычный 4 2 25" xfId="1257"/>
    <cellStyle name="Обычный 4 2 25 2" xfId="2050"/>
    <cellStyle name="Обычный 4 2 25 2 2" xfId="3805"/>
    <cellStyle name="Обычный 4 2 25 2 2 2" xfId="7310"/>
    <cellStyle name="Обычный 4 2 25 2 3" xfId="5328"/>
    <cellStyle name="Обычный 4 2 25 3" xfId="2657"/>
    <cellStyle name="Обычный 4 2 25 3 2" xfId="5329"/>
    <cellStyle name="Обычный 4 2 25 4" xfId="5327"/>
    <cellStyle name="Обычный 4 2 26" xfId="1184"/>
    <cellStyle name="Обычный 4 2 26 2" xfId="1977"/>
    <cellStyle name="Обычный 4 2 26 2 2" xfId="3732"/>
    <cellStyle name="Обычный 4 2 26 2 2 2" xfId="7237"/>
    <cellStyle name="Обычный 4 2 26 2 3" xfId="5331"/>
    <cellStyle name="Обычный 4 2 26 3" xfId="2658"/>
    <cellStyle name="Обычный 4 2 26 3 2" xfId="5332"/>
    <cellStyle name="Обычный 4 2 26 4" xfId="5330"/>
    <cellStyle name="Обычный 4 2 27" xfId="1261"/>
    <cellStyle name="Обычный 4 2 27 2" xfId="2054"/>
    <cellStyle name="Обычный 4 2 27 2 2" xfId="3809"/>
    <cellStyle name="Обычный 4 2 27 2 2 2" xfId="7314"/>
    <cellStyle name="Обычный 4 2 27 2 3" xfId="5334"/>
    <cellStyle name="Обычный 4 2 27 3" xfId="2659"/>
    <cellStyle name="Обычный 4 2 27 3 2" xfId="5335"/>
    <cellStyle name="Обычный 4 2 27 4" xfId="5333"/>
    <cellStyle name="Обычный 4 2 28" xfId="1187"/>
    <cellStyle name="Обычный 4 2 28 2" xfId="1980"/>
    <cellStyle name="Обычный 4 2 28 2 2" xfId="3735"/>
    <cellStyle name="Обычный 4 2 28 2 2 2" xfId="7240"/>
    <cellStyle name="Обычный 4 2 28 2 3" xfId="5337"/>
    <cellStyle name="Обычный 4 2 28 3" xfId="2660"/>
    <cellStyle name="Обычный 4 2 28 3 2" xfId="5338"/>
    <cellStyle name="Обычный 4 2 28 4" xfId="5336"/>
    <cellStyle name="Обычный 4 2 29" xfId="1265"/>
    <cellStyle name="Обычный 4 2 29 2" xfId="2058"/>
    <cellStyle name="Обычный 4 2 29 2 2" xfId="3813"/>
    <cellStyle name="Обычный 4 2 29 2 2 2" xfId="7318"/>
    <cellStyle name="Обычный 4 2 29 2 3" xfId="5340"/>
    <cellStyle name="Обычный 4 2 29 3" xfId="2661"/>
    <cellStyle name="Обычный 4 2 29 3 2" xfId="5341"/>
    <cellStyle name="Обычный 4 2 29 4" xfId="5339"/>
    <cellStyle name="Обычный 4 2 3" xfId="37"/>
    <cellStyle name="Обычный 4 2 3 10" xfId="643"/>
    <cellStyle name="Обычный 4 2 3 10 2" xfId="1711"/>
    <cellStyle name="Обычный 4 2 3 10 2 2" xfId="3466"/>
    <cellStyle name="Обычный 4 2 3 10 2 2 2" xfId="6971"/>
    <cellStyle name="Обычный 4 2 3 10 2 3" xfId="5344"/>
    <cellStyle name="Обычный 4 2 3 10 3" xfId="2663"/>
    <cellStyle name="Обычный 4 2 3 10 3 2" xfId="5345"/>
    <cellStyle name="Обычный 4 2 3 10 4" xfId="5343"/>
    <cellStyle name="Обычный 4 2 3 11" xfId="1214"/>
    <cellStyle name="Обычный 4 2 3 11 2" xfId="2007"/>
    <cellStyle name="Обычный 4 2 3 11 2 2" xfId="3762"/>
    <cellStyle name="Обычный 4 2 3 11 2 2 2" xfId="7267"/>
    <cellStyle name="Обычный 4 2 3 11 2 3" xfId="5347"/>
    <cellStyle name="Обычный 4 2 3 11 3" xfId="2664"/>
    <cellStyle name="Обычный 4 2 3 11 3 2" xfId="5348"/>
    <cellStyle name="Обычный 4 2 3 11 4" xfId="5346"/>
    <cellStyle name="Обычный 4 2 3 12" xfId="1428"/>
    <cellStyle name="Обычный 4 2 3 12 2" xfId="3099"/>
    <cellStyle name="Обычный 4 2 3 12 2 2" xfId="6605"/>
    <cellStyle name="Обычный 4 2 3 12 3" xfId="5349"/>
    <cellStyle name="Обычный 4 2 3 13" xfId="2662"/>
    <cellStyle name="Обычный 4 2 3 13 2" xfId="5350"/>
    <cellStyle name="Обычный 4 2 3 14" xfId="5342"/>
    <cellStyle name="Обычный 4 2 3 15" xfId="7496"/>
    <cellStyle name="Обычный 4 2 3 16" xfId="7652"/>
    <cellStyle name="Обычный 4 2 3 17" xfId="7854"/>
    <cellStyle name="Обычный 4 2 3 18" xfId="7958"/>
    <cellStyle name="Обычный 4 2 3 19" xfId="8126"/>
    <cellStyle name="Обычный 4 2 3 2" xfId="91"/>
    <cellStyle name="Обычный 4 2 3 2 2" xfId="219"/>
    <cellStyle name="Обычный 4 2 3 2 2 2" xfId="1732"/>
    <cellStyle name="Обычный 4 2 3 2 2 2 2" xfId="3487"/>
    <cellStyle name="Обычный 4 2 3 2 2 2 2 2" xfId="6992"/>
    <cellStyle name="Обычный 4 2 3 2 2 2 3" xfId="5353"/>
    <cellStyle name="Обычный 4 2 3 2 2 3" xfId="2666"/>
    <cellStyle name="Обычный 4 2 3 2 2 3 2" xfId="5354"/>
    <cellStyle name="Обычный 4 2 3 2 2 4" xfId="5352"/>
    <cellStyle name="Обычный 4 2 3 2 2 5" xfId="715"/>
    <cellStyle name="Обычный 4 2 3 2 3" xfId="345"/>
    <cellStyle name="Обычный 4 2 3 2 3 2" xfId="3121"/>
    <cellStyle name="Обычный 4 2 3 2 3 2 2" xfId="6626"/>
    <cellStyle name="Обычный 4 2 3 2 3 3" xfId="5355"/>
    <cellStyle name="Обычный 4 2 3 2 4" xfId="2665"/>
    <cellStyle name="Обычный 4 2 3 2 4 2" xfId="5356"/>
    <cellStyle name="Обычный 4 2 3 2 5" xfId="5351"/>
    <cellStyle name="Обычный 4 2 3 2_БАЛАНС" xfId="1037"/>
    <cellStyle name="Обычный 4 2 3 3" xfId="133"/>
    <cellStyle name="Обычный 4 2 3 3 2" xfId="220"/>
    <cellStyle name="Обычный 4 2 3 3 2 2" xfId="1783"/>
    <cellStyle name="Обычный 4 2 3 3 2 2 2" xfId="3538"/>
    <cellStyle name="Обычный 4 2 3 3 2 2 2 2" xfId="7043"/>
    <cellStyle name="Обычный 4 2 3 3 2 2 3" xfId="5359"/>
    <cellStyle name="Обычный 4 2 3 3 2 3" xfId="2668"/>
    <cellStyle name="Обычный 4 2 3 3 2 3 2" xfId="5360"/>
    <cellStyle name="Обычный 4 2 3 3 2 4" xfId="5358"/>
    <cellStyle name="Обычный 4 2 3 3 2 5" xfId="770"/>
    <cellStyle name="Обычный 4 2 3 3 3" xfId="346"/>
    <cellStyle name="Обычный 4 2 3 3 3 2" xfId="3172"/>
    <cellStyle name="Обычный 4 2 3 3 3 2 2" xfId="6677"/>
    <cellStyle name="Обычный 4 2 3 3 3 3" xfId="5361"/>
    <cellStyle name="Обычный 4 2 3 3 4" xfId="2667"/>
    <cellStyle name="Обычный 4 2 3 3 4 2" xfId="5362"/>
    <cellStyle name="Обычный 4 2 3 3 5" xfId="5357"/>
    <cellStyle name="Обычный 4 2 3 3_БАЛАНС" xfId="1038"/>
    <cellStyle name="Обычный 4 2 3 4" xfId="218"/>
    <cellStyle name="Обычный 4 2 3 4 2" xfId="812"/>
    <cellStyle name="Обычный 4 2 3 4 2 2" xfId="1825"/>
    <cellStyle name="Обычный 4 2 3 4 2 2 2" xfId="3580"/>
    <cellStyle name="Обычный 4 2 3 4 2 2 2 2" xfId="7085"/>
    <cellStyle name="Обычный 4 2 3 4 2 2 3" xfId="5365"/>
    <cellStyle name="Обычный 4 2 3 4 2 3" xfId="2670"/>
    <cellStyle name="Обычный 4 2 3 4 2 3 2" xfId="5366"/>
    <cellStyle name="Обычный 4 2 3 4 2 4" xfId="5364"/>
    <cellStyle name="Обычный 4 2 3 4 3" xfId="1464"/>
    <cellStyle name="Обычный 4 2 3 4 3 2" xfId="3214"/>
    <cellStyle name="Обычный 4 2 3 4 3 2 2" xfId="6719"/>
    <cellStyle name="Обычный 4 2 3 4 3 3" xfId="5367"/>
    <cellStyle name="Обычный 4 2 3 4 4" xfId="2669"/>
    <cellStyle name="Обычный 4 2 3 4 4 2" xfId="5368"/>
    <cellStyle name="Обычный 4 2 3 4 5" xfId="5363"/>
    <cellStyle name="Обычный 4 2 3 4 6" xfId="423"/>
    <cellStyle name="Обычный 4 2 3 4_БАЛАНС" xfId="1039"/>
    <cellStyle name="Обычный 4 2 3 5" xfId="344"/>
    <cellStyle name="Обычный 4 2 3 5 2" xfId="855"/>
    <cellStyle name="Обычный 4 2 3 5 2 2" xfId="1867"/>
    <cellStyle name="Обычный 4 2 3 5 2 2 2" xfId="3622"/>
    <cellStyle name="Обычный 4 2 3 5 2 2 2 2" xfId="7127"/>
    <cellStyle name="Обычный 4 2 3 5 2 2 3" xfId="5371"/>
    <cellStyle name="Обычный 4 2 3 5 2 3" xfId="2672"/>
    <cellStyle name="Обычный 4 2 3 5 2 3 2" xfId="5372"/>
    <cellStyle name="Обычный 4 2 3 5 2 4" xfId="5370"/>
    <cellStyle name="Обычный 4 2 3 5 3" xfId="1501"/>
    <cellStyle name="Обычный 4 2 3 5 3 2" xfId="3256"/>
    <cellStyle name="Обычный 4 2 3 5 3 2 2" xfId="6761"/>
    <cellStyle name="Обычный 4 2 3 5 3 3" xfId="5373"/>
    <cellStyle name="Обычный 4 2 3 5 4" xfId="2671"/>
    <cellStyle name="Обычный 4 2 3 5 4 2" xfId="5374"/>
    <cellStyle name="Обычный 4 2 3 5 5" xfId="5369"/>
    <cellStyle name="Обычный 4 2 3 5_БАЛАНС" xfId="1040"/>
    <cellStyle name="Обычный 4 2 3 6" xfId="466"/>
    <cellStyle name="Обычный 4 2 3 6 2" xfId="897"/>
    <cellStyle name="Обычный 4 2 3 6 2 2" xfId="1909"/>
    <cellStyle name="Обычный 4 2 3 6 2 2 2" xfId="3664"/>
    <cellStyle name="Обычный 4 2 3 6 2 2 2 2" xfId="7169"/>
    <cellStyle name="Обычный 4 2 3 6 2 2 3" xfId="5377"/>
    <cellStyle name="Обычный 4 2 3 6 2 3" xfId="2674"/>
    <cellStyle name="Обычный 4 2 3 6 2 3 2" xfId="5378"/>
    <cellStyle name="Обычный 4 2 3 6 2 4" xfId="5376"/>
    <cellStyle name="Обычный 4 2 3 6 3" xfId="1543"/>
    <cellStyle name="Обычный 4 2 3 6 3 2" xfId="3298"/>
    <cellStyle name="Обычный 4 2 3 6 3 2 2" xfId="6803"/>
    <cellStyle name="Обычный 4 2 3 6 3 3" xfId="5379"/>
    <cellStyle name="Обычный 4 2 3 6 4" xfId="2673"/>
    <cellStyle name="Обычный 4 2 3 6 4 2" xfId="5380"/>
    <cellStyle name="Обычный 4 2 3 6 5" xfId="5375"/>
    <cellStyle name="Обычный 4 2 3 6_БАЛАНС" xfId="1041"/>
    <cellStyle name="Обычный 4 2 3 7" xfId="503"/>
    <cellStyle name="Обычный 4 2 3 7 2" xfId="939"/>
    <cellStyle name="Обычный 4 2 3 7 2 2" xfId="1951"/>
    <cellStyle name="Обычный 4 2 3 7 2 2 2" xfId="3706"/>
    <cellStyle name="Обычный 4 2 3 7 2 2 2 2" xfId="7211"/>
    <cellStyle name="Обычный 4 2 3 7 2 2 3" xfId="5383"/>
    <cellStyle name="Обычный 4 2 3 7 2 3" xfId="2676"/>
    <cellStyle name="Обычный 4 2 3 7 2 3 2" xfId="5384"/>
    <cellStyle name="Обычный 4 2 3 7 2 4" xfId="5382"/>
    <cellStyle name="Обычный 4 2 3 7 3" xfId="1585"/>
    <cellStyle name="Обычный 4 2 3 7 3 2" xfId="3340"/>
    <cellStyle name="Обычный 4 2 3 7 3 2 2" xfId="6845"/>
    <cellStyle name="Обычный 4 2 3 7 3 3" xfId="5385"/>
    <cellStyle name="Обычный 4 2 3 7 4" xfId="2675"/>
    <cellStyle name="Обычный 4 2 3 7 4 2" xfId="5386"/>
    <cellStyle name="Обычный 4 2 3 7 5" xfId="5381"/>
    <cellStyle name="Обычный 4 2 3 7_БАЛАНС" xfId="1042"/>
    <cellStyle name="Обычный 4 2 3 8" xfId="545"/>
    <cellStyle name="Обычный 4 2 3 8 2" xfId="1627"/>
    <cellStyle name="Обычный 4 2 3 8 2 2" xfId="3382"/>
    <cellStyle name="Обычный 4 2 3 8 2 2 2" xfId="6887"/>
    <cellStyle name="Обычный 4 2 3 8 2 3" xfId="5388"/>
    <cellStyle name="Обычный 4 2 3 8 3" xfId="2677"/>
    <cellStyle name="Обычный 4 2 3 8 3 2" xfId="5389"/>
    <cellStyle name="Обычный 4 2 3 8 4" xfId="5387"/>
    <cellStyle name="Обычный 4 2 3 9" xfId="587"/>
    <cellStyle name="Обычный 4 2 3 9 2" xfId="1669"/>
    <cellStyle name="Обычный 4 2 3 9 2 2" xfId="3424"/>
    <cellStyle name="Обычный 4 2 3 9 2 2 2" xfId="6929"/>
    <cellStyle name="Обычный 4 2 3 9 2 3" xfId="5391"/>
    <cellStyle name="Обычный 4 2 3 9 3" xfId="2678"/>
    <cellStyle name="Обычный 4 2 3 9 3 2" xfId="5392"/>
    <cellStyle name="Обычный 4 2 3 9 4" xfId="5390"/>
    <cellStyle name="Обычный 4 2 3_БАЛАНС" xfId="1036"/>
    <cellStyle name="Обычный 4 2 30" xfId="1221"/>
    <cellStyle name="Обычный 4 2 30 2" xfId="2014"/>
    <cellStyle name="Обычный 4 2 30 2 2" xfId="3769"/>
    <cellStyle name="Обычный 4 2 30 2 2 2" xfId="7274"/>
    <cellStyle name="Обычный 4 2 30 2 3" xfId="5394"/>
    <cellStyle name="Обычный 4 2 30 3" xfId="2679"/>
    <cellStyle name="Обычный 4 2 30 3 2" xfId="5395"/>
    <cellStyle name="Обычный 4 2 30 4" xfId="5393"/>
    <cellStyle name="Обычный 4 2 31" xfId="1271"/>
    <cellStyle name="Обычный 4 2 31 2" xfId="2064"/>
    <cellStyle name="Обычный 4 2 31 2 2" xfId="3819"/>
    <cellStyle name="Обычный 4 2 31 2 2 2" xfId="7324"/>
    <cellStyle name="Обычный 4 2 31 2 3" xfId="5397"/>
    <cellStyle name="Обычный 4 2 31 3" xfId="2680"/>
    <cellStyle name="Обычный 4 2 31 3 2" xfId="5398"/>
    <cellStyle name="Обычный 4 2 31 4" xfId="5396"/>
    <cellStyle name="Обычный 4 2 32" xfId="1240"/>
    <cellStyle name="Обычный 4 2 32 2" xfId="2033"/>
    <cellStyle name="Обычный 4 2 32 2 2" xfId="3788"/>
    <cellStyle name="Обычный 4 2 32 2 2 2" xfId="7293"/>
    <cellStyle name="Обычный 4 2 32 2 3" xfId="5400"/>
    <cellStyle name="Обычный 4 2 32 3" xfId="2681"/>
    <cellStyle name="Обычный 4 2 32 3 2" xfId="5401"/>
    <cellStyle name="Обычный 4 2 32 4" xfId="5399"/>
    <cellStyle name="Обычный 4 2 33" xfId="1276"/>
    <cellStyle name="Обычный 4 2 33 2" xfId="2069"/>
    <cellStyle name="Обычный 4 2 33 2 2" xfId="3824"/>
    <cellStyle name="Обычный 4 2 33 2 2 2" xfId="7329"/>
    <cellStyle name="Обычный 4 2 33 2 3" xfId="5403"/>
    <cellStyle name="Обычный 4 2 33 3" xfId="2682"/>
    <cellStyle name="Обычный 4 2 33 3 2" xfId="5404"/>
    <cellStyle name="Обычный 4 2 33 4" xfId="5402"/>
    <cellStyle name="Обычный 4 2 34" xfId="1282"/>
    <cellStyle name="Обычный 4 2 34 2" xfId="2075"/>
    <cellStyle name="Обычный 4 2 34 2 2" xfId="3830"/>
    <cellStyle name="Обычный 4 2 34 2 2 2" xfId="7335"/>
    <cellStyle name="Обычный 4 2 34 2 3" xfId="5406"/>
    <cellStyle name="Обычный 4 2 34 3" xfId="2683"/>
    <cellStyle name="Обычный 4 2 34 3 2" xfId="5407"/>
    <cellStyle name="Обычный 4 2 34 4" xfId="5405"/>
    <cellStyle name="Обычный 4 2 35" xfId="1288"/>
    <cellStyle name="Обычный 4 2 35 2" xfId="2081"/>
    <cellStyle name="Обычный 4 2 35 2 2" xfId="3836"/>
    <cellStyle name="Обычный 4 2 35 2 2 2" xfId="7341"/>
    <cellStyle name="Обычный 4 2 35 2 3" xfId="5409"/>
    <cellStyle name="Обычный 4 2 35 3" xfId="2684"/>
    <cellStyle name="Обычный 4 2 35 3 2" xfId="5410"/>
    <cellStyle name="Обычный 4 2 35 4" xfId="5408"/>
    <cellStyle name="Обычный 4 2 36" xfId="1294"/>
    <cellStyle name="Обычный 4 2 36 2" xfId="2087"/>
    <cellStyle name="Обычный 4 2 36 2 2" xfId="3842"/>
    <cellStyle name="Обычный 4 2 36 2 2 2" xfId="7347"/>
    <cellStyle name="Обычный 4 2 36 2 3" xfId="5412"/>
    <cellStyle name="Обычный 4 2 36 3" xfId="2685"/>
    <cellStyle name="Обычный 4 2 36 3 2" xfId="5413"/>
    <cellStyle name="Обычный 4 2 36 4" xfId="5411"/>
    <cellStyle name="Обычный 4 2 37" xfId="1300"/>
    <cellStyle name="Обычный 4 2 37 2" xfId="2093"/>
    <cellStyle name="Обычный 4 2 37 2 2" xfId="3848"/>
    <cellStyle name="Обычный 4 2 37 2 2 2" xfId="7353"/>
    <cellStyle name="Обычный 4 2 37 2 3" xfId="5415"/>
    <cellStyle name="Обычный 4 2 37 3" xfId="2686"/>
    <cellStyle name="Обычный 4 2 37 3 2" xfId="5416"/>
    <cellStyle name="Обычный 4 2 37 4" xfId="5414"/>
    <cellStyle name="Обычный 4 2 38" xfId="1306"/>
    <cellStyle name="Обычный 4 2 38 2" xfId="2099"/>
    <cellStyle name="Обычный 4 2 38 2 2" xfId="3854"/>
    <cellStyle name="Обычный 4 2 38 2 2 2" xfId="7359"/>
    <cellStyle name="Обычный 4 2 38 2 3" xfId="5418"/>
    <cellStyle name="Обычный 4 2 38 3" xfId="2687"/>
    <cellStyle name="Обычный 4 2 38 3 2" xfId="5419"/>
    <cellStyle name="Обычный 4 2 38 4" xfId="5417"/>
    <cellStyle name="Обычный 4 2 39" xfId="1312"/>
    <cellStyle name="Обычный 4 2 39 2" xfId="2105"/>
    <cellStyle name="Обычный 4 2 39 2 2" xfId="3860"/>
    <cellStyle name="Обычный 4 2 39 2 2 2" xfId="7365"/>
    <cellStyle name="Обычный 4 2 39 2 3" xfId="5421"/>
    <cellStyle name="Обычный 4 2 39 3" xfId="2688"/>
    <cellStyle name="Обычный 4 2 39 3 2" xfId="5422"/>
    <cellStyle name="Обычный 4 2 39 4" xfId="5420"/>
    <cellStyle name="Обычный 4 2 4" xfId="38"/>
    <cellStyle name="Обычный 4 2 4 10" xfId="644"/>
    <cellStyle name="Обычный 4 2 4 10 2" xfId="1712"/>
    <cellStyle name="Обычный 4 2 4 10 2 2" xfId="3467"/>
    <cellStyle name="Обычный 4 2 4 10 2 2 2" xfId="6972"/>
    <cellStyle name="Обычный 4 2 4 10 2 3" xfId="5425"/>
    <cellStyle name="Обычный 4 2 4 10 3" xfId="2690"/>
    <cellStyle name="Обычный 4 2 4 10 3 2" xfId="5426"/>
    <cellStyle name="Обычный 4 2 4 10 4" xfId="5424"/>
    <cellStyle name="Обычный 4 2 4 11" xfId="1215"/>
    <cellStyle name="Обычный 4 2 4 11 2" xfId="2008"/>
    <cellStyle name="Обычный 4 2 4 11 2 2" xfId="3763"/>
    <cellStyle name="Обычный 4 2 4 11 2 2 2" xfId="7268"/>
    <cellStyle name="Обычный 4 2 4 11 2 3" xfId="5428"/>
    <cellStyle name="Обычный 4 2 4 11 3" xfId="2691"/>
    <cellStyle name="Обычный 4 2 4 11 3 2" xfId="5429"/>
    <cellStyle name="Обычный 4 2 4 11 4" xfId="5427"/>
    <cellStyle name="Обычный 4 2 4 12" xfId="1429"/>
    <cellStyle name="Обычный 4 2 4 12 2" xfId="3100"/>
    <cellStyle name="Обычный 4 2 4 12 2 2" xfId="6606"/>
    <cellStyle name="Обычный 4 2 4 12 3" xfId="5430"/>
    <cellStyle name="Обычный 4 2 4 13" xfId="2689"/>
    <cellStyle name="Обычный 4 2 4 13 2" xfId="5431"/>
    <cellStyle name="Обычный 4 2 4 14" xfId="5423"/>
    <cellStyle name="Обычный 4 2 4 15" xfId="7497"/>
    <cellStyle name="Обычный 4 2 4 16" xfId="7653"/>
    <cellStyle name="Обычный 4 2 4 17" xfId="7855"/>
    <cellStyle name="Обычный 4 2 4 18" xfId="7959"/>
    <cellStyle name="Обычный 4 2 4 19" xfId="8127"/>
    <cellStyle name="Обычный 4 2 4 2" xfId="92"/>
    <cellStyle name="Обычный 4 2 4 2 2" xfId="222"/>
    <cellStyle name="Обычный 4 2 4 2 2 2" xfId="1739"/>
    <cellStyle name="Обычный 4 2 4 2 2 2 2" xfId="3494"/>
    <cellStyle name="Обычный 4 2 4 2 2 2 2 2" xfId="6999"/>
    <cellStyle name="Обычный 4 2 4 2 2 2 3" xfId="5434"/>
    <cellStyle name="Обычный 4 2 4 2 2 3" xfId="2693"/>
    <cellStyle name="Обычный 4 2 4 2 2 3 2" xfId="5435"/>
    <cellStyle name="Обычный 4 2 4 2 2 4" xfId="5433"/>
    <cellStyle name="Обычный 4 2 4 2 2 5" xfId="722"/>
    <cellStyle name="Обычный 4 2 4 2 3" xfId="348"/>
    <cellStyle name="Обычный 4 2 4 2 3 2" xfId="3128"/>
    <cellStyle name="Обычный 4 2 4 2 3 2 2" xfId="6633"/>
    <cellStyle name="Обычный 4 2 4 2 3 3" xfId="5436"/>
    <cellStyle name="Обычный 4 2 4 2 4" xfId="2692"/>
    <cellStyle name="Обычный 4 2 4 2 4 2" xfId="5437"/>
    <cellStyle name="Обычный 4 2 4 2 5" xfId="5432"/>
    <cellStyle name="Обычный 4 2 4 2_БАЛАНС" xfId="1044"/>
    <cellStyle name="Обычный 4 2 4 3" xfId="134"/>
    <cellStyle name="Обычный 4 2 4 3 2" xfId="223"/>
    <cellStyle name="Обычный 4 2 4 3 2 2" xfId="1784"/>
    <cellStyle name="Обычный 4 2 4 3 2 2 2" xfId="3539"/>
    <cellStyle name="Обычный 4 2 4 3 2 2 2 2" xfId="7044"/>
    <cellStyle name="Обычный 4 2 4 3 2 2 3" xfId="5440"/>
    <cellStyle name="Обычный 4 2 4 3 2 3" xfId="2695"/>
    <cellStyle name="Обычный 4 2 4 3 2 3 2" xfId="5441"/>
    <cellStyle name="Обычный 4 2 4 3 2 4" xfId="5439"/>
    <cellStyle name="Обычный 4 2 4 3 2 5" xfId="771"/>
    <cellStyle name="Обычный 4 2 4 3 3" xfId="349"/>
    <cellStyle name="Обычный 4 2 4 3 3 2" xfId="3173"/>
    <cellStyle name="Обычный 4 2 4 3 3 2 2" xfId="6678"/>
    <cellStyle name="Обычный 4 2 4 3 3 3" xfId="5442"/>
    <cellStyle name="Обычный 4 2 4 3 4" xfId="2694"/>
    <cellStyle name="Обычный 4 2 4 3 4 2" xfId="5443"/>
    <cellStyle name="Обычный 4 2 4 3 5" xfId="5438"/>
    <cellStyle name="Обычный 4 2 4 3_БАЛАНС" xfId="1045"/>
    <cellStyle name="Обычный 4 2 4 4" xfId="221"/>
    <cellStyle name="Обычный 4 2 4 4 2" xfId="813"/>
    <cellStyle name="Обычный 4 2 4 4 2 2" xfId="1826"/>
    <cellStyle name="Обычный 4 2 4 4 2 2 2" xfId="3581"/>
    <cellStyle name="Обычный 4 2 4 4 2 2 2 2" xfId="7086"/>
    <cellStyle name="Обычный 4 2 4 4 2 2 3" xfId="5446"/>
    <cellStyle name="Обычный 4 2 4 4 2 3" xfId="2697"/>
    <cellStyle name="Обычный 4 2 4 4 2 3 2" xfId="5447"/>
    <cellStyle name="Обычный 4 2 4 4 2 4" xfId="5445"/>
    <cellStyle name="Обычный 4 2 4 4 3" xfId="1465"/>
    <cellStyle name="Обычный 4 2 4 4 3 2" xfId="3215"/>
    <cellStyle name="Обычный 4 2 4 4 3 2 2" xfId="6720"/>
    <cellStyle name="Обычный 4 2 4 4 3 3" xfId="5448"/>
    <cellStyle name="Обычный 4 2 4 4 4" xfId="2696"/>
    <cellStyle name="Обычный 4 2 4 4 4 2" xfId="5449"/>
    <cellStyle name="Обычный 4 2 4 4 5" xfId="5444"/>
    <cellStyle name="Обычный 4 2 4 4 6" xfId="424"/>
    <cellStyle name="Обычный 4 2 4 4_БАЛАНС" xfId="1046"/>
    <cellStyle name="Обычный 4 2 4 5" xfId="347"/>
    <cellStyle name="Обычный 4 2 4 5 2" xfId="856"/>
    <cellStyle name="Обычный 4 2 4 5 2 2" xfId="1868"/>
    <cellStyle name="Обычный 4 2 4 5 2 2 2" xfId="3623"/>
    <cellStyle name="Обычный 4 2 4 5 2 2 2 2" xfId="7128"/>
    <cellStyle name="Обычный 4 2 4 5 2 2 3" xfId="5452"/>
    <cellStyle name="Обычный 4 2 4 5 2 3" xfId="2699"/>
    <cellStyle name="Обычный 4 2 4 5 2 3 2" xfId="5453"/>
    <cellStyle name="Обычный 4 2 4 5 2 4" xfId="5451"/>
    <cellStyle name="Обычный 4 2 4 5 3" xfId="1502"/>
    <cellStyle name="Обычный 4 2 4 5 3 2" xfId="3257"/>
    <cellStyle name="Обычный 4 2 4 5 3 2 2" xfId="6762"/>
    <cellStyle name="Обычный 4 2 4 5 3 3" xfId="5454"/>
    <cellStyle name="Обычный 4 2 4 5 4" xfId="2698"/>
    <cellStyle name="Обычный 4 2 4 5 4 2" xfId="5455"/>
    <cellStyle name="Обычный 4 2 4 5 5" xfId="5450"/>
    <cellStyle name="Обычный 4 2 4 5_БАЛАНС" xfId="1047"/>
    <cellStyle name="Обычный 4 2 4 6" xfId="467"/>
    <cellStyle name="Обычный 4 2 4 6 2" xfId="898"/>
    <cellStyle name="Обычный 4 2 4 6 2 2" xfId="1910"/>
    <cellStyle name="Обычный 4 2 4 6 2 2 2" xfId="3665"/>
    <cellStyle name="Обычный 4 2 4 6 2 2 2 2" xfId="7170"/>
    <cellStyle name="Обычный 4 2 4 6 2 2 3" xfId="5458"/>
    <cellStyle name="Обычный 4 2 4 6 2 3" xfId="2701"/>
    <cellStyle name="Обычный 4 2 4 6 2 3 2" xfId="5459"/>
    <cellStyle name="Обычный 4 2 4 6 2 4" xfId="5457"/>
    <cellStyle name="Обычный 4 2 4 6 3" xfId="1544"/>
    <cellStyle name="Обычный 4 2 4 6 3 2" xfId="3299"/>
    <cellStyle name="Обычный 4 2 4 6 3 2 2" xfId="6804"/>
    <cellStyle name="Обычный 4 2 4 6 3 3" xfId="5460"/>
    <cellStyle name="Обычный 4 2 4 6 4" xfId="2700"/>
    <cellStyle name="Обычный 4 2 4 6 4 2" xfId="5461"/>
    <cellStyle name="Обычный 4 2 4 6 5" xfId="5456"/>
    <cellStyle name="Обычный 4 2 4 6_БАЛАНС" xfId="1048"/>
    <cellStyle name="Обычный 4 2 4 7" xfId="504"/>
    <cellStyle name="Обычный 4 2 4 7 2" xfId="940"/>
    <cellStyle name="Обычный 4 2 4 7 2 2" xfId="1952"/>
    <cellStyle name="Обычный 4 2 4 7 2 2 2" xfId="3707"/>
    <cellStyle name="Обычный 4 2 4 7 2 2 2 2" xfId="7212"/>
    <cellStyle name="Обычный 4 2 4 7 2 2 3" xfId="5464"/>
    <cellStyle name="Обычный 4 2 4 7 2 3" xfId="2703"/>
    <cellStyle name="Обычный 4 2 4 7 2 3 2" xfId="5465"/>
    <cellStyle name="Обычный 4 2 4 7 2 4" xfId="5463"/>
    <cellStyle name="Обычный 4 2 4 7 3" xfId="1586"/>
    <cellStyle name="Обычный 4 2 4 7 3 2" xfId="3341"/>
    <cellStyle name="Обычный 4 2 4 7 3 2 2" xfId="6846"/>
    <cellStyle name="Обычный 4 2 4 7 3 3" xfId="5466"/>
    <cellStyle name="Обычный 4 2 4 7 4" xfId="2702"/>
    <cellStyle name="Обычный 4 2 4 7 4 2" xfId="5467"/>
    <cellStyle name="Обычный 4 2 4 7 5" xfId="5462"/>
    <cellStyle name="Обычный 4 2 4 7_БАЛАНС" xfId="1049"/>
    <cellStyle name="Обычный 4 2 4 8" xfId="546"/>
    <cellStyle name="Обычный 4 2 4 8 2" xfId="1628"/>
    <cellStyle name="Обычный 4 2 4 8 2 2" xfId="3383"/>
    <cellStyle name="Обычный 4 2 4 8 2 2 2" xfId="6888"/>
    <cellStyle name="Обычный 4 2 4 8 2 3" xfId="5469"/>
    <cellStyle name="Обычный 4 2 4 8 3" xfId="2704"/>
    <cellStyle name="Обычный 4 2 4 8 3 2" xfId="5470"/>
    <cellStyle name="Обычный 4 2 4 8 4" xfId="5468"/>
    <cellStyle name="Обычный 4 2 4 9" xfId="588"/>
    <cellStyle name="Обычный 4 2 4 9 2" xfId="1670"/>
    <cellStyle name="Обычный 4 2 4 9 2 2" xfId="3425"/>
    <cellStyle name="Обычный 4 2 4 9 2 2 2" xfId="6930"/>
    <cellStyle name="Обычный 4 2 4 9 2 3" xfId="5472"/>
    <cellStyle name="Обычный 4 2 4 9 3" xfId="2705"/>
    <cellStyle name="Обычный 4 2 4 9 3 2" xfId="5473"/>
    <cellStyle name="Обычный 4 2 4 9 4" xfId="5471"/>
    <cellStyle name="Обычный 4 2 4_БАЛАНС" xfId="1043"/>
    <cellStyle name="Обычный 4 2 40" xfId="1318"/>
    <cellStyle name="Обычный 4 2 40 2" xfId="2111"/>
    <cellStyle name="Обычный 4 2 40 2 2" xfId="3866"/>
    <cellStyle name="Обычный 4 2 40 2 2 2" xfId="7371"/>
    <cellStyle name="Обычный 4 2 40 2 3" xfId="5475"/>
    <cellStyle name="Обычный 4 2 40 3" xfId="2706"/>
    <cellStyle name="Обычный 4 2 40 3 2" xfId="5476"/>
    <cellStyle name="Обычный 4 2 40 4" xfId="5474"/>
    <cellStyle name="Обычный 4 2 41" xfId="1324"/>
    <cellStyle name="Обычный 4 2 41 2" xfId="2117"/>
    <cellStyle name="Обычный 4 2 41 2 2" xfId="3872"/>
    <cellStyle name="Обычный 4 2 41 2 2 2" xfId="7377"/>
    <cellStyle name="Обычный 4 2 41 2 3" xfId="5478"/>
    <cellStyle name="Обычный 4 2 41 3" xfId="2707"/>
    <cellStyle name="Обычный 4 2 41 3 2" xfId="5479"/>
    <cellStyle name="Обычный 4 2 41 4" xfId="5477"/>
    <cellStyle name="Обычный 4 2 42" xfId="1330"/>
    <cellStyle name="Обычный 4 2 42 2" xfId="2123"/>
    <cellStyle name="Обычный 4 2 42 2 2" xfId="3878"/>
    <cellStyle name="Обычный 4 2 42 2 2 2" xfId="7383"/>
    <cellStyle name="Обычный 4 2 42 2 3" xfId="5481"/>
    <cellStyle name="Обычный 4 2 42 3" xfId="2708"/>
    <cellStyle name="Обычный 4 2 42 3 2" xfId="5482"/>
    <cellStyle name="Обычный 4 2 42 4" xfId="5480"/>
    <cellStyle name="Обычный 4 2 43" xfId="1336"/>
    <cellStyle name="Обычный 4 2 43 2" xfId="2129"/>
    <cellStyle name="Обычный 4 2 43 2 2" xfId="3884"/>
    <cellStyle name="Обычный 4 2 43 2 2 2" xfId="7389"/>
    <cellStyle name="Обычный 4 2 43 2 3" xfId="5484"/>
    <cellStyle name="Обычный 4 2 43 3" xfId="2709"/>
    <cellStyle name="Обычный 4 2 43 3 2" xfId="5485"/>
    <cellStyle name="Обычный 4 2 43 4" xfId="5483"/>
    <cellStyle name="Обычный 4 2 44" xfId="1342"/>
    <cellStyle name="Обычный 4 2 44 2" xfId="2135"/>
    <cellStyle name="Обычный 4 2 44 2 2" xfId="3890"/>
    <cellStyle name="Обычный 4 2 44 2 2 2" xfId="7395"/>
    <cellStyle name="Обычный 4 2 44 2 3" xfId="5487"/>
    <cellStyle name="Обычный 4 2 44 3" xfId="2710"/>
    <cellStyle name="Обычный 4 2 44 3 2" xfId="5488"/>
    <cellStyle name="Обычный 4 2 44 4" xfId="5486"/>
    <cellStyle name="Обычный 4 2 45" xfId="1348"/>
    <cellStyle name="Обычный 4 2 45 2" xfId="2141"/>
    <cellStyle name="Обычный 4 2 45 2 2" xfId="3896"/>
    <cellStyle name="Обычный 4 2 45 2 2 2" xfId="7401"/>
    <cellStyle name="Обычный 4 2 45 2 3" xfId="5490"/>
    <cellStyle name="Обычный 4 2 45 3" xfId="2711"/>
    <cellStyle name="Обычный 4 2 45 3 2" xfId="5491"/>
    <cellStyle name="Обычный 4 2 45 4" xfId="5489"/>
    <cellStyle name="Обычный 4 2 46" xfId="1354"/>
    <cellStyle name="Обычный 4 2 46 2" xfId="2147"/>
    <cellStyle name="Обычный 4 2 46 2 2" xfId="3902"/>
    <cellStyle name="Обычный 4 2 46 2 2 2" xfId="7407"/>
    <cellStyle name="Обычный 4 2 46 2 3" xfId="5493"/>
    <cellStyle name="Обычный 4 2 46 3" xfId="2712"/>
    <cellStyle name="Обычный 4 2 46 3 2" xfId="5494"/>
    <cellStyle name="Обычный 4 2 46 4" xfId="5492"/>
    <cellStyle name="Обычный 4 2 47" xfId="1360"/>
    <cellStyle name="Обычный 4 2 47 2" xfId="2153"/>
    <cellStyle name="Обычный 4 2 47 2 2" xfId="3908"/>
    <cellStyle name="Обычный 4 2 47 2 2 2" xfId="7413"/>
    <cellStyle name="Обычный 4 2 47 2 3" xfId="5496"/>
    <cellStyle name="Обычный 4 2 47 3" xfId="2713"/>
    <cellStyle name="Обычный 4 2 47 3 2" xfId="5497"/>
    <cellStyle name="Обычный 4 2 47 4" xfId="5495"/>
    <cellStyle name="Обычный 4 2 48" xfId="1365"/>
    <cellStyle name="Обычный 4 2 48 2" xfId="2158"/>
    <cellStyle name="Обычный 4 2 48 2 2" xfId="3913"/>
    <cellStyle name="Обычный 4 2 48 2 2 2" xfId="7418"/>
    <cellStyle name="Обычный 4 2 48 2 3" xfId="5499"/>
    <cellStyle name="Обычный 4 2 48 3" xfId="2714"/>
    <cellStyle name="Обычный 4 2 48 3 2" xfId="5500"/>
    <cellStyle name="Обычный 4 2 48 4" xfId="5498"/>
    <cellStyle name="Обычный 4 2 49" xfId="1420"/>
    <cellStyle name="Обычный 4 2 49 2" xfId="3091"/>
    <cellStyle name="Обычный 4 2 49 2 2" xfId="6597"/>
    <cellStyle name="Обычный 4 2 49 3" xfId="5501"/>
    <cellStyle name="Обычный 4 2 5" xfId="39"/>
    <cellStyle name="Обычный 4 2 5 10" xfId="645"/>
    <cellStyle name="Обычный 4 2 5 10 2" xfId="1713"/>
    <cellStyle name="Обычный 4 2 5 10 2 2" xfId="3468"/>
    <cellStyle name="Обычный 4 2 5 10 2 2 2" xfId="6973"/>
    <cellStyle name="Обычный 4 2 5 10 2 3" xfId="5504"/>
    <cellStyle name="Обычный 4 2 5 10 3" xfId="2716"/>
    <cellStyle name="Обычный 4 2 5 10 3 2" xfId="5505"/>
    <cellStyle name="Обычный 4 2 5 10 4" xfId="5503"/>
    <cellStyle name="Обычный 4 2 5 11" xfId="1216"/>
    <cellStyle name="Обычный 4 2 5 11 2" xfId="2009"/>
    <cellStyle name="Обычный 4 2 5 11 2 2" xfId="3764"/>
    <cellStyle name="Обычный 4 2 5 11 2 2 2" xfId="7269"/>
    <cellStyle name="Обычный 4 2 5 11 2 3" xfId="5507"/>
    <cellStyle name="Обычный 4 2 5 11 3" xfId="2717"/>
    <cellStyle name="Обычный 4 2 5 11 3 2" xfId="5508"/>
    <cellStyle name="Обычный 4 2 5 11 4" xfId="5506"/>
    <cellStyle name="Обычный 4 2 5 12" xfId="1430"/>
    <cellStyle name="Обычный 4 2 5 12 2" xfId="3101"/>
    <cellStyle name="Обычный 4 2 5 12 2 2" xfId="6607"/>
    <cellStyle name="Обычный 4 2 5 12 3" xfId="5509"/>
    <cellStyle name="Обычный 4 2 5 13" xfId="2715"/>
    <cellStyle name="Обычный 4 2 5 13 2" xfId="5510"/>
    <cellStyle name="Обычный 4 2 5 14" xfId="5502"/>
    <cellStyle name="Обычный 4 2 5 15" xfId="7498"/>
    <cellStyle name="Обычный 4 2 5 16" xfId="7654"/>
    <cellStyle name="Обычный 4 2 5 17" xfId="7856"/>
    <cellStyle name="Обычный 4 2 5 18" xfId="7960"/>
    <cellStyle name="Обычный 4 2 5 19" xfId="8128"/>
    <cellStyle name="Обычный 4 2 5 2" xfId="93"/>
    <cellStyle name="Обычный 4 2 5 2 2" xfId="225"/>
    <cellStyle name="Обычный 4 2 5 2 2 2" xfId="1745"/>
    <cellStyle name="Обычный 4 2 5 2 2 2 2" xfId="3500"/>
    <cellStyle name="Обычный 4 2 5 2 2 2 2 2" xfId="7005"/>
    <cellStyle name="Обычный 4 2 5 2 2 2 3" xfId="5513"/>
    <cellStyle name="Обычный 4 2 5 2 2 3" xfId="2719"/>
    <cellStyle name="Обычный 4 2 5 2 2 3 2" xfId="5514"/>
    <cellStyle name="Обычный 4 2 5 2 2 4" xfId="5512"/>
    <cellStyle name="Обычный 4 2 5 2 2 5" xfId="729"/>
    <cellStyle name="Обычный 4 2 5 2 3" xfId="351"/>
    <cellStyle name="Обычный 4 2 5 2 3 2" xfId="3134"/>
    <cellStyle name="Обычный 4 2 5 2 3 2 2" xfId="6639"/>
    <cellStyle name="Обычный 4 2 5 2 3 3" xfId="5515"/>
    <cellStyle name="Обычный 4 2 5 2 4" xfId="2718"/>
    <cellStyle name="Обычный 4 2 5 2 4 2" xfId="5516"/>
    <cellStyle name="Обычный 4 2 5 2 5" xfId="5511"/>
    <cellStyle name="Обычный 4 2 5 2_БАЛАНС" xfId="1051"/>
    <cellStyle name="Обычный 4 2 5 3" xfId="135"/>
    <cellStyle name="Обычный 4 2 5 3 2" xfId="226"/>
    <cellStyle name="Обычный 4 2 5 3 2 2" xfId="1785"/>
    <cellStyle name="Обычный 4 2 5 3 2 2 2" xfId="3540"/>
    <cellStyle name="Обычный 4 2 5 3 2 2 2 2" xfId="7045"/>
    <cellStyle name="Обычный 4 2 5 3 2 2 3" xfId="5519"/>
    <cellStyle name="Обычный 4 2 5 3 2 3" xfId="2721"/>
    <cellStyle name="Обычный 4 2 5 3 2 3 2" xfId="5520"/>
    <cellStyle name="Обычный 4 2 5 3 2 4" xfId="5518"/>
    <cellStyle name="Обычный 4 2 5 3 2 5" xfId="772"/>
    <cellStyle name="Обычный 4 2 5 3 3" xfId="352"/>
    <cellStyle name="Обычный 4 2 5 3 3 2" xfId="3174"/>
    <cellStyle name="Обычный 4 2 5 3 3 2 2" xfId="6679"/>
    <cellStyle name="Обычный 4 2 5 3 3 3" xfId="5521"/>
    <cellStyle name="Обычный 4 2 5 3 4" xfId="2720"/>
    <cellStyle name="Обычный 4 2 5 3 4 2" xfId="5522"/>
    <cellStyle name="Обычный 4 2 5 3 5" xfId="5517"/>
    <cellStyle name="Обычный 4 2 5 3_БАЛАНС" xfId="1052"/>
    <cellStyle name="Обычный 4 2 5 4" xfId="224"/>
    <cellStyle name="Обычный 4 2 5 4 2" xfId="814"/>
    <cellStyle name="Обычный 4 2 5 4 2 2" xfId="1827"/>
    <cellStyle name="Обычный 4 2 5 4 2 2 2" xfId="3582"/>
    <cellStyle name="Обычный 4 2 5 4 2 2 2 2" xfId="7087"/>
    <cellStyle name="Обычный 4 2 5 4 2 2 3" xfId="5525"/>
    <cellStyle name="Обычный 4 2 5 4 2 3" xfId="2723"/>
    <cellStyle name="Обычный 4 2 5 4 2 3 2" xfId="5526"/>
    <cellStyle name="Обычный 4 2 5 4 2 4" xfId="5524"/>
    <cellStyle name="Обычный 4 2 5 4 3" xfId="1466"/>
    <cellStyle name="Обычный 4 2 5 4 3 2" xfId="3216"/>
    <cellStyle name="Обычный 4 2 5 4 3 2 2" xfId="6721"/>
    <cellStyle name="Обычный 4 2 5 4 3 3" xfId="5527"/>
    <cellStyle name="Обычный 4 2 5 4 4" xfId="2722"/>
    <cellStyle name="Обычный 4 2 5 4 4 2" xfId="5528"/>
    <cellStyle name="Обычный 4 2 5 4 5" xfId="5523"/>
    <cellStyle name="Обычный 4 2 5 4 6" xfId="425"/>
    <cellStyle name="Обычный 4 2 5 4_БАЛАНС" xfId="1053"/>
    <cellStyle name="Обычный 4 2 5 5" xfId="350"/>
    <cellStyle name="Обычный 4 2 5 5 2" xfId="857"/>
    <cellStyle name="Обычный 4 2 5 5 2 2" xfId="1869"/>
    <cellStyle name="Обычный 4 2 5 5 2 2 2" xfId="3624"/>
    <cellStyle name="Обычный 4 2 5 5 2 2 2 2" xfId="7129"/>
    <cellStyle name="Обычный 4 2 5 5 2 2 3" xfId="5531"/>
    <cellStyle name="Обычный 4 2 5 5 2 3" xfId="2725"/>
    <cellStyle name="Обычный 4 2 5 5 2 3 2" xfId="5532"/>
    <cellStyle name="Обычный 4 2 5 5 2 4" xfId="5530"/>
    <cellStyle name="Обычный 4 2 5 5 3" xfId="1503"/>
    <cellStyle name="Обычный 4 2 5 5 3 2" xfId="3258"/>
    <cellStyle name="Обычный 4 2 5 5 3 2 2" xfId="6763"/>
    <cellStyle name="Обычный 4 2 5 5 3 3" xfId="5533"/>
    <cellStyle name="Обычный 4 2 5 5 4" xfId="2724"/>
    <cellStyle name="Обычный 4 2 5 5 4 2" xfId="5534"/>
    <cellStyle name="Обычный 4 2 5 5 5" xfId="5529"/>
    <cellStyle name="Обычный 4 2 5 5_БАЛАНС" xfId="1054"/>
    <cellStyle name="Обычный 4 2 5 6" xfId="468"/>
    <cellStyle name="Обычный 4 2 5 6 2" xfId="899"/>
    <cellStyle name="Обычный 4 2 5 6 2 2" xfId="1911"/>
    <cellStyle name="Обычный 4 2 5 6 2 2 2" xfId="3666"/>
    <cellStyle name="Обычный 4 2 5 6 2 2 2 2" xfId="7171"/>
    <cellStyle name="Обычный 4 2 5 6 2 2 3" xfId="5537"/>
    <cellStyle name="Обычный 4 2 5 6 2 3" xfId="2727"/>
    <cellStyle name="Обычный 4 2 5 6 2 3 2" xfId="5538"/>
    <cellStyle name="Обычный 4 2 5 6 2 4" xfId="5536"/>
    <cellStyle name="Обычный 4 2 5 6 3" xfId="1545"/>
    <cellStyle name="Обычный 4 2 5 6 3 2" xfId="3300"/>
    <cellStyle name="Обычный 4 2 5 6 3 2 2" xfId="6805"/>
    <cellStyle name="Обычный 4 2 5 6 3 3" xfId="5539"/>
    <cellStyle name="Обычный 4 2 5 6 4" xfId="2726"/>
    <cellStyle name="Обычный 4 2 5 6 4 2" xfId="5540"/>
    <cellStyle name="Обычный 4 2 5 6 5" xfId="5535"/>
    <cellStyle name="Обычный 4 2 5 6_БАЛАНС" xfId="1055"/>
    <cellStyle name="Обычный 4 2 5 7" xfId="505"/>
    <cellStyle name="Обычный 4 2 5 7 2" xfId="941"/>
    <cellStyle name="Обычный 4 2 5 7 2 2" xfId="1953"/>
    <cellStyle name="Обычный 4 2 5 7 2 2 2" xfId="3708"/>
    <cellStyle name="Обычный 4 2 5 7 2 2 2 2" xfId="7213"/>
    <cellStyle name="Обычный 4 2 5 7 2 2 3" xfId="5543"/>
    <cellStyle name="Обычный 4 2 5 7 2 3" xfId="2729"/>
    <cellStyle name="Обычный 4 2 5 7 2 3 2" xfId="5544"/>
    <cellStyle name="Обычный 4 2 5 7 2 4" xfId="5542"/>
    <cellStyle name="Обычный 4 2 5 7 3" xfId="1587"/>
    <cellStyle name="Обычный 4 2 5 7 3 2" xfId="3342"/>
    <cellStyle name="Обычный 4 2 5 7 3 2 2" xfId="6847"/>
    <cellStyle name="Обычный 4 2 5 7 3 3" xfId="5545"/>
    <cellStyle name="Обычный 4 2 5 7 4" xfId="2728"/>
    <cellStyle name="Обычный 4 2 5 7 4 2" xfId="5546"/>
    <cellStyle name="Обычный 4 2 5 7 5" xfId="5541"/>
    <cellStyle name="Обычный 4 2 5 7_БАЛАНС" xfId="1056"/>
    <cellStyle name="Обычный 4 2 5 8" xfId="547"/>
    <cellStyle name="Обычный 4 2 5 8 2" xfId="1629"/>
    <cellStyle name="Обычный 4 2 5 8 2 2" xfId="3384"/>
    <cellStyle name="Обычный 4 2 5 8 2 2 2" xfId="6889"/>
    <cellStyle name="Обычный 4 2 5 8 2 3" xfId="5548"/>
    <cellStyle name="Обычный 4 2 5 8 3" xfId="2730"/>
    <cellStyle name="Обычный 4 2 5 8 3 2" xfId="5549"/>
    <cellStyle name="Обычный 4 2 5 8 4" xfId="5547"/>
    <cellStyle name="Обычный 4 2 5 9" xfId="589"/>
    <cellStyle name="Обычный 4 2 5 9 2" xfId="1671"/>
    <cellStyle name="Обычный 4 2 5 9 2 2" xfId="3426"/>
    <cellStyle name="Обычный 4 2 5 9 2 2 2" xfId="6931"/>
    <cellStyle name="Обычный 4 2 5 9 2 3" xfId="5551"/>
    <cellStyle name="Обычный 4 2 5 9 3" xfId="2731"/>
    <cellStyle name="Обычный 4 2 5 9 3 2" xfId="5552"/>
    <cellStyle name="Обычный 4 2 5 9 4" xfId="5550"/>
    <cellStyle name="Обычный 4 2 5_БАЛАНС" xfId="1050"/>
    <cellStyle name="Обычный 4 2 50" xfId="2491"/>
    <cellStyle name="Обычный 4 2 50 2" xfId="5553"/>
    <cellStyle name="Обычный 4 2 51" xfId="4831"/>
    <cellStyle name="Обычный 4 2 52" xfId="7488"/>
    <cellStyle name="Обычный 4 2 53" xfId="7530"/>
    <cellStyle name="Обычный 4 2 54" xfId="7533"/>
    <cellStyle name="Обычный 4 2 55" xfId="7528"/>
    <cellStyle name="Обычный 4 2 56" xfId="7535"/>
    <cellStyle name="Обычный 4 2 57" xfId="7462"/>
    <cellStyle name="Обычный 4 2 58" xfId="7537"/>
    <cellStyle name="Обычный 4 2 59" xfId="7464"/>
    <cellStyle name="Обычный 4 2 6" xfId="40"/>
    <cellStyle name="Обычный 4 2 6 10" xfId="646"/>
    <cellStyle name="Обычный 4 2 6 10 2" xfId="1714"/>
    <cellStyle name="Обычный 4 2 6 10 2 2" xfId="3469"/>
    <cellStyle name="Обычный 4 2 6 10 2 2 2" xfId="6974"/>
    <cellStyle name="Обычный 4 2 6 10 2 3" xfId="5556"/>
    <cellStyle name="Обычный 4 2 6 10 3" xfId="2733"/>
    <cellStyle name="Обычный 4 2 6 10 3 2" xfId="5557"/>
    <cellStyle name="Обычный 4 2 6 10 4" xfId="5555"/>
    <cellStyle name="Обычный 4 2 6 11" xfId="1217"/>
    <cellStyle name="Обычный 4 2 6 11 2" xfId="2010"/>
    <cellStyle name="Обычный 4 2 6 11 2 2" xfId="3765"/>
    <cellStyle name="Обычный 4 2 6 11 2 2 2" xfId="7270"/>
    <cellStyle name="Обычный 4 2 6 11 2 3" xfId="5559"/>
    <cellStyle name="Обычный 4 2 6 11 3" xfId="2734"/>
    <cellStyle name="Обычный 4 2 6 11 3 2" xfId="5560"/>
    <cellStyle name="Обычный 4 2 6 11 4" xfId="5558"/>
    <cellStyle name="Обычный 4 2 6 12" xfId="1431"/>
    <cellStyle name="Обычный 4 2 6 12 2" xfId="3102"/>
    <cellStyle name="Обычный 4 2 6 12 2 2" xfId="6608"/>
    <cellStyle name="Обычный 4 2 6 12 3" xfId="5561"/>
    <cellStyle name="Обычный 4 2 6 13" xfId="2732"/>
    <cellStyle name="Обычный 4 2 6 13 2" xfId="5562"/>
    <cellStyle name="Обычный 4 2 6 14" xfId="5554"/>
    <cellStyle name="Обычный 4 2 6 15" xfId="7499"/>
    <cellStyle name="Обычный 4 2 6 16" xfId="7655"/>
    <cellStyle name="Обычный 4 2 6 17" xfId="7857"/>
    <cellStyle name="Обычный 4 2 6 18" xfId="7961"/>
    <cellStyle name="Обычный 4 2 6 19" xfId="8129"/>
    <cellStyle name="Обычный 4 2 6 2" xfId="94"/>
    <cellStyle name="Обычный 4 2 6 2 2" xfId="228"/>
    <cellStyle name="Обычный 4 2 6 2 2 2" xfId="1751"/>
    <cellStyle name="Обычный 4 2 6 2 2 2 2" xfId="3506"/>
    <cellStyle name="Обычный 4 2 6 2 2 2 2 2" xfId="7011"/>
    <cellStyle name="Обычный 4 2 6 2 2 2 3" xfId="5565"/>
    <cellStyle name="Обычный 4 2 6 2 2 3" xfId="2736"/>
    <cellStyle name="Обычный 4 2 6 2 2 3 2" xfId="5566"/>
    <cellStyle name="Обычный 4 2 6 2 2 4" xfId="5564"/>
    <cellStyle name="Обычный 4 2 6 2 2 5" xfId="736"/>
    <cellStyle name="Обычный 4 2 6 2 3" xfId="354"/>
    <cellStyle name="Обычный 4 2 6 2 3 2" xfId="3140"/>
    <cellStyle name="Обычный 4 2 6 2 3 2 2" xfId="6645"/>
    <cellStyle name="Обычный 4 2 6 2 3 3" xfId="5567"/>
    <cellStyle name="Обычный 4 2 6 2 4" xfId="2735"/>
    <cellStyle name="Обычный 4 2 6 2 4 2" xfId="5568"/>
    <cellStyle name="Обычный 4 2 6 2 5" xfId="5563"/>
    <cellStyle name="Обычный 4 2 6 2_БАЛАНС" xfId="1058"/>
    <cellStyle name="Обычный 4 2 6 3" xfId="136"/>
    <cellStyle name="Обычный 4 2 6 3 2" xfId="229"/>
    <cellStyle name="Обычный 4 2 6 3 2 2" xfId="1786"/>
    <cellStyle name="Обычный 4 2 6 3 2 2 2" xfId="3541"/>
    <cellStyle name="Обычный 4 2 6 3 2 2 2 2" xfId="7046"/>
    <cellStyle name="Обычный 4 2 6 3 2 2 3" xfId="5571"/>
    <cellStyle name="Обычный 4 2 6 3 2 3" xfId="2738"/>
    <cellStyle name="Обычный 4 2 6 3 2 3 2" xfId="5572"/>
    <cellStyle name="Обычный 4 2 6 3 2 4" xfId="5570"/>
    <cellStyle name="Обычный 4 2 6 3 2 5" xfId="773"/>
    <cellStyle name="Обычный 4 2 6 3 3" xfId="355"/>
    <cellStyle name="Обычный 4 2 6 3 3 2" xfId="3175"/>
    <cellStyle name="Обычный 4 2 6 3 3 2 2" xfId="6680"/>
    <cellStyle name="Обычный 4 2 6 3 3 3" xfId="5573"/>
    <cellStyle name="Обычный 4 2 6 3 4" xfId="2737"/>
    <cellStyle name="Обычный 4 2 6 3 4 2" xfId="5574"/>
    <cellStyle name="Обычный 4 2 6 3 5" xfId="5569"/>
    <cellStyle name="Обычный 4 2 6 3_БАЛАНС" xfId="1059"/>
    <cellStyle name="Обычный 4 2 6 4" xfId="227"/>
    <cellStyle name="Обычный 4 2 6 4 2" xfId="815"/>
    <cellStyle name="Обычный 4 2 6 4 2 2" xfId="1828"/>
    <cellStyle name="Обычный 4 2 6 4 2 2 2" xfId="3583"/>
    <cellStyle name="Обычный 4 2 6 4 2 2 2 2" xfId="7088"/>
    <cellStyle name="Обычный 4 2 6 4 2 2 3" xfId="5577"/>
    <cellStyle name="Обычный 4 2 6 4 2 3" xfId="2740"/>
    <cellStyle name="Обычный 4 2 6 4 2 3 2" xfId="5578"/>
    <cellStyle name="Обычный 4 2 6 4 2 4" xfId="5576"/>
    <cellStyle name="Обычный 4 2 6 4 3" xfId="1467"/>
    <cellStyle name="Обычный 4 2 6 4 3 2" xfId="3217"/>
    <cellStyle name="Обычный 4 2 6 4 3 2 2" xfId="6722"/>
    <cellStyle name="Обычный 4 2 6 4 3 3" xfId="5579"/>
    <cellStyle name="Обычный 4 2 6 4 4" xfId="2739"/>
    <cellStyle name="Обычный 4 2 6 4 4 2" xfId="5580"/>
    <cellStyle name="Обычный 4 2 6 4 5" xfId="5575"/>
    <cellStyle name="Обычный 4 2 6 4 6" xfId="426"/>
    <cellStyle name="Обычный 4 2 6 4_БАЛАНС" xfId="1060"/>
    <cellStyle name="Обычный 4 2 6 5" xfId="353"/>
    <cellStyle name="Обычный 4 2 6 5 2" xfId="858"/>
    <cellStyle name="Обычный 4 2 6 5 2 2" xfId="1870"/>
    <cellStyle name="Обычный 4 2 6 5 2 2 2" xfId="3625"/>
    <cellStyle name="Обычный 4 2 6 5 2 2 2 2" xfId="7130"/>
    <cellStyle name="Обычный 4 2 6 5 2 2 3" xfId="5583"/>
    <cellStyle name="Обычный 4 2 6 5 2 3" xfId="2742"/>
    <cellStyle name="Обычный 4 2 6 5 2 3 2" xfId="5584"/>
    <cellStyle name="Обычный 4 2 6 5 2 4" xfId="5582"/>
    <cellStyle name="Обычный 4 2 6 5 3" xfId="1504"/>
    <cellStyle name="Обычный 4 2 6 5 3 2" xfId="3259"/>
    <cellStyle name="Обычный 4 2 6 5 3 2 2" xfId="6764"/>
    <cellStyle name="Обычный 4 2 6 5 3 3" xfId="5585"/>
    <cellStyle name="Обычный 4 2 6 5 4" xfId="2741"/>
    <cellStyle name="Обычный 4 2 6 5 4 2" xfId="5586"/>
    <cellStyle name="Обычный 4 2 6 5 5" xfId="5581"/>
    <cellStyle name="Обычный 4 2 6 5_БАЛАНС" xfId="1061"/>
    <cellStyle name="Обычный 4 2 6 6" xfId="469"/>
    <cellStyle name="Обычный 4 2 6 6 2" xfId="900"/>
    <cellStyle name="Обычный 4 2 6 6 2 2" xfId="1912"/>
    <cellStyle name="Обычный 4 2 6 6 2 2 2" xfId="3667"/>
    <cellStyle name="Обычный 4 2 6 6 2 2 2 2" xfId="7172"/>
    <cellStyle name="Обычный 4 2 6 6 2 2 3" xfId="5589"/>
    <cellStyle name="Обычный 4 2 6 6 2 3" xfId="2744"/>
    <cellStyle name="Обычный 4 2 6 6 2 3 2" xfId="5590"/>
    <cellStyle name="Обычный 4 2 6 6 2 4" xfId="5588"/>
    <cellStyle name="Обычный 4 2 6 6 3" xfId="1546"/>
    <cellStyle name="Обычный 4 2 6 6 3 2" xfId="3301"/>
    <cellStyle name="Обычный 4 2 6 6 3 2 2" xfId="6806"/>
    <cellStyle name="Обычный 4 2 6 6 3 3" xfId="5591"/>
    <cellStyle name="Обычный 4 2 6 6 4" xfId="2743"/>
    <cellStyle name="Обычный 4 2 6 6 4 2" xfId="5592"/>
    <cellStyle name="Обычный 4 2 6 6 5" xfId="5587"/>
    <cellStyle name="Обычный 4 2 6 6_БАЛАНС" xfId="1062"/>
    <cellStyle name="Обычный 4 2 6 7" xfId="506"/>
    <cellStyle name="Обычный 4 2 6 7 2" xfId="942"/>
    <cellStyle name="Обычный 4 2 6 7 2 2" xfId="1954"/>
    <cellStyle name="Обычный 4 2 6 7 2 2 2" xfId="3709"/>
    <cellStyle name="Обычный 4 2 6 7 2 2 2 2" xfId="7214"/>
    <cellStyle name="Обычный 4 2 6 7 2 2 3" xfId="5595"/>
    <cellStyle name="Обычный 4 2 6 7 2 3" xfId="2746"/>
    <cellStyle name="Обычный 4 2 6 7 2 3 2" xfId="5596"/>
    <cellStyle name="Обычный 4 2 6 7 2 4" xfId="5594"/>
    <cellStyle name="Обычный 4 2 6 7 3" xfId="1588"/>
    <cellStyle name="Обычный 4 2 6 7 3 2" xfId="3343"/>
    <cellStyle name="Обычный 4 2 6 7 3 2 2" xfId="6848"/>
    <cellStyle name="Обычный 4 2 6 7 3 3" xfId="5597"/>
    <cellStyle name="Обычный 4 2 6 7 4" xfId="2745"/>
    <cellStyle name="Обычный 4 2 6 7 4 2" xfId="5598"/>
    <cellStyle name="Обычный 4 2 6 7 5" xfId="5593"/>
    <cellStyle name="Обычный 4 2 6 7_БАЛАНС" xfId="1063"/>
    <cellStyle name="Обычный 4 2 6 8" xfId="548"/>
    <cellStyle name="Обычный 4 2 6 8 2" xfId="1630"/>
    <cellStyle name="Обычный 4 2 6 8 2 2" xfId="3385"/>
    <cellStyle name="Обычный 4 2 6 8 2 2 2" xfId="6890"/>
    <cellStyle name="Обычный 4 2 6 8 2 3" xfId="5600"/>
    <cellStyle name="Обычный 4 2 6 8 3" xfId="2747"/>
    <cellStyle name="Обычный 4 2 6 8 3 2" xfId="5601"/>
    <cellStyle name="Обычный 4 2 6 8 4" xfId="5599"/>
    <cellStyle name="Обычный 4 2 6 9" xfId="590"/>
    <cellStyle name="Обычный 4 2 6 9 2" xfId="1672"/>
    <cellStyle name="Обычный 4 2 6 9 2 2" xfId="3427"/>
    <cellStyle name="Обычный 4 2 6 9 2 2 2" xfId="6932"/>
    <cellStyle name="Обычный 4 2 6 9 2 3" xfId="5603"/>
    <cellStyle name="Обычный 4 2 6 9 3" xfId="2748"/>
    <cellStyle name="Обычный 4 2 6 9 3 2" xfId="5604"/>
    <cellStyle name="Обычный 4 2 6 9 4" xfId="5602"/>
    <cellStyle name="Обычный 4 2 6_БАЛАНС" xfId="1057"/>
    <cellStyle name="Обычный 4 2 60" xfId="7539"/>
    <cellStyle name="Обычный 4 2 61" xfId="7466"/>
    <cellStyle name="Обычный 4 2 62" xfId="7543"/>
    <cellStyle name="Обычный 4 2 63" xfId="7469"/>
    <cellStyle name="Обычный 4 2 64" xfId="7547"/>
    <cellStyle name="Обычный 4 2 65" xfId="7503"/>
    <cellStyle name="Обычный 4 2 66" xfId="7553"/>
    <cellStyle name="Обычный 4 2 67" xfId="7522"/>
    <cellStyle name="Обычный 4 2 68" xfId="7558"/>
    <cellStyle name="Обычный 4 2 69" xfId="7564"/>
    <cellStyle name="Обычный 4 2 7" xfId="41"/>
    <cellStyle name="Обычный 4 2 7 10" xfId="647"/>
    <cellStyle name="Обычный 4 2 7 10 2" xfId="1715"/>
    <cellStyle name="Обычный 4 2 7 10 2 2" xfId="3470"/>
    <cellStyle name="Обычный 4 2 7 10 2 2 2" xfId="6975"/>
    <cellStyle name="Обычный 4 2 7 10 2 3" xfId="5607"/>
    <cellStyle name="Обычный 4 2 7 10 3" xfId="2750"/>
    <cellStyle name="Обычный 4 2 7 10 3 2" xfId="5608"/>
    <cellStyle name="Обычный 4 2 7 10 4" xfId="5606"/>
    <cellStyle name="Обычный 4 2 7 11" xfId="1218"/>
    <cellStyle name="Обычный 4 2 7 11 2" xfId="2011"/>
    <cellStyle name="Обычный 4 2 7 11 2 2" xfId="3766"/>
    <cellStyle name="Обычный 4 2 7 11 2 2 2" xfId="7271"/>
    <cellStyle name="Обычный 4 2 7 11 2 3" xfId="5610"/>
    <cellStyle name="Обычный 4 2 7 11 3" xfId="2751"/>
    <cellStyle name="Обычный 4 2 7 11 3 2" xfId="5611"/>
    <cellStyle name="Обычный 4 2 7 11 4" xfId="5609"/>
    <cellStyle name="Обычный 4 2 7 12" xfId="1432"/>
    <cellStyle name="Обычный 4 2 7 12 2" xfId="3103"/>
    <cellStyle name="Обычный 4 2 7 12 2 2" xfId="6609"/>
    <cellStyle name="Обычный 4 2 7 12 3" xfId="5612"/>
    <cellStyle name="Обычный 4 2 7 13" xfId="2749"/>
    <cellStyle name="Обычный 4 2 7 13 2" xfId="5613"/>
    <cellStyle name="Обычный 4 2 7 14" xfId="5605"/>
    <cellStyle name="Обычный 4 2 7 15" xfId="7500"/>
    <cellStyle name="Обычный 4 2 7 16" xfId="7656"/>
    <cellStyle name="Обычный 4 2 7 17" xfId="7858"/>
    <cellStyle name="Обычный 4 2 7 18" xfId="7962"/>
    <cellStyle name="Обычный 4 2 7 19" xfId="8130"/>
    <cellStyle name="Обычный 4 2 7 2" xfId="95"/>
    <cellStyle name="Обычный 4 2 7 2 2" xfId="231"/>
    <cellStyle name="Обычный 4 2 7 2 2 2" xfId="1757"/>
    <cellStyle name="Обычный 4 2 7 2 2 2 2" xfId="3512"/>
    <cellStyle name="Обычный 4 2 7 2 2 2 2 2" xfId="7017"/>
    <cellStyle name="Обычный 4 2 7 2 2 2 3" xfId="5616"/>
    <cellStyle name="Обычный 4 2 7 2 2 3" xfId="2753"/>
    <cellStyle name="Обычный 4 2 7 2 2 3 2" xfId="5617"/>
    <cellStyle name="Обычный 4 2 7 2 2 4" xfId="5615"/>
    <cellStyle name="Обычный 4 2 7 2 2 5" xfId="742"/>
    <cellStyle name="Обычный 4 2 7 2 3" xfId="357"/>
    <cellStyle name="Обычный 4 2 7 2 3 2" xfId="3146"/>
    <cellStyle name="Обычный 4 2 7 2 3 2 2" xfId="6651"/>
    <cellStyle name="Обычный 4 2 7 2 3 3" xfId="5618"/>
    <cellStyle name="Обычный 4 2 7 2 4" xfId="2752"/>
    <cellStyle name="Обычный 4 2 7 2 4 2" xfId="5619"/>
    <cellStyle name="Обычный 4 2 7 2 5" xfId="5614"/>
    <cellStyle name="Обычный 4 2 7 2_БАЛАНС" xfId="1065"/>
    <cellStyle name="Обычный 4 2 7 3" xfId="137"/>
    <cellStyle name="Обычный 4 2 7 3 2" xfId="232"/>
    <cellStyle name="Обычный 4 2 7 3 2 2" xfId="1787"/>
    <cellStyle name="Обычный 4 2 7 3 2 2 2" xfId="3542"/>
    <cellStyle name="Обычный 4 2 7 3 2 2 2 2" xfId="7047"/>
    <cellStyle name="Обычный 4 2 7 3 2 2 3" xfId="5622"/>
    <cellStyle name="Обычный 4 2 7 3 2 3" xfId="2755"/>
    <cellStyle name="Обычный 4 2 7 3 2 3 2" xfId="5623"/>
    <cellStyle name="Обычный 4 2 7 3 2 4" xfId="5621"/>
    <cellStyle name="Обычный 4 2 7 3 2 5" xfId="774"/>
    <cellStyle name="Обычный 4 2 7 3 3" xfId="358"/>
    <cellStyle name="Обычный 4 2 7 3 3 2" xfId="3176"/>
    <cellStyle name="Обычный 4 2 7 3 3 2 2" xfId="6681"/>
    <cellStyle name="Обычный 4 2 7 3 3 3" xfId="5624"/>
    <cellStyle name="Обычный 4 2 7 3 4" xfId="2754"/>
    <cellStyle name="Обычный 4 2 7 3 4 2" xfId="5625"/>
    <cellStyle name="Обычный 4 2 7 3 5" xfId="5620"/>
    <cellStyle name="Обычный 4 2 7 3_БАЛАНС" xfId="1066"/>
    <cellStyle name="Обычный 4 2 7 4" xfId="230"/>
    <cellStyle name="Обычный 4 2 7 4 2" xfId="816"/>
    <cellStyle name="Обычный 4 2 7 4 2 2" xfId="1829"/>
    <cellStyle name="Обычный 4 2 7 4 2 2 2" xfId="3584"/>
    <cellStyle name="Обычный 4 2 7 4 2 2 2 2" xfId="7089"/>
    <cellStyle name="Обычный 4 2 7 4 2 2 3" xfId="5628"/>
    <cellStyle name="Обычный 4 2 7 4 2 3" xfId="2757"/>
    <cellStyle name="Обычный 4 2 7 4 2 3 2" xfId="5629"/>
    <cellStyle name="Обычный 4 2 7 4 2 4" xfId="5627"/>
    <cellStyle name="Обычный 4 2 7 4 3" xfId="1468"/>
    <cellStyle name="Обычный 4 2 7 4 3 2" xfId="3218"/>
    <cellStyle name="Обычный 4 2 7 4 3 2 2" xfId="6723"/>
    <cellStyle name="Обычный 4 2 7 4 3 3" xfId="5630"/>
    <cellStyle name="Обычный 4 2 7 4 4" xfId="2756"/>
    <cellStyle name="Обычный 4 2 7 4 4 2" xfId="5631"/>
    <cellStyle name="Обычный 4 2 7 4 5" xfId="5626"/>
    <cellStyle name="Обычный 4 2 7 4 6" xfId="427"/>
    <cellStyle name="Обычный 4 2 7 4_БАЛАНС" xfId="1067"/>
    <cellStyle name="Обычный 4 2 7 5" xfId="356"/>
    <cellStyle name="Обычный 4 2 7 5 2" xfId="859"/>
    <cellStyle name="Обычный 4 2 7 5 2 2" xfId="1871"/>
    <cellStyle name="Обычный 4 2 7 5 2 2 2" xfId="3626"/>
    <cellStyle name="Обычный 4 2 7 5 2 2 2 2" xfId="7131"/>
    <cellStyle name="Обычный 4 2 7 5 2 2 3" xfId="5634"/>
    <cellStyle name="Обычный 4 2 7 5 2 3" xfId="2759"/>
    <cellStyle name="Обычный 4 2 7 5 2 3 2" xfId="5635"/>
    <cellStyle name="Обычный 4 2 7 5 2 4" xfId="5633"/>
    <cellStyle name="Обычный 4 2 7 5 3" xfId="1505"/>
    <cellStyle name="Обычный 4 2 7 5 3 2" xfId="3260"/>
    <cellStyle name="Обычный 4 2 7 5 3 2 2" xfId="6765"/>
    <cellStyle name="Обычный 4 2 7 5 3 3" xfId="5636"/>
    <cellStyle name="Обычный 4 2 7 5 4" xfId="2758"/>
    <cellStyle name="Обычный 4 2 7 5 4 2" xfId="5637"/>
    <cellStyle name="Обычный 4 2 7 5 5" xfId="5632"/>
    <cellStyle name="Обычный 4 2 7 5_БАЛАНС" xfId="1068"/>
    <cellStyle name="Обычный 4 2 7 6" xfId="470"/>
    <cellStyle name="Обычный 4 2 7 6 2" xfId="901"/>
    <cellStyle name="Обычный 4 2 7 6 2 2" xfId="1913"/>
    <cellStyle name="Обычный 4 2 7 6 2 2 2" xfId="3668"/>
    <cellStyle name="Обычный 4 2 7 6 2 2 2 2" xfId="7173"/>
    <cellStyle name="Обычный 4 2 7 6 2 2 3" xfId="5640"/>
    <cellStyle name="Обычный 4 2 7 6 2 3" xfId="2761"/>
    <cellStyle name="Обычный 4 2 7 6 2 3 2" xfId="5641"/>
    <cellStyle name="Обычный 4 2 7 6 2 4" xfId="5639"/>
    <cellStyle name="Обычный 4 2 7 6 3" xfId="1547"/>
    <cellStyle name="Обычный 4 2 7 6 3 2" xfId="3302"/>
    <cellStyle name="Обычный 4 2 7 6 3 2 2" xfId="6807"/>
    <cellStyle name="Обычный 4 2 7 6 3 3" xfId="5642"/>
    <cellStyle name="Обычный 4 2 7 6 4" xfId="2760"/>
    <cellStyle name="Обычный 4 2 7 6 4 2" xfId="5643"/>
    <cellStyle name="Обычный 4 2 7 6 5" xfId="5638"/>
    <cellStyle name="Обычный 4 2 7 6_БАЛАНС" xfId="1069"/>
    <cellStyle name="Обычный 4 2 7 7" xfId="507"/>
    <cellStyle name="Обычный 4 2 7 7 2" xfId="943"/>
    <cellStyle name="Обычный 4 2 7 7 2 2" xfId="1955"/>
    <cellStyle name="Обычный 4 2 7 7 2 2 2" xfId="3710"/>
    <cellStyle name="Обычный 4 2 7 7 2 2 2 2" xfId="7215"/>
    <cellStyle name="Обычный 4 2 7 7 2 2 3" xfId="5646"/>
    <cellStyle name="Обычный 4 2 7 7 2 3" xfId="2763"/>
    <cellStyle name="Обычный 4 2 7 7 2 3 2" xfId="5647"/>
    <cellStyle name="Обычный 4 2 7 7 2 4" xfId="5645"/>
    <cellStyle name="Обычный 4 2 7 7 3" xfId="1589"/>
    <cellStyle name="Обычный 4 2 7 7 3 2" xfId="3344"/>
    <cellStyle name="Обычный 4 2 7 7 3 2 2" xfId="6849"/>
    <cellStyle name="Обычный 4 2 7 7 3 3" xfId="5648"/>
    <cellStyle name="Обычный 4 2 7 7 4" xfId="2762"/>
    <cellStyle name="Обычный 4 2 7 7 4 2" xfId="5649"/>
    <cellStyle name="Обычный 4 2 7 7 5" xfId="5644"/>
    <cellStyle name="Обычный 4 2 7 7_БАЛАНС" xfId="1070"/>
    <cellStyle name="Обычный 4 2 7 8" xfId="549"/>
    <cellStyle name="Обычный 4 2 7 8 2" xfId="1631"/>
    <cellStyle name="Обычный 4 2 7 8 2 2" xfId="3386"/>
    <cellStyle name="Обычный 4 2 7 8 2 2 2" xfId="6891"/>
    <cellStyle name="Обычный 4 2 7 8 2 3" xfId="5651"/>
    <cellStyle name="Обычный 4 2 7 8 3" xfId="2764"/>
    <cellStyle name="Обычный 4 2 7 8 3 2" xfId="5652"/>
    <cellStyle name="Обычный 4 2 7 8 4" xfId="5650"/>
    <cellStyle name="Обычный 4 2 7 9" xfId="591"/>
    <cellStyle name="Обычный 4 2 7 9 2" xfId="1673"/>
    <cellStyle name="Обычный 4 2 7 9 2 2" xfId="3428"/>
    <cellStyle name="Обычный 4 2 7 9 2 2 2" xfId="6933"/>
    <cellStyle name="Обычный 4 2 7 9 2 3" xfId="5654"/>
    <cellStyle name="Обычный 4 2 7 9 3" xfId="2765"/>
    <cellStyle name="Обычный 4 2 7 9 3 2" xfId="5655"/>
    <cellStyle name="Обычный 4 2 7 9 4" xfId="5653"/>
    <cellStyle name="Обычный 4 2 7_БАЛАНС" xfId="1064"/>
    <cellStyle name="Обычный 4 2 70" xfId="7570"/>
    <cellStyle name="Обычный 4 2 71" xfId="7575"/>
    <cellStyle name="Обычный 4 2 72" xfId="7644"/>
    <cellStyle name="Обычный 4 2 73" xfId="7686"/>
    <cellStyle name="Обычный 4 2 74" xfId="7689"/>
    <cellStyle name="Обычный 4 2 75" xfId="7684"/>
    <cellStyle name="Обычный 4 2 76" xfId="7691"/>
    <cellStyle name="Обычный 4 2 77" xfId="7618"/>
    <cellStyle name="Обычный 4 2 78" xfId="7693"/>
    <cellStyle name="Обычный 4 2 79" xfId="7620"/>
    <cellStyle name="Обычный 4 2 8" xfId="42"/>
    <cellStyle name="Обычный 4 2 8 10" xfId="1219"/>
    <cellStyle name="Обычный 4 2 8 10 2" xfId="2012"/>
    <cellStyle name="Обычный 4 2 8 10 2 2" xfId="3767"/>
    <cellStyle name="Обычный 4 2 8 10 2 2 2" xfId="7272"/>
    <cellStyle name="Обычный 4 2 8 10 2 3" xfId="5658"/>
    <cellStyle name="Обычный 4 2 8 10 3" xfId="2767"/>
    <cellStyle name="Обычный 4 2 8 10 3 2" xfId="5659"/>
    <cellStyle name="Обычный 4 2 8 10 4" xfId="5657"/>
    <cellStyle name="Обычный 4 2 8 11" xfId="1433"/>
    <cellStyle name="Обычный 4 2 8 11 2" xfId="3104"/>
    <cellStyle name="Обычный 4 2 8 11 2 2" xfId="6610"/>
    <cellStyle name="Обычный 4 2 8 11 3" xfId="5660"/>
    <cellStyle name="Обычный 4 2 8 12" xfId="2766"/>
    <cellStyle name="Обычный 4 2 8 12 2" xfId="5661"/>
    <cellStyle name="Обычный 4 2 8 13" xfId="5656"/>
    <cellStyle name="Обычный 4 2 8 14" xfId="7501"/>
    <cellStyle name="Обычный 4 2 8 15" xfId="7657"/>
    <cellStyle name="Обычный 4 2 8 16" xfId="7859"/>
    <cellStyle name="Обычный 4 2 8 17" xfId="7963"/>
    <cellStyle name="Обычный 4 2 8 18" xfId="8131"/>
    <cellStyle name="Обычный 4 2 8 2" xfId="96"/>
    <cellStyle name="Обычный 4 2 8 2 2" xfId="234"/>
    <cellStyle name="Обычный 4 2 8 2 2 2" xfId="1788"/>
    <cellStyle name="Обычный 4 2 8 2 2 2 2" xfId="3543"/>
    <cellStyle name="Обычный 4 2 8 2 2 2 2 2" xfId="7048"/>
    <cellStyle name="Обычный 4 2 8 2 2 2 3" xfId="5664"/>
    <cellStyle name="Обычный 4 2 8 2 2 3" xfId="2769"/>
    <cellStyle name="Обычный 4 2 8 2 2 3 2" xfId="5665"/>
    <cellStyle name="Обычный 4 2 8 2 2 4" xfId="5663"/>
    <cellStyle name="Обычный 4 2 8 2 2 5" xfId="775"/>
    <cellStyle name="Обычный 4 2 8 2 3" xfId="360"/>
    <cellStyle name="Обычный 4 2 8 2 3 2" xfId="3177"/>
    <cellStyle name="Обычный 4 2 8 2 3 2 2" xfId="6682"/>
    <cellStyle name="Обычный 4 2 8 2 3 3" xfId="5666"/>
    <cellStyle name="Обычный 4 2 8 2 4" xfId="2768"/>
    <cellStyle name="Обычный 4 2 8 2 4 2" xfId="5667"/>
    <cellStyle name="Обычный 4 2 8 2 5" xfId="5662"/>
    <cellStyle name="Обычный 4 2 8 2_БАЛАНС" xfId="1072"/>
    <cellStyle name="Обычный 4 2 8 3" xfId="138"/>
    <cellStyle name="Обычный 4 2 8 3 2" xfId="235"/>
    <cellStyle name="Обычный 4 2 8 3 2 2" xfId="1830"/>
    <cellStyle name="Обычный 4 2 8 3 2 2 2" xfId="3585"/>
    <cellStyle name="Обычный 4 2 8 3 2 2 2 2" xfId="7090"/>
    <cellStyle name="Обычный 4 2 8 3 2 2 3" xfId="5670"/>
    <cellStyle name="Обычный 4 2 8 3 2 3" xfId="2771"/>
    <cellStyle name="Обычный 4 2 8 3 2 3 2" xfId="5671"/>
    <cellStyle name="Обычный 4 2 8 3 2 4" xfId="5669"/>
    <cellStyle name="Обычный 4 2 8 3 2 5" xfId="817"/>
    <cellStyle name="Обычный 4 2 8 3 3" xfId="361"/>
    <cellStyle name="Обычный 4 2 8 3 3 2" xfId="3219"/>
    <cellStyle name="Обычный 4 2 8 3 3 2 2" xfId="6724"/>
    <cellStyle name="Обычный 4 2 8 3 3 3" xfId="5672"/>
    <cellStyle name="Обычный 4 2 8 3 4" xfId="2770"/>
    <cellStyle name="Обычный 4 2 8 3 4 2" xfId="5673"/>
    <cellStyle name="Обычный 4 2 8 3 5" xfId="5668"/>
    <cellStyle name="Обычный 4 2 8 3_БАЛАНС" xfId="1073"/>
    <cellStyle name="Обычный 4 2 8 4" xfId="233"/>
    <cellStyle name="Обычный 4 2 8 4 2" xfId="860"/>
    <cellStyle name="Обычный 4 2 8 4 2 2" xfId="1872"/>
    <cellStyle name="Обычный 4 2 8 4 2 2 2" xfId="3627"/>
    <cellStyle name="Обычный 4 2 8 4 2 2 2 2" xfId="7132"/>
    <cellStyle name="Обычный 4 2 8 4 2 2 3" xfId="5676"/>
    <cellStyle name="Обычный 4 2 8 4 2 3" xfId="2773"/>
    <cellStyle name="Обычный 4 2 8 4 2 3 2" xfId="5677"/>
    <cellStyle name="Обычный 4 2 8 4 2 4" xfId="5675"/>
    <cellStyle name="Обычный 4 2 8 4 3" xfId="1506"/>
    <cellStyle name="Обычный 4 2 8 4 3 2" xfId="3261"/>
    <cellStyle name="Обычный 4 2 8 4 3 2 2" xfId="6766"/>
    <cellStyle name="Обычный 4 2 8 4 3 3" xfId="5678"/>
    <cellStyle name="Обычный 4 2 8 4 4" xfId="2772"/>
    <cellStyle name="Обычный 4 2 8 4 4 2" xfId="5679"/>
    <cellStyle name="Обычный 4 2 8 4 5" xfId="5674"/>
    <cellStyle name="Обычный 4 2 8 4 6" xfId="446"/>
    <cellStyle name="Обычный 4 2 8 4_БАЛАНС" xfId="1074"/>
    <cellStyle name="Обычный 4 2 8 5" xfId="359"/>
    <cellStyle name="Обычный 4 2 8 5 2" xfId="902"/>
    <cellStyle name="Обычный 4 2 8 5 2 2" xfId="1914"/>
    <cellStyle name="Обычный 4 2 8 5 2 2 2" xfId="3669"/>
    <cellStyle name="Обычный 4 2 8 5 2 2 2 2" xfId="7174"/>
    <cellStyle name="Обычный 4 2 8 5 2 2 3" xfId="5682"/>
    <cellStyle name="Обычный 4 2 8 5 2 3" xfId="2775"/>
    <cellStyle name="Обычный 4 2 8 5 2 3 2" xfId="5683"/>
    <cellStyle name="Обычный 4 2 8 5 2 4" xfId="5681"/>
    <cellStyle name="Обычный 4 2 8 5 3" xfId="1548"/>
    <cellStyle name="Обычный 4 2 8 5 3 2" xfId="3303"/>
    <cellStyle name="Обычный 4 2 8 5 3 2 2" xfId="6808"/>
    <cellStyle name="Обычный 4 2 8 5 3 3" xfId="5684"/>
    <cellStyle name="Обычный 4 2 8 5 4" xfId="2774"/>
    <cellStyle name="Обычный 4 2 8 5 4 2" xfId="5685"/>
    <cellStyle name="Обычный 4 2 8 5 5" xfId="5680"/>
    <cellStyle name="Обычный 4 2 8 5_БАЛАНС" xfId="1075"/>
    <cellStyle name="Обычный 4 2 8 6" xfId="508"/>
    <cellStyle name="Обычный 4 2 8 6 2" xfId="944"/>
    <cellStyle name="Обычный 4 2 8 6 2 2" xfId="1956"/>
    <cellStyle name="Обычный 4 2 8 6 2 2 2" xfId="3711"/>
    <cellStyle name="Обычный 4 2 8 6 2 2 2 2" xfId="7216"/>
    <cellStyle name="Обычный 4 2 8 6 2 2 3" xfId="5688"/>
    <cellStyle name="Обычный 4 2 8 6 2 3" xfId="2777"/>
    <cellStyle name="Обычный 4 2 8 6 2 3 2" xfId="5689"/>
    <cellStyle name="Обычный 4 2 8 6 2 4" xfId="5687"/>
    <cellStyle name="Обычный 4 2 8 6 3" xfId="1590"/>
    <cellStyle name="Обычный 4 2 8 6 3 2" xfId="3345"/>
    <cellStyle name="Обычный 4 2 8 6 3 2 2" xfId="6850"/>
    <cellStyle name="Обычный 4 2 8 6 3 3" xfId="5690"/>
    <cellStyle name="Обычный 4 2 8 6 4" xfId="2776"/>
    <cellStyle name="Обычный 4 2 8 6 4 2" xfId="5691"/>
    <cellStyle name="Обычный 4 2 8 6 5" xfId="5686"/>
    <cellStyle name="Обычный 4 2 8 6_БАЛАНС" xfId="1076"/>
    <cellStyle name="Обычный 4 2 8 7" xfId="550"/>
    <cellStyle name="Обычный 4 2 8 7 2" xfId="1632"/>
    <cellStyle name="Обычный 4 2 8 7 2 2" xfId="3387"/>
    <cellStyle name="Обычный 4 2 8 7 2 2 2" xfId="6892"/>
    <cellStyle name="Обычный 4 2 8 7 2 3" xfId="5693"/>
    <cellStyle name="Обычный 4 2 8 7 3" xfId="2778"/>
    <cellStyle name="Обычный 4 2 8 7 3 2" xfId="5694"/>
    <cellStyle name="Обычный 4 2 8 7 4" xfId="5692"/>
    <cellStyle name="Обычный 4 2 8 8" xfId="592"/>
    <cellStyle name="Обычный 4 2 8 8 2" xfId="1674"/>
    <cellStyle name="Обычный 4 2 8 8 2 2" xfId="3429"/>
    <cellStyle name="Обычный 4 2 8 8 2 2 2" xfId="6934"/>
    <cellStyle name="Обычный 4 2 8 8 2 3" xfId="5696"/>
    <cellStyle name="Обычный 4 2 8 8 3" xfId="2779"/>
    <cellStyle name="Обычный 4 2 8 8 3 2" xfId="5697"/>
    <cellStyle name="Обычный 4 2 8 8 4" xfId="5695"/>
    <cellStyle name="Обычный 4 2 8 9" xfId="648"/>
    <cellStyle name="Обычный 4 2 8 9 2" xfId="1716"/>
    <cellStyle name="Обычный 4 2 8 9 2 2" xfId="3471"/>
    <cellStyle name="Обычный 4 2 8 9 2 2 2" xfId="6976"/>
    <cellStyle name="Обычный 4 2 8 9 2 3" xfId="5699"/>
    <cellStyle name="Обычный 4 2 8 9 3" xfId="2780"/>
    <cellStyle name="Обычный 4 2 8 9 3 2" xfId="5700"/>
    <cellStyle name="Обычный 4 2 8 9 4" xfId="5698"/>
    <cellStyle name="Обычный 4 2 8_БАЛАНС" xfId="1071"/>
    <cellStyle name="Обычный 4 2 80" xfId="7695"/>
    <cellStyle name="Обычный 4 2 81" xfId="7622"/>
    <cellStyle name="Обычный 4 2 82" xfId="7699"/>
    <cellStyle name="Обычный 4 2 83" xfId="7625"/>
    <cellStyle name="Обычный 4 2 84" xfId="7703"/>
    <cellStyle name="Обычный 4 2 85" xfId="7659"/>
    <cellStyle name="Обычный 4 2 86" xfId="7709"/>
    <cellStyle name="Обычный 4 2 87" xfId="7678"/>
    <cellStyle name="Обычный 4 2 88" xfId="7714"/>
    <cellStyle name="Обычный 4 2 89" xfId="7720"/>
    <cellStyle name="Обычный 4 2 9" xfId="83"/>
    <cellStyle name="Обычный 4 2 9 2" xfId="236"/>
    <cellStyle name="Обычный 4 2 9 2 2" xfId="1775"/>
    <cellStyle name="Обычный 4 2 9 2 2 2" xfId="3530"/>
    <cellStyle name="Обычный 4 2 9 2 2 2 2" xfId="7035"/>
    <cellStyle name="Обычный 4 2 9 2 2 3" xfId="5703"/>
    <cellStyle name="Обычный 4 2 9 2 3" xfId="2782"/>
    <cellStyle name="Обычный 4 2 9 2 3 2" xfId="5704"/>
    <cellStyle name="Обычный 4 2 9 2 4" xfId="5702"/>
    <cellStyle name="Обычный 4 2 9 2 5" xfId="762"/>
    <cellStyle name="Обычный 4 2 9 3" xfId="362"/>
    <cellStyle name="Обычный 4 2 9 3 2" xfId="3164"/>
    <cellStyle name="Обычный 4 2 9 3 2 2" xfId="6669"/>
    <cellStyle name="Обычный 4 2 9 3 3" xfId="5705"/>
    <cellStyle name="Обычный 4 2 9 4" xfId="2781"/>
    <cellStyle name="Обычный 4 2 9 4 2" xfId="5706"/>
    <cellStyle name="Обычный 4 2 9 5" xfId="5701"/>
    <cellStyle name="Обычный 4 2 9_БАЛАНС" xfId="1077"/>
    <cellStyle name="Обычный 4 2 90" xfId="7726"/>
    <cellStyle name="Обычный 4 2 91" xfId="7732"/>
    <cellStyle name="Обычный 4 2 92" xfId="7738"/>
    <cellStyle name="Обычный 4 2 93" xfId="7744"/>
    <cellStyle name="Обычный 4 2 94" xfId="7750"/>
    <cellStyle name="Обычный 4 2 95" xfId="7756"/>
    <cellStyle name="Обычный 4 2 96" xfId="7762"/>
    <cellStyle name="Обычный 4 2 97" xfId="7768"/>
    <cellStyle name="Обычный 4 2 98" xfId="7774"/>
    <cellStyle name="Обычный 4 2 99" xfId="7779"/>
    <cellStyle name="Обычный 4 2_БАЛАНС" xfId="984"/>
    <cellStyle name="Обычный 5" xfId="43"/>
    <cellStyle name="Обычный 5 2" xfId="44"/>
    <cellStyle name="Обычный 5 3" xfId="45"/>
    <cellStyle name="Обычный 5 3 10" xfId="139"/>
    <cellStyle name="Обычный 5 3 10 2" xfId="238"/>
    <cellStyle name="Обычный 5 3 10 2 2" xfId="1831"/>
    <cellStyle name="Обычный 5 3 10 2 2 2" xfId="3586"/>
    <cellStyle name="Обычный 5 3 10 2 2 2 2" xfId="7091"/>
    <cellStyle name="Обычный 5 3 10 2 2 3" xfId="5710"/>
    <cellStyle name="Обычный 5 3 10 2 3" xfId="2785"/>
    <cellStyle name="Обычный 5 3 10 2 3 2" xfId="5711"/>
    <cellStyle name="Обычный 5 3 10 2 4" xfId="5709"/>
    <cellStyle name="Обычный 5 3 10 2 5" xfId="818"/>
    <cellStyle name="Обычный 5 3 10 3" xfId="364"/>
    <cellStyle name="Обычный 5 3 10 3 2" xfId="3220"/>
    <cellStyle name="Обычный 5 3 10 3 2 2" xfId="6725"/>
    <cellStyle name="Обычный 5 3 10 3 3" xfId="5712"/>
    <cellStyle name="Обычный 5 3 10 4" xfId="2784"/>
    <cellStyle name="Обычный 5 3 10 4 2" xfId="5713"/>
    <cellStyle name="Обычный 5 3 10 5" xfId="5708"/>
    <cellStyle name="Обычный 5 3 10_БАЛАНС" xfId="1079"/>
    <cellStyle name="Обычный 5 3 100" xfId="7860"/>
    <cellStyle name="Обычный 5 3 101" xfId="7893"/>
    <cellStyle name="Обычный 5 3 102" xfId="7820"/>
    <cellStyle name="Обычный 5 3 103" xfId="7897"/>
    <cellStyle name="Обычный 5 3 104" xfId="7828"/>
    <cellStyle name="Обычный 5 3 105" xfId="7899"/>
    <cellStyle name="Обычный 5 3 106" xfId="7874"/>
    <cellStyle name="Обычный 5 3 107" xfId="7903"/>
    <cellStyle name="Обычный 5 3 108" xfId="7877"/>
    <cellStyle name="Обычный 5 3 109" xfId="7906"/>
    <cellStyle name="Обычный 5 3 11" xfId="237"/>
    <cellStyle name="Обычный 5 3 11 2" xfId="861"/>
    <cellStyle name="Обычный 5 3 11 2 2" xfId="1873"/>
    <cellStyle name="Обычный 5 3 11 2 2 2" xfId="3628"/>
    <cellStyle name="Обычный 5 3 11 2 2 2 2" xfId="7133"/>
    <cellStyle name="Обычный 5 3 11 2 2 3" xfId="5716"/>
    <cellStyle name="Обычный 5 3 11 2 3" xfId="2787"/>
    <cellStyle name="Обычный 5 3 11 2 3 2" xfId="5717"/>
    <cellStyle name="Обычный 5 3 11 2 4" xfId="5715"/>
    <cellStyle name="Обычный 5 3 11 3" xfId="1507"/>
    <cellStyle name="Обычный 5 3 11 3 2" xfId="3262"/>
    <cellStyle name="Обычный 5 3 11 3 2 2" xfId="6767"/>
    <cellStyle name="Обычный 5 3 11 3 3" xfId="5718"/>
    <cellStyle name="Обычный 5 3 11 4" xfId="2786"/>
    <cellStyle name="Обычный 5 3 11 4 2" xfId="5719"/>
    <cellStyle name="Обычный 5 3 11 5" xfId="5714"/>
    <cellStyle name="Обычный 5 3 11 6" xfId="447"/>
    <cellStyle name="Обычный 5 3 11_БАЛАНС" xfId="1080"/>
    <cellStyle name="Обычный 5 3 110" xfId="7910"/>
    <cellStyle name="Обычный 5 3 111" xfId="7966"/>
    <cellStyle name="Обычный 5 3 112" xfId="8002"/>
    <cellStyle name="Обычный 5 3 113" xfId="7922"/>
    <cellStyle name="Обычный 5 3 114" xfId="8006"/>
    <cellStyle name="Обычный 5 3 115" xfId="7932"/>
    <cellStyle name="Обычный 5 3 116" xfId="8010"/>
    <cellStyle name="Обычный 5 3 117" xfId="7980"/>
    <cellStyle name="Обычный 5 3 118" xfId="8016"/>
    <cellStyle name="Обычный 5 3 119" xfId="7985"/>
    <cellStyle name="Обычный 5 3 12" xfId="363"/>
    <cellStyle name="Обычный 5 3 12 2" xfId="903"/>
    <cellStyle name="Обычный 5 3 12 2 2" xfId="1915"/>
    <cellStyle name="Обычный 5 3 12 2 2 2" xfId="3670"/>
    <cellStyle name="Обычный 5 3 12 2 2 2 2" xfId="7175"/>
    <cellStyle name="Обычный 5 3 12 2 2 3" xfId="5722"/>
    <cellStyle name="Обычный 5 3 12 2 3" xfId="2789"/>
    <cellStyle name="Обычный 5 3 12 2 3 2" xfId="5723"/>
    <cellStyle name="Обычный 5 3 12 2 4" xfId="5721"/>
    <cellStyle name="Обычный 5 3 12 3" xfId="1549"/>
    <cellStyle name="Обычный 5 3 12 3 2" xfId="3304"/>
    <cellStyle name="Обычный 5 3 12 3 2 2" xfId="6809"/>
    <cellStyle name="Обычный 5 3 12 3 3" xfId="5724"/>
    <cellStyle name="Обычный 5 3 12 4" xfId="2788"/>
    <cellStyle name="Обычный 5 3 12 4 2" xfId="5725"/>
    <cellStyle name="Обычный 5 3 12 5" xfId="5720"/>
    <cellStyle name="Обычный 5 3 12_БАЛАНС" xfId="1081"/>
    <cellStyle name="Обычный 5 3 120" xfId="8021"/>
    <cellStyle name="Обычный 5 3 121" xfId="8027"/>
    <cellStyle name="Обычный 5 3 122" xfId="8033"/>
    <cellStyle name="Обычный 5 3 123" xfId="8039"/>
    <cellStyle name="Обычный 5 3 124" xfId="8045"/>
    <cellStyle name="Обычный 5 3 125" xfId="8050"/>
    <cellStyle name="Обычный 5 3 126" xfId="8054"/>
    <cellStyle name="Обычный 5 3 127" xfId="8058"/>
    <cellStyle name="Обычный 5 3 128" xfId="8062"/>
    <cellStyle name="Обычный 5 3 129" xfId="8066"/>
    <cellStyle name="Обычный 5 3 13" xfId="509"/>
    <cellStyle name="Обычный 5 3 13 2" xfId="945"/>
    <cellStyle name="Обычный 5 3 13 2 2" xfId="1957"/>
    <cellStyle name="Обычный 5 3 13 2 2 2" xfId="3712"/>
    <cellStyle name="Обычный 5 3 13 2 2 2 2" xfId="7217"/>
    <cellStyle name="Обычный 5 3 13 2 2 3" xfId="5728"/>
    <cellStyle name="Обычный 5 3 13 2 3" xfId="2791"/>
    <cellStyle name="Обычный 5 3 13 2 3 2" xfId="5729"/>
    <cellStyle name="Обычный 5 3 13 2 4" xfId="5727"/>
    <cellStyle name="Обычный 5 3 13 3" xfId="1591"/>
    <cellStyle name="Обычный 5 3 13 3 2" xfId="3346"/>
    <cellStyle name="Обычный 5 3 13 3 2 2" xfId="6851"/>
    <cellStyle name="Обычный 5 3 13 3 3" xfId="5730"/>
    <cellStyle name="Обычный 5 3 13 4" xfId="2790"/>
    <cellStyle name="Обычный 5 3 13 4 2" xfId="5731"/>
    <cellStyle name="Обычный 5 3 13 5" xfId="5726"/>
    <cellStyle name="Обычный 5 3 13_БАЛАНС" xfId="1082"/>
    <cellStyle name="Обычный 5 3 130" xfId="8070"/>
    <cellStyle name="Обычный 5 3 131" xfId="8074"/>
    <cellStyle name="Обычный 5 3 132" xfId="8078"/>
    <cellStyle name="Обычный 5 3 133" xfId="8134"/>
    <cellStyle name="Обычный 5 3 134" xfId="8170"/>
    <cellStyle name="Обычный 5 3 135" xfId="8090"/>
    <cellStyle name="Обычный 5 3 136" xfId="8174"/>
    <cellStyle name="Обычный 5 3 137" xfId="8100"/>
    <cellStyle name="Обычный 5 3 138" xfId="8178"/>
    <cellStyle name="Обычный 5 3 139" xfId="8148"/>
    <cellStyle name="Обычный 5 3 14" xfId="551"/>
    <cellStyle name="Обычный 5 3 14 2" xfId="1633"/>
    <cellStyle name="Обычный 5 3 14 2 2" xfId="3388"/>
    <cellStyle name="Обычный 5 3 14 2 2 2" xfId="6893"/>
    <cellStyle name="Обычный 5 3 14 2 3" xfId="5733"/>
    <cellStyle name="Обычный 5 3 14 3" xfId="2792"/>
    <cellStyle name="Обычный 5 3 14 3 2" xfId="5734"/>
    <cellStyle name="Обычный 5 3 14 4" xfId="5732"/>
    <cellStyle name="Обычный 5 3 140" xfId="8184"/>
    <cellStyle name="Обычный 5 3 141" xfId="8153"/>
    <cellStyle name="Обычный 5 3 142" xfId="8189"/>
    <cellStyle name="Обычный 5 3 143" xfId="8195"/>
    <cellStyle name="Обычный 5 3 144" xfId="8201"/>
    <cellStyle name="Обычный 5 3 145" xfId="8207"/>
    <cellStyle name="Обычный 5 3 146" xfId="8213"/>
    <cellStyle name="Обычный 5 3 147" xfId="8219"/>
    <cellStyle name="Обычный 5 3 148" xfId="8225"/>
    <cellStyle name="Обычный 5 3 149" xfId="8231"/>
    <cellStyle name="Обычный 5 3 15" xfId="593"/>
    <cellStyle name="Обычный 5 3 15 2" xfId="1675"/>
    <cellStyle name="Обычный 5 3 15 2 2" xfId="3430"/>
    <cellStyle name="Обычный 5 3 15 2 2 2" xfId="6935"/>
    <cellStyle name="Обычный 5 3 15 2 3" xfId="5736"/>
    <cellStyle name="Обычный 5 3 15 3" xfId="2793"/>
    <cellStyle name="Обычный 5 3 15 3 2" xfId="5737"/>
    <cellStyle name="Обычный 5 3 15 4" xfId="5735"/>
    <cellStyle name="Обычный 5 3 150" xfId="8237"/>
    <cellStyle name="Обычный 5 3 151" xfId="8243"/>
    <cellStyle name="Обычный 5 3 152" xfId="8249"/>
    <cellStyle name="Обычный 5 3 153" xfId="8254"/>
    <cellStyle name="Обычный 5 3 154" xfId="8258"/>
    <cellStyle name="Обычный 5 3 155" xfId="8262"/>
    <cellStyle name="Обычный 5 3 156" xfId="8266"/>
    <cellStyle name="Обычный 5 3 157" xfId="8270"/>
    <cellStyle name="Обычный 5 3 158" xfId="8274"/>
    <cellStyle name="Обычный 5 3 159" xfId="8278"/>
    <cellStyle name="Обычный 5 3 16" xfId="651"/>
    <cellStyle name="Обычный 5 3 16 2" xfId="1717"/>
    <cellStyle name="Обычный 5 3 16 2 2" xfId="3472"/>
    <cellStyle name="Обычный 5 3 16 2 2 2" xfId="6977"/>
    <cellStyle name="Обычный 5 3 16 2 3" xfId="5739"/>
    <cellStyle name="Обычный 5 3 16 3" xfId="2794"/>
    <cellStyle name="Обычный 5 3 16 3 2" xfId="5740"/>
    <cellStyle name="Обычный 5 3 16 4" xfId="5738"/>
    <cellStyle name="Обычный 5 3 160" xfId="8282"/>
    <cellStyle name="Обычный 5 3 17" xfId="1222"/>
    <cellStyle name="Обычный 5 3 17 2" xfId="2015"/>
    <cellStyle name="Обычный 5 3 17 2 2" xfId="3770"/>
    <cellStyle name="Обычный 5 3 17 2 2 2" xfId="7275"/>
    <cellStyle name="Обычный 5 3 17 2 3" xfId="5742"/>
    <cellStyle name="Обычный 5 3 17 3" xfId="2795"/>
    <cellStyle name="Обычный 5 3 17 3 2" xfId="5743"/>
    <cellStyle name="Обычный 5 3 17 4" xfId="5741"/>
    <cellStyle name="Обычный 5 3 18" xfId="1258"/>
    <cellStyle name="Обычный 5 3 18 2" xfId="2051"/>
    <cellStyle name="Обычный 5 3 18 2 2" xfId="3806"/>
    <cellStyle name="Обычный 5 3 18 2 2 2" xfId="7311"/>
    <cellStyle name="Обычный 5 3 18 2 3" xfId="5745"/>
    <cellStyle name="Обычный 5 3 18 3" xfId="2796"/>
    <cellStyle name="Обычный 5 3 18 3 2" xfId="5746"/>
    <cellStyle name="Обычный 5 3 18 4" xfId="5744"/>
    <cellStyle name="Обычный 5 3 19" xfId="1178"/>
    <cellStyle name="Обычный 5 3 19 2" xfId="1971"/>
    <cellStyle name="Обычный 5 3 19 2 2" xfId="3726"/>
    <cellStyle name="Обычный 5 3 19 2 2 2" xfId="7231"/>
    <cellStyle name="Обычный 5 3 19 2 3" xfId="5748"/>
    <cellStyle name="Обычный 5 3 19 3" xfId="2797"/>
    <cellStyle name="Обычный 5 3 19 3 2" xfId="5749"/>
    <cellStyle name="Обычный 5 3 19 4" xfId="5747"/>
    <cellStyle name="Обычный 5 3 2" xfId="46"/>
    <cellStyle name="Обычный 5 3 2 10" xfId="239"/>
    <cellStyle name="Обычный 5 3 2 10 2" xfId="862"/>
    <cellStyle name="Обычный 5 3 2 10 2 2" xfId="1874"/>
    <cellStyle name="Обычный 5 3 2 10 2 2 2" xfId="3629"/>
    <cellStyle name="Обычный 5 3 2 10 2 2 2 2" xfId="7134"/>
    <cellStyle name="Обычный 5 3 2 10 2 2 3" xfId="5753"/>
    <cellStyle name="Обычный 5 3 2 10 2 3" xfId="2800"/>
    <cellStyle name="Обычный 5 3 2 10 2 3 2" xfId="5754"/>
    <cellStyle name="Обычный 5 3 2 10 2 4" xfId="5752"/>
    <cellStyle name="Обычный 5 3 2 10 3" xfId="1508"/>
    <cellStyle name="Обычный 5 3 2 10 3 2" xfId="3263"/>
    <cellStyle name="Обычный 5 3 2 10 3 2 2" xfId="6768"/>
    <cellStyle name="Обычный 5 3 2 10 3 3" xfId="5755"/>
    <cellStyle name="Обычный 5 3 2 10 4" xfId="2799"/>
    <cellStyle name="Обычный 5 3 2 10 4 2" xfId="5756"/>
    <cellStyle name="Обычный 5 3 2 10 5" xfId="5751"/>
    <cellStyle name="Обычный 5 3 2 10 6" xfId="448"/>
    <cellStyle name="Обычный 5 3 2 10_БАЛАНС" xfId="1084"/>
    <cellStyle name="Обычный 5 3 2 100" xfId="7894"/>
    <cellStyle name="Обычный 5 3 2 101" xfId="7827"/>
    <cellStyle name="Обычный 5 3 2 102" xfId="7898"/>
    <cellStyle name="Обычный 5 3 2 103" xfId="7845"/>
    <cellStyle name="Обычный 5 3 2 104" xfId="7902"/>
    <cellStyle name="Обычный 5 3 2 105" xfId="7880"/>
    <cellStyle name="Обычный 5 3 2 106" xfId="7909"/>
    <cellStyle name="Обычный 5 3 2 107" xfId="7913"/>
    <cellStyle name="Обычный 5 3 2 108" xfId="7916"/>
    <cellStyle name="Обычный 5 3 2 109" xfId="7919"/>
    <cellStyle name="Обычный 5 3 2 11" xfId="365"/>
    <cellStyle name="Обычный 5 3 2 11 2" xfId="904"/>
    <cellStyle name="Обычный 5 3 2 11 2 2" xfId="1916"/>
    <cellStyle name="Обычный 5 3 2 11 2 2 2" xfId="3671"/>
    <cellStyle name="Обычный 5 3 2 11 2 2 2 2" xfId="7176"/>
    <cellStyle name="Обычный 5 3 2 11 2 2 3" xfId="5759"/>
    <cellStyle name="Обычный 5 3 2 11 2 3" xfId="2802"/>
    <cellStyle name="Обычный 5 3 2 11 2 3 2" xfId="5760"/>
    <cellStyle name="Обычный 5 3 2 11 2 4" xfId="5758"/>
    <cellStyle name="Обычный 5 3 2 11 3" xfId="1550"/>
    <cellStyle name="Обычный 5 3 2 11 3 2" xfId="3305"/>
    <cellStyle name="Обычный 5 3 2 11 3 2 2" xfId="6810"/>
    <cellStyle name="Обычный 5 3 2 11 3 3" xfId="5761"/>
    <cellStyle name="Обычный 5 3 2 11 4" xfId="2801"/>
    <cellStyle name="Обычный 5 3 2 11 4 2" xfId="5762"/>
    <cellStyle name="Обычный 5 3 2 11 5" xfId="5757"/>
    <cellStyle name="Обычный 5 3 2 11_БАЛАНС" xfId="1085"/>
    <cellStyle name="Обычный 5 3 2 110" xfId="7967"/>
    <cellStyle name="Обычный 5 3 2 111" xfId="8003"/>
    <cellStyle name="Обычный 5 3 2 112" xfId="7929"/>
    <cellStyle name="Обычный 5 3 2 113" xfId="8007"/>
    <cellStyle name="Обычный 5 3 2 114" xfId="7949"/>
    <cellStyle name="Обычный 5 3 2 115" xfId="8013"/>
    <cellStyle name="Обычный 5 3 2 116" xfId="7989"/>
    <cellStyle name="Обычный 5 3 2 117" xfId="8025"/>
    <cellStyle name="Обычный 5 3 2 118" xfId="8031"/>
    <cellStyle name="Обычный 5 3 2 119" xfId="8037"/>
    <cellStyle name="Обычный 5 3 2 12" xfId="510"/>
    <cellStyle name="Обычный 5 3 2 12 2" xfId="946"/>
    <cellStyle name="Обычный 5 3 2 12 2 2" xfId="1958"/>
    <cellStyle name="Обычный 5 3 2 12 2 2 2" xfId="3713"/>
    <cellStyle name="Обычный 5 3 2 12 2 2 2 2" xfId="7218"/>
    <cellStyle name="Обычный 5 3 2 12 2 2 3" xfId="5765"/>
    <cellStyle name="Обычный 5 3 2 12 2 3" xfId="2804"/>
    <cellStyle name="Обычный 5 3 2 12 2 3 2" xfId="5766"/>
    <cellStyle name="Обычный 5 3 2 12 2 4" xfId="5764"/>
    <cellStyle name="Обычный 5 3 2 12 3" xfId="1592"/>
    <cellStyle name="Обычный 5 3 2 12 3 2" xfId="3347"/>
    <cellStyle name="Обычный 5 3 2 12 3 2 2" xfId="6852"/>
    <cellStyle name="Обычный 5 3 2 12 3 3" xfId="5767"/>
    <cellStyle name="Обычный 5 3 2 12 4" xfId="2803"/>
    <cellStyle name="Обычный 5 3 2 12 4 2" xfId="5768"/>
    <cellStyle name="Обычный 5 3 2 12 5" xfId="5763"/>
    <cellStyle name="Обычный 5 3 2 12_БАЛАНС" xfId="1086"/>
    <cellStyle name="Обычный 5 3 2 120" xfId="8043"/>
    <cellStyle name="Обычный 5 3 2 121" xfId="8048"/>
    <cellStyle name="Обычный 5 3 2 122" xfId="8053"/>
    <cellStyle name="Обычный 5 3 2 123" xfId="8057"/>
    <cellStyle name="Обычный 5 3 2 124" xfId="8061"/>
    <cellStyle name="Обычный 5 3 2 125" xfId="8065"/>
    <cellStyle name="Обычный 5 3 2 126" xfId="8069"/>
    <cellStyle name="Обычный 5 3 2 127" xfId="8073"/>
    <cellStyle name="Обычный 5 3 2 128" xfId="8077"/>
    <cellStyle name="Обычный 5 3 2 129" xfId="8081"/>
    <cellStyle name="Обычный 5 3 2 13" xfId="552"/>
    <cellStyle name="Обычный 5 3 2 13 2" xfId="1634"/>
    <cellStyle name="Обычный 5 3 2 13 2 2" xfId="3389"/>
    <cellStyle name="Обычный 5 3 2 13 2 2 2" xfId="6894"/>
    <cellStyle name="Обычный 5 3 2 13 2 3" xfId="5770"/>
    <cellStyle name="Обычный 5 3 2 13 3" xfId="2805"/>
    <cellStyle name="Обычный 5 3 2 13 3 2" xfId="5771"/>
    <cellStyle name="Обычный 5 3 2 13 4" xfId="5769"/>
    <cellStyle name="Обычный 5 3 2 130" xfId="8084"/>
    <cellStyle name="Обычный 5 3 2 131" xfId="8087"/>
    <cellStyle name="Обычный 5 3 2 132" xfId="8135"/>
    <cellStyle name="Обычный 5 3 2 133" xfId="8171"/>
    <cellStyle name="Обычный 5 3 2 134" xfId="8097"/>
    <cellStyle name="Обычный 5 3 2 135" xfId="8175"/>
    <cellStyle name="Обычный 5 3 2 136" xfId="8117"/>
    <cellStyle name="Обычный 5 3 2 137" xfId="8181"/>
    <cellStyle name="Обычный 5 3 2 138" xfId="8157"/>
    <cellStyle name="Обычный 5 3 2 139" xfId="8193"/>
    <cellStyle name="Обычный 5 3 2 14" xfId="594"/>
    <cellStyle name="Обычный 5 3 2 14 2" xfId="1676"/>
    <cellStyle name="Обычный 5 3 2 14 2 2" xfId="3431"/>
    <cellStyle name="Обычный 5 3 2 14 2 2 2" xfId="6936"/>
    <cellStyle name="Обычный 5 3 2 14 2 3" xfId="5773"/>
    <cellStyle name="Обычный 5 3 2 14 3" xfId="2806"/>
    <cellStyle name="Обычный 5 3 2 14 3 2" xfId="5774"/>
    <cellStyle name="Обычный 5 3 2 14 4" xfId="5772"/>
    <cellStyle name="Обычный 5 3 2 140" xfId="8199"/>
    <cellStyle name="Обычный 5 3 2 141" xfId="8205"/>
    <cellStyle name="Обычный 5 3 2 142" xfId="8211"/>
    <cellStyle name="Обычный 5 3 2 143" xfId="8217"/>
    <cellStyle name="Обычный 5 3 2 144" xfId="8223"/>
    <cellStyle name="Обычный 5 3 2 145" xfId="8229"/>
    <cellStyle name="Обычный 5 3 2 146" xfId="8235"/>
    <cellStyle name="Обычный 5 3 2 147" xfId="8241"/>
    <cellStyle name="Обычный 5 3 2 148" xfId="8247"/>
    <cellStyle name="Обычный 5 3 2 149" xfId="8252"/>
    <cellStyle name="Обычный 5 3 2 15" xfId="652"/>
    <cellStyle name="Обычный 5 3 2 15 2" xfId="1718"/>
    <cellStyle name="Обычный 5 3 2 15 2 2" xfId="3473"/>
    <cellStyle name="Обычный 5 3 2 15 2 2 2" xfId="6978"/>
    <cellStyle name="Обычный 5 3 2 15 2 3" xfId="5776"/>
    <cellStyle name="Обычный 5 3 2 15 3" xfId="2807"/>
    <cellStyle name="Обычный 5 3 2 15 3 2" xfId="5777"/>
    <cellStyle name="Обычный 5 3 2 15 4" xfId="5775"/>
    <cellStyle name="Обычный 5 3 2 150" xfId="8257"/>
    <cellStyle name="Обычный 5 3 2 151" xfId="8261"/>
    <cellStyle name="Обычный 5 3 2 152" xfId="8265"/>
    <cellStyle name="Обычный 5 3 2 153" xfId="8269"/>
    <cellStyle name="Обычный 5 3 2 154" xfId="8273"/>
    <cellStyle name="Обычный 5 3 2 155" xfId="8277"/>
    <cellStyle name="Обычный 5 3 2 156" xfId="8281"/>
    <cellStyle name="Обычный 5 3 2 157" xfId="8285"/>
    <cellStyle name="Обычный 5 3 2 158" xfId="8288"/>
    <cellStyle name="Обычный 5 3 2 159" xfId="8291"/>
    <cellStyle name="Обычный 5 3 2 16" xfId="1223"/>
    <cellStyle name="Обычный 5 3 2 16 2" xfId="2016"/>
    <cellStyle name="Обычный 5 3 2 16 2 2" xfId="3771"/>
    <cellStyle name="Обычный 5 3 2 16 2 2 2" xfId="7276"/>
    <cellStyle name="Обычный 5 3 2 16 2 3" xfId="5779"/>
    <cellStyle name="Обычный 5 3 2 16 3" xfId="2808"/>
    <cellStyle name="Обычный 5 3 2 16 3 2" xfId="5780"/>
    <cellStyle name="Обычный 5 3 2 16 4" xfId="5778"/>
    <cellStyle name="Обычный 5 3 2 17" xfId="1259"/>
    <cellStyle name="Обычный 5 3 2 17 2" xfId="2052"/>
    <cellStyle name="Обычный 5 3 2 17 2 2" xfId="3807"/>
    <cellStyle name="Обычный 5 3 2 17 2 2 2" xfId="7312"/>
    <cellStyle name="Обычный 5 3 2 17 2 3" xfId="5782"/>
    <cellStyle name="Обычный 5 3 2 17 3" xfId="2809"/>
    <cellStyle name="Обычный 5 3 2 17 3 2" xfId="5783"/>
    <cellStyle name="Обычный 5 3 2 17 4" xfId="5781"/>
    <cellStyle name="Обычный 5 3 2 18" xfId="1185"/>
    <cellStyle name="Обычный 5 3 2 18 2" xfId="1978"/>
    <cellStyle name="Обычный 5 3 2 18 2 2" xfId="3733"/>
    <cellStyle name="Обычный 5 3 2 18 2 2 2" xfId="7238"/>
    <cellStyle name="Обычный 5 3 2 18 2 3" xfId="5785"/>
    <cellStyle name="Обычный 5 3 2 18 3" xfId="2810"/>
    <cellStyle name="Обычный 5 3 2 18 3 2" xfId="5786"/>
    <cellStyle name="Обычный 5 3 2 18 4" xfId="5784"/>
    <cellStyle name="Обычный 5 3 2 19" xfId="1263"/>
    <cellStyle name="Обычный 5 3 2 19 2" xfId="2056"/>
    <cellStyle name="Обычный 5 3 2 19 2 2" xfId="3811"/>
    <cellStyle name="Обычный 5 3 2 19 2 2 2" xfId="7316"/>
    <cellStyle name="Обычный 5 3 2 19 2 3" xfId="5788"/>
    <cellStyle name="Обычный 5 3 2 19 3" xfId="2811"/>
    <cellStyle name="Обычный 5 3 2 19 3 2" xfId="5789"/>
    <cellStyle name="Обычный 5 3 2 19 4" xfId="5787"/>
    <cellStyle name="Обычный 5 3 2 2" xfId="47"/>
    <cellStyle name="Обычный 5 3 2 2 10" xfId="653"/>
    <cellStyle name="Обычный 5 3 2 2 10 2" xfId="1719"/>
    <cellStyle name="Обычный 5 3 2 2 10 2 2" xfId="3474"/>
    <cellStyle name="Обычный 5 3 2 2 10 2 2 2" xfId="6979"/>
    <cellStyle name="Обычный 5 3 2 2 10 2 3" xfId="5792"/>
    <cellStyle name="Обычный 5 3 2 2 10 3" xfId="2813"/>
    <cellStyle name="Обычный 5 3 2 2 10 3 2" xfId="5793"/>
    <cellStyle name="Обычный 5 3 2 2 10 4" xfId="5791"/>
    <cellStyle name="Обычный 5 3 2 2 11" xfId="1224"/>
    <cellStyle name="Обычный 5 3 2 2 11 2" xfId="2017"/>
    <cellStyle name="Обычный 5 3 2 2 11 2 2" xfId="3772"/>
    <cellStyle name="Обычный 5 3 2 2 11 2 2 2" xfId="7277"/>
    <cellStyle name="Обычный 5 3 2 2 11 2 3" xfId="5795"/>
    <cellStyle name="Обычный 5 3 2 2 11 3" xfId="2814"/>
    <cellStyle name="Обычный 5 3 2 2 11 3 2" xfId="5796"/>
    <cellStyle name="Обычный 5 3 2 2 11 4" xfId="5794"/>
    <cellStyle name="Обычный 5 3 2 2 12" xfId="1436"/>
    <cellStyle name="Обычный 5 3 2 2 12 2" xfId="3107"/>
    <cellStyle name="Обычный 5 3 2 2 12 2 2" xfId="6613"/>
    <cellStyle name="Обычный 5 3 2 2 12 3" xfId="5797"/>
    <cellStyle name="Обычный 5 3 2 2 13" xfId="2812"/>
    <cellStyle name="Обычный 5 3 2 2 13 2" xfId="5798"/>
    <cellStyle name="Обычный 5 3 2 2 14" xfId="5790"/>
    <cellStyle name="Обычный 5 3 2 2 15" xfId="7506"/>
    <cellStyle name="Обычный 5 3 2 2 16" xfId="7662"/>
    <cellStyle name="Обычный 5 3 2 2 17" xfId="7862"/>
    <cellStyle name="Обычный 5 3 2 2 18" xfId="7968"/>
    <cellStyle name="Обычный 5 3 2 2 19" xfId="8136"/>
    <cellStyle name="Обычный 5 3 2 2 2" xfId="99"/>
    <cellStyle name="Обычный 5 3 2 2 2 2" xfId="241"/>
    <cellStyle name="Обычный 5 3 2 2 2 2 2" xfId="1736"/>
    <cellStyle name="Обычный 5 3 2 2 2 2 2 2" xfId="3491"/>
    <cellStyle name="Обычный 5 3 2 2 2 2 2 2 2" xfId="6996"/>
    <cellStyle name="Обычный 5 3 2 2 2 2 2 3" xfId="5801"/>
    <cellStyle name="Обычный 5 3 2 2 2 2 3" xfId="2816"/>
    <cellStyle name="Обычный 5 3 2 2 2 2 3 2" xfId="5802"/>
    <cellStyle name="Обычный 5 3 2 2 2 2 4" xfId="5800"/>
    <cellStyle name="Обычный 5 3 2 2 2 2 5" xfId="719"/>
    <cellStyle name="Обычный 5 3 2 2 2 3" xfId="367"/>
    <cellStyle name="Обычный 5 3 2 2 2 3 2" xfId="3125"/>
    <cellStyle name="Обычный 5 3 2 2 2 3 2 2" xfId="6630"/>
    <cellStyle name="Обычный 5 3 2 2 2 3 3" xfId="5803"/>
    <cellStyle name="Обычный 5 3 2 2 2 4" xfId="2815"/>
    <cellStyle name="Обычный 5 3 2 2 2 4 2" xfId="5804"/>
    <cellStyle name="Обычный 5 3 2 2 2 5" xfId="5799"/>
    <cellStyle name="Обычный 5 3 2 2 2_БАЛАНС" xfId="1088"/>
    <cellStyle name="Обычный 5 3 2 2 3" xfId="141"/>
    <cellStyle name="Обычный 5 3 2 2 3 2" xfId="242"/>
    <cellStyle name="Обычный 5 3 2 2 3 2 2" xfId="1791"/>
    <cellStyle name="Обычный 5 3 2 2 3 2 2 2" xfId="3546"/>
    <cellStyle name="Обычный 5 3 2 2 3 2 2 2 2" xfId="7051"/>
    <cellStyle name="Обычный 5 3 2 2 3 2 2 3" xfId="5807"/>
    <cellStyle name="Обычный 5 3 2 2 3 2 3" xfId="2818"/>
    <cellStyle name="Обычный 5 3 2 2 3 2 3 2" xfId="5808"/>
    <cellStyle name="Обычный 5 3 2 2 3 2 4" xfId="5806"/>
    <cellStyle name="Обычный 5 3 2 2 3 2 5" xfId="778"/>
    <cellStyle name="Обычный 5 3 2 2 3 3" xfId="368"/>
    <cellStyle name="Обычный 5 3 2 2 3 3 2" xfId="3180"/>
    <cellStyle name="Обычный 5 3 2 2 3 3 2 2" xfId="6685"/>
    <cellStyle name="Обычный 5 3 2 2 3 3 3" xfId="5809"/>
    <cellStyle name="Обычный 5 3 2 2 3 4" xfId="2817"/>
    <cellStyle name="Обычный 5 3 2 2 3 4 2" xfId="5810"/>
    <cellStyle name="Обычный 5 3 2 2 3 5" xfId="5805"/>
    <cellStyle name="Обычный 5 3 2 2 3_БАЛАНС" xfId="1089"/>
    <cellStyle name="Обычный 5 3 2 2 4" xfId="240"/>
    <cellStyle name="Обычный 5 3 2 2 4 2" xfId="820"/>
    <cellStyle name="Обычный 5 3 2 2 4 2 2" xfId="1833"/>
    <cellStyle name="Обычный 5 3 2 2 4 2 2 2" xfId="3588"/>
    <cellStyle name="Обычный 5 3 2 2 4 2 2 2 2" xfId="7093"/>
    <cellStyle name="Обычный 5 3 2 2 4 2 2 3" xfId="5813"/>
    <cellStyle name="Обычный 5 3 2 2 4 2 3" xfId="2820"/>
    <cellStyle name="Обычный 5 3 2 2 4 2 3 2" xfId="5814"/>
    <cellStyle name="Обычный 5 3 2 2 4 2 4" xfId="5812"/>
    <cellStyle name="Обычный 5 3 2 2 4 3" xfId="1469"/>
    <cellStyle name="Обычный 5 3 2 2 4 3 2" xfId="3222"/>
    <cellStyle name="Обычный 5 3 2 2 4 3 2 2" xfId="6727"/>
    <cellStyle name="Обычный 5 3 2 2 4 3 3" xfId="5815"/>
    <cellStyle name="Обычный 5 3 2 2 4 4" xfId="2819"/>
    <cellStyle name="Обычный 5 3 2 2 4 4 2" xfId="5816"/>
    <cellStyle name="Обычный 5 3 2 2 4 5" xfId="5811"/>
    <cellStyle name="Обычный 5 3 2 2 4 6" xfId="428"/>
    <cellStyle name="Обычный 5 3 2 2 4_БАЛАНС" xfId="1090"/>
    <cellStyle name="Обычный 5 3 2 2 5" xfId="366"/>
    <cellStyle name="Обычный 5 3 2 2 5 2" xfId="863"/>
    <cellStyle name="Обычный 5 3 2 2 5 2 2" xfId="1875"/>
    <cellStyle name="Обычный 5 3 2 2 5 2 2 2" xfId="3630"/>
    <cellStyle name="Обычный 5 3 2 2 5 2 2 2 2" xfId="7135"/>
    <cellStyle name="Обычный 5 3 2 2 5 2 2 3" xfId="5819"/>
    <cellStyle name="Обычный 5 3 2 2 5 2 3" xfId="2822"/>
    <cellStyle name="Обычный 5 3 2 2 5 2 3 2" xfId="5820"/>
    <cellStyle name="Обычный 5 3 2 2 5 2 4" xfId="5818"/>
    <cellStyle name="Обычный 5 3 2 2 5 3" xfId="1509"/>
    <cellStyle name="Обычный 5 3 2 2 5 3 2" xfId="3264"/>
    <cellStyle name="Обычный 5 3 2 2 5 3 2 2" xfId="6769"/>
    <cellStyle name="Обычный 5 3 2 2 5 3 3" xfId="5821"/>
    <cellStyle name="Обычный 5 3 2 2 5 4" xfId="2821"/>
    <cellStyle name="Обычный 5 3 2 2 5 4 2" xfId="5822"/>
    <cellStyle name="Обычный 5 3 2 2 5 5" xfId="5817"/>
    <cellStyle name="Обычный 5 3 2 2 5_БАЛАНС" xfId="1091"/>
    <cellStyle name="Обычный 5 3 2 2 6" xfId="471"/>
    <cellStyle name="Обычный 5 3 2 2 6 2" xfId="905"/>
    <cellStyle name="Обычный 5 3 2 2 6 2 2" xfId="1917"/>
    <cellStyle name="Обычный 5 3 2 2 6 2 2 2" xfId="3672"/>
    <cellStyle name="Обычный 5 3 2 2 6 2 2 2 2" xfId="7177"/>
    <cellStyle name="Обычный 5 3 2 2 6 2 2 3" xfId="5825"/>
    <cellStyle name="Обычный 5 3 2 2 6 2 3" xfId="2824"/>
    <cellStyle name="Обычный 5 3 2 2 6 2 3 2" xfId="5826"/>
    <cellStyle name="Обычный 5 3 2 2 6 2 4" xfId="5824"/>
    <cellStyle name="Обычный 5 3 2 2 6 3" xfId="1551"/>
    <cellStyle name="Обычный 5 3 2 2 6 3 2" xfId="3306"/>
    <cellStyle name="Обычный 5 3 2 2 6 3 2 2" xfId="6811"/>
    <cellStyle name="Обычный 5 3 2 2 6 3 3" xfId="5827"/>
    <cellStyle name="Обычный 5 3 2 2 6 4" xfId="2823"/>
    <cellStyle name="Обычный 5 3 2 2 6 4 2" xfId="5828"/>
    <cellStyle name="Обычный 5 3 2 2 6 5" xfId="5823"/>
    <cellStyle name="Обычный 5 3 2 2 6_БАЛАНС" xfId="1092"/>
    <cellStyle name="Обычный 5 3 2 2 7" xfId="511"/>
    <cellStyle name="Обычный 5 3 2 2 7 2" xfId="947"/>
    <cellStyle name="Обычный 5 3 2 2 7 2 2" xfId="1959"/>
    <cellStyle name="Обычный 5 3 2 2 7 2 2 2" xfId="3714"/>
    <cellStyle name="Обычный 5 3 2 2 7 2 2 2 2" xfId="7219"/>
    <cellStyle name="Обычный 5 3 2 2 7 2 2 3" xfId="5831"/>
    <cellStyle name="Обычный 5 3 2 2 7 2 3" xfId="2826"/>
    <cellStyle name="Обычный 5 3 2 2 7 2 3 2" xfId="5832"/>
    <cellStyle name="Обычный 5 3 2 2 7 2 4" xfId="5830"/>
    <cellStyle name="Обычный 5 3 2 2 7 3" xfId="1593"/>
    <cellStyle name="Обычный 5 3 2 2 7 3 2" xfId="3348"/>
    <cellStyle name="Обычный 5 3 2 2 7 3 2 2" xfId="6853"/>
    <cellStyle name="Обычный 5 3 2 2 7 3 3" xfId="5833"/>
    <cellStyle name="Обычный 5 3 2 2 7 4" xfId="2825"/>
    <cellStyle name="Обычный 5 3 2 2 7 4 2" xfId="5834"/>
    <cellStyle name="Обычный 5 3 2 2 7 5" xfId="5829"/>
    <cellStyle name="Обычный 5 3 2 2 7_БАЛАНС" xfId="1093"/>
    <cellStyle name="Обычный 5 3 2 2 8" xfId="553"/>
    <cellStyle name="Обычный 5 3 2 2 8 2" xfId="1635"/>
    <cellStyle name="Обычный 5 3 2 2 8 2 2" xfId="3390"/>
    <cellStyle name="Обычный 5 3 2 2 8 2 2 2" xfId="6895"/>
    <cellStyle name="Обычный 5 3 2 2 8 2 3" xfId="5836"/>
    <cellStyle name="Обычный 5 3 2 2 8 3" xfId="2827"/>
    <cellStyle name="Обычный 5 3 2 2 8 3 2" xfId="5837"/>
    <cellStyle name="Обычный 5 3 2 2 8 4" xfId="5835"/>
    <cellStyle name="Обычный 5 3 2 2 9" xfId="595"/>
    <cellStyle name="Обычный 5 3 2 2 9 2" xfId="1677"/>
    <cellStyle name="Обычный 5 3 2 2 9 2 2" xfId="3432"/>
    <cellStyle name="Обычный 5 3 2 2 9 2 2 2" xfId="6937"/>
    <cellStyle name="Обычный 5 3 2 2 9 2 3" xfId="5839"/>
    <cellStyle name="Обычный 5 3 2 2 9 3" xfId="2828"/>
    <cellStyle name="Обычный 5 3 2 2 9 3 2" xfId="5840"/>
    <cellStyle name="Обычный 5 3 2 2 9 4" xfId="5838"/>
    <cellStyle name="Обычный 5 3 2 2_БАЛАНС" xfId="1087"/>
    <cellStyle name="Обычный 5 3 2 20" xfId="1205"/>
    <cellStyle name="Обычный 5 3 2 20 2" xfId="1998"/>
    <cellStyle name="Обычный 5 3 2 20 2 2" xfId="3753"/>
    <cellStyle name="Обычный 5 3 2 20 2 2 2" xfId="7258"/>
    <cellStyle name="Обычный 5 3 2 20 2 3" xfId="5842"/>
    <cellStyle name="Обычный 5 3 2 20 3" xfId="2829"/>
    <cellStyle name="Обычный 5 3 2 20 3 2" xfId="5843"/>
    <cellStyle name="Обычный 5 3 2 20 4" xfId="5841"/>
    <cellStyle name="Обычный 5 3 2 21" xfId="1269"/>
    <cellStyle name="Обычный 5 3 2 21 2" xfId="2062"/>
    <cellStyle name="Обычный 5 3 2 21 2 2" xfId="3817"/>
    <cellStyle name="Обычный 5 3 2 21 2 2 2" xfId="7322"/>
    <cellStyle name="Обычный 5 3 2 21 2 3" xfId="5845"/>
    <cellStyle name="Обычный 5 3 2 21 3" xfId="2830"/>
    <cellStyle name="Обычный 5 3 2 21 3 2" xfId="5846"/>
    <cellStyle name="Обычный 5 3 2 21 4" xfId="5844"/>
    <cellStyle name="Обычный 5 3 2 22" xfId="1245"/>
    <cellStyle name="Обычный 5 3 2 22 2" xfId="2038"/>
    <cellStyle name="Обычный 5 3 2 22 2 2" xfId="3793"/>
    <cellStyle name="Обычный 5 3 2 22 2 2 2" xfId="7298"/>
    <cellStyle name="Обычный 5 3 2 22 2 3" xfId="5848"/>
    <cellStyle name="Обычный 5 3 2 22 3" xfId="2831"/>
    <cellStyle name="Обычный 5 3 2 22 3 2" xfId="5849"/>
    <cellStyle name="Обычный 5 3 2 22 4" xfId="5847"/>
    <cellStyle name="Обычный 5 3 2 23" xfId="1281"/>
    <cellStyle name="Обычный 5 3 2 23 2" xfId="2074"/>
    <cellStyle name="Обычный 5 3 2 23 2 2" xfId="3829"/>
    <cellStyle name="Обычный 5 3 2 23 2 2 2" xfId="7334"/>
    <cellStyle name="Обычный 5 3 2 23 2 3" xfId="5851"/>
    <cellStyle name="Обычный 5 3 2 23 3" xfId="2832"/>
    <cellStyle name="Обычный 5 3 2 23 3 2" xfId="5852"/>
    <cellStyle name="Обычный 5 3 2 23 4" xfId="5850"/>
    <cellStyle name="Обычный 5 3 2 24" xfId="1287"/>
    <cellStyle name="Обычный 5 3 2 24 2" xfId="2080"/>
    <cellStyle name="Обычный 5 3 2 24 2 2" xfId="3835"/>
    <cellStyle name="Обычный 5 3 2 24 2 2 2" xfId="7340"/>
    <cellStyle name="Обычный 5 3 2 24 2 3" xfId="5854"/>
    <cellStyle name="Обычный 5 3 2 24 3" xfId="2833"/>
    <cellStyle name="Обычный 5 3 2 24 3 2" xfId="5855"/>
    <cellStyle name="Обычный 5 3 2 24 4" xfId="5853"/>
    <cellStyle name="Обычный 5 3 2 25" xfId="1293"/>
    <cellStyle name="Обычный 5 3 2 25 2" xfId="2086"/>
    <cellStyle name="Обычный 5 3 2 25 2 2" xfId="3841"/>
    <cellStyle name="Обычный 5 3 2 25 2 2 2" xfId="7346"/>
    <cellStyle name="Обычный 5 3 2 25 2 3" xfId="5857"/>
    <cellStyle name="Обычный 5 3 2 25 3" xfId="2834"/>
    <cellStyle name="Обычный 5 3 2 25 3 2" xfId="5858"/>
    <cellStyle name="Обычный 5 3 2 25 4" xfId="5856"/>
    <cellStyle name="Обычный 5 3 2 26" xfId="1299"/>
    <cellStyle name="Обычный 5 3 2 26 2" xfId="2092"/>
    <cellStyle name="Обычный 5 3 2 26 2 2" xfId="3847"/>
    <cellStyle name="Обычный 5 3 2 26 2 2 2" xfId="7352"/>
    <cellStyle name="Обычный 5 3 2 26 2 3" xfId="5860"/>
    <cellStyle name="Обычный 5 3 2 26 3" xfId="2835"/>
    <cellStyle name="Обычный 5 3 2 26 3 2" xfId="5861"/>
    <cellStyle name="Обычный 5 3 2 26 4" xfId="5859"/>
    <cellStyle name="Обычный 5 3 2 27" xfId="1305"/>
    <cellStyle name="Обычный 5 3 2 27 2" xfId="2098"/>
    <cellStyle name="Обычный 5 3 2 27 2 2" xfId="3853"/>
    <cellStyle name="Обычный 5 3 2 27 2 2 2" xfId="7358"/>
    <cellStyle name="Обычный 5 3 2 27 2 3" xfId="5863"/>
    <cellStyle name="Обычный 5 3 2 27 3" xfId="2836"/>
    <cellStyle name="Обычный 5 3 2 27 3 2" xfId="5864"/>
    <cellStyle name="Обычный 5 3 2 27 4" xfId="5862"/>
    <cellStyle name="Обычный 5 3 2 28" xfId="1311"/>
    <cellStyle name="Обычный 5 3 2 28 2" xfId="2104"/>
    <cellStyle name="Обычный 5 3 2 28 2 2" xfId="3859"/>
    <cellStyle name="Обычный 5 3 2 28 2 2 2" xfId="7364"/>
    <cellStyle name="Обычный 5 3 2 28 2 3" xfId="5866"/>
    <cellStyle name="Обычный 5 3 2 28 3" xfId="2837"/>
    <cellStyle name="Обычный 5 3 2 28 3 2" xfId="5867"/>
    <cellStyle name="Обычный 5 3 2 28 4" xfId="5865"/>
    <cellStyle name="Обычный 5 3 2 29" xfId="1317"/>
    <cellStyle name="Обычный 5 3 2 29 2" xfId="2110"/>
    <cellStyle name="Обычный 5 3 2 29 2 2" xfId="3865"/>
    <cellStyle name="Обычный 5 3 2 29 2 2 2" xfId="7370"/>
    <cellStyle name="Обычный 5 3 2 29 2 3" xfId="5869"/>
    <cellStyle name="Обычный 5 3 2 29 3" xfId="2838"/>
    <cellStyle name="Обычный 5 3 2 29 3 2" xfId="5870"/>
    <cellStyle name="Обычный 5 3 2 29 4" xfId="5868"/>
    <cellStyle name="Обычный 5 3 2 3" xfId="48"/>
    <cellStyle name="Обычный 5 3 2 3 10" xfId="654"/>
    <cellStyle name="Обычный 5 3 2 3 10 2" xfId="1720"/>
    <cellStyle name="Обычный 5 3 2 3 10 2 2" xfId="3475"/>
    <cellStyle name="Обычный 5 3 2 3 10 2 2 2" xfId="6980"/>
    <cellStyle name="Обычный 5 3 2 3 10 2 3" xfId="5873"/>
    <cellStyle name="Обычный 5 3 2 3 10 3" xfId="2840"/>
    <cellStyle name="Обычный 5 3 2 3 10 3 2" xfId="5874"/>
    <cellStyle name="Обычный 5 3 2 3 10 4" xfId="5872"/>
    <cellStyle name="Обычный 5 3 2 3 11" xfId="1225"/>
    <cellStyle name="Обычный 5 3 2 3 11 2" xfId="2018"/>
    <cellStyle name="Обычный 5 3 2 3 11 2 2" xfId="3773"/>
    <cellStyle name="Обычный 5 3 2 3 11 2 2 2" xfId="7278"/>
    <cellStyle name="Обычный 5 3 2 3 11 2 3" xfId="5876"/>
    <cellStyle name="Обычный 5 3 2 3 11 3" xfId="2841"/>
    <cellStyle name="Обычный 5 3 2 3 11 3 2" xfId="5877"/>
    <cellStyle name="Обычный 5 3 2 3 11 4" xfId="5875"/>
    <cellStyle name="Обычный 5 3 2 3 12" xfId="1437"/>
    <cellStyle name="Обычный 5 3 2 3 12 2" xfId="3108"/>
    <cellStyle name="Обычный 5 3 2 3 12 2 2" xfId="6614"/>
    <cellStyle name="Обычный 5 3 2 3 12 3" xfId="5878"/>
    <cellStyle name="Обычный 5 3 2 3 13" xfId="2839"/>
    <cellStyle name="Обычный 5 3 2 3 13 2" xfId="5879"/>
    <cellStyle name="Обычный 5 3 2 3 14" xfId="5871"/>
    <cellStyle name="Обычный 5 3 2 3 15" xfId="7507"/>
    <cellStyle name="Обычный 5 3 2 3 16" xfId="7663"/>
    <cellStyle name="Обычный 5 3 2 3 17" xfId="7863"/>
    <cellStyle name="Обычный 5 3 2 3 18" xfId="7969"/>
    <cellStyle name="Обычный 5 3 2 3 19" xfId="8137"/>
    <cellStyle name="Обычный 5 3 2 3 2" xfId="100"/>
    <cellStyle name="Обычный 5 3 2 3 2 2" xfId="244"/>
    <cellStyle name="Обычный 5 3 2 3 2 2 2" xfId="1742"/>
    <cellStyle name="Обычный 5 3 2 3 2 2 2 2" xfId="3497"/>
    <cellStyle name="Обычный 5 3 2 3 2 2 2 2 2" xfId="7002"/>
    <cellStyle name="Обычный 5 3 2 3 2 2 2 3" xfId="5882"/>
    <cellStyle name="Обычный 5 3 2 3 2 2 3" xfId="2843"/>
    <cellStyle name="Обычный 5 3 2 3 2 2 3 2" xfId="5883"/>
    <cellStyle name="Обычный 5 3 2 3 2 2 4" xfId="5881"/>
    <cellStyle name="Обычный 5 3 2 3 2 2 5" xfId="725"/>
    <cellStyle name="Обычный 5 3 2 3 2 3" xfId="370"/>
    <cellStyle name="Обычный 5 3 2 3 2 3 2" xfId="3131"/>
    <cellStyle name="Обычный 5 3 2 3 2 3 2 2" xfId="6636"/>
    <cellStyle name="Обычный 5 3 2 3 2 3 3" xfId="5884"/>
    <cellStyle name="Обычный 5 3 2 3 2 4" xfId="2842"/>
    <cellStyle name="Обычный 5 3 2 3 2 4 2" xfId="5885"/>
    <cellStyle name="Обычный 5 3 2 3 2 5" xfId="5880"/>
    <cellStyle name="Обычный 5 3 2 3 2_БАЛАНС" xfId="1095"/>
    <cellStyle name="Обычный 5 3 2 3 3" xfId="142"/>
    <cellStyle name="Обычный 5 3 2 3 3 2" xfId="245"/>
    <cellStyle name="Обычный 5 3 2 3 3 2 2" xfId="1792"/>
    <cellStyle name="Обычный 5 3 2 3 3 2 2 2" xfId="3547"/>
    <cellStyle name="Обычный 5 3 2 3 3 2 2 2 2" xfId="7052"/>
    <cellStyle name="Обычный 5 3 2 3 3 2 2 3" xfId="5888"/>
    <cellStyle name="Обычный 5 3 2 3 3 2 3" xfId="2845"/>
    <cellStyle name="Обычный 5 3 2 3 3 2 3 2" xfId="5889"/>
    <cellStyle name="Обычный 5 3 2 3 3 2 4" xfId="5887"/>
    <cellStyle name="Обычный 5 3 2 3 3 2 5" xfId="779"/>
    <cellStyle name="Обычный 5 3 2 3 3 3" xfId="371"/>
    <cellStyle name="Обычный 5 3 2 3 3 3 2" xfId="3181"/>
    <cellStyle name="Обычный 5 3 2 3 3 3 2 2" xfId="6686"/>
    <cellStyle name="Обычный 5 3 2 3 3 3 3" xfId="5890"/>
    <cellStyle name="Обычный 5 3 2 3 3 4" xfId="2844"/>
    <cellStyle name="Обычный 5 3 2 3 3 4 2" xfId="5891"/>
    <cellStyle name="Обычный 5 3 2 3 3 5" xfId="5886"/>
    <cellStyle name="Обычный 5 3 2 3 3_БАЛАНС" xfId="1096"/>
    <cellStyle name="Обычный 5 3 2 3 4" xfId="243"/>
    <cellStyle name="Обычный 5 3 2 3 4 2" xfId="821"/>
    <cellStyle name="Обычный 5 3 2 3 4 2 2" xfId="1834"/>
    <cellStyle name="Обычный 5 3 2 3 4 2 2 2" xfId="3589"/>
    <cellStyle name="Обычный 5 3 2 3 4 2 2 2 2" xfId="7094"/>
    <cellStyle name="Обычный 5 3 2 3 4 2 2 3" xfId="5894"/>
    <cellStyle name="Обычный 5 3 2 3 4 2 3" xfId="2847"/>
    <cellStyle name="Обычный 5 3 2 3 4 2 3 2" xfId="5895"/>
    <cellStyle name="Обычный 5 3 2 3 4 2 4" xfId="5893"/>
    <cellStyle name="Обычный 5 3 2 3 4 3" xfId="1470"/>
    <cellStyle name="Обычный 5 3 2 3 4 3 2" xfId="3223"/>
    <cellStyle name="Обычный 5 3 2 3 4 3 2 2" xfId="6728"/>
    <cellStyle name="Обычный 5 3 2 3 4 3 3" xfId="5896"/>
    <cellStyle name="Обычный 5 3 2 3 4 4" xfId="2846"/>
    <cellStyle name="Обычный 5 3 2 3 4 4 2" xfId="5897"/>
    <cellStyle name="Обычный 5 3 2 3 4 5" xfId="5892"/>
    <cellStyle name="Обычный 5 3 2 3 4 6" xfId="429"/>
    <cellStyle name="Обычный 5 3 2 3 4_БАЛАНС" xfId="1097"/>
    <cellStyle name="Обычный 5 3 2 3 5" xfId="369"/>
    <cellStyle name="Обычный 5 3 2 3 5 2" xfId="864"/>
    <cellStyle name="Обычный 5 3 2 3 5 2 2" xfId="1876"/>
    <cellStyle name="Обычный 5 3 2 3 5 2 2 2" xfId="3631"/>
    <cellStyle name="Обычный 5 3 2 3 5 2 2 2 2" xfId="7136"/>
    <cellStyle name="Обычный 5 3 2 3 5 2 2 3" xfId="5900"/>
    <cellStyle name="Обычный 5 3 2 3 5 2 3" xfId="2849"/>
    <cellStyle name="Обычный 5 3 2 3 5 2 3 2" xfId="5901"/>
    <cellStyle name="Обычный 5 3 2 3 5 2 4" xfId="5899"/>
    <cellStyle name="Обычный 5 3 2 3 5 3" xfId="1510"/>
    <cellStyle name="Обычный 5 3 2 3 5 3 2" xfId="3265"/>
    <cellStyle name="Обычный 5 3 2 3 5 3 2 2" xfId="6770"/>
    <cellStyle name="Обычный 5 3 2 3 5 3 3" xfId="5902"/>
    <cellStyle name="Обычный 5 3 2 3 5 4" xfId="2848"/>
    <cellStyle name="Обычный 5 3 2 3 5 4 2" xfId="5903"/>
    <cellStyle name="Обычный 5 3 2 3 5 5" xfId="5898"/>
    <cellStyle name="Обычный 5 3 2 3 5_БАЛАНС" xfId="1098"/>
    <cellStyle name="Обычный 5 3 2 3 6" xfId="472"/>
    <cellStyle name="Обычный 5 3 2 3 6 2" xfId="906"/>
    <cellStyle name="Обычный 5 3 2 3 6 2 2" xfId="1918"/>
    <cellStyle name="Обычный 5 3 2 3 6 2 2 2" xfId="3673"/>
    <cellStyle name="Обычный 5 3 2 3 6 2 2 2 2" xfId="7178"/>
    <cellStyle name="Обычный 5 3 2 3 6 2 2 3" xfId="5906"/>
    <cellStyle name="Обычный 5 3 2 3 6 2 3" xfId="2851"/>
    <cellStyle name="Обычный 5 3 2 3 6 2 3 2" xfId="5907"/>
    <cellStyle name="Обычный 5 3 2 3 6 2 4" xfId="5905"/>
    <cellStyle name="Обычный 5 3 2 3 6 3" xfId="1552"/>
    <cellStyle name="Обычный 5 3 2 3 6 3 2" xfId="3307"/>
    <cellStyle name="Обычный 5 3 2 3 6 3 2 2" xfId="6812"/>
    <cellStyle name="Обычный 5 3 2 3 6 3 3" xfId="5908"/>
    <cellStyle name="Обычный 5 3 2 3 6 4" xfId="2850"/>
    <cellStyle name="Обычный 5 3 2 3 6 4 2" xfId="5909"/>
    <cellStyle name="Обычный 5 3 2 3 6 5" xfId="5904"/>
    <cellStyle name="Обычный 5 3 2 3 6_БАЛАНС" xfId="1099"/>
    <cellStyle name="Обычный 5 3 2 3 7" xfId="512"/>
    <cellStyle name="Обычный 5 3 2 3 7 2" xfId="948"/>
    <cellStyle name="Обычный 5 3 2 3 7 2 2" xfId="1960"/>
    <cellStyle name="Обычный 5 3 2 3 7 2 2 2" xfId="3715"/>
    <cellStyle name="Обычный 5 3 2 3 7 2 2 2 2" xfId="7220"/>
    <cellStyle name="Обычный 5 3 2 3 7 2 2 3" xfId="5912"/>
    <cellStyle name="Обычный 5 3 2 3 7 2 3" xfId="2853"/>
    <cellStyle name="Обычный 5 3 2 3 7 2 3 2" xfId="5913"/>
    <cellStyle name="Обычный 5 3 2 3 7 2 4" xfId="5911"/>
    <cellStyle name="Обычный 5 3 2 3 7 3" xfId="1594"/>
    <cellStyle name="Обычный 5 3 2 3 7 3 2" xfId="3349"/>
    <cellStyle name="Обычный 5 3 2 3 7 3 2 2" xfId="6854"/>
    <cellStyle name="Обычный 5 3 2 3 7 3 3" xfId="5914"/>
    <cellStyle name="Обычный 5 3 2 3 7 4" xfId="2852"/>
    <cellStyle name="Обычный 5 3 2 3 7 4 2" xfId="5915"/>
    <cellStyle name="Обычный 5 3 2 3 7 5" xfId="5910"/>
    <cellStyle name="Обычный 5 3 2 3 7_БАЛАНС" xfId="1100"/>
    <cellStyle name="Обычный 5 3 2 3 8" xfId="554"/>
    <cellStyle name="Обычный 5 3 2 3 8 2" xfId="1636"/>
    <cellStyle name="Обычный 5 3 2 3 8 2 2" xfId="3391"/>
    <cellStyle name="Обычный 5 3 2 3 8 2 2 2" xfId="6896"/>
    <cellStyle name="Обычный 5 3 2 3 8 2 3" xfId="5917"/>
    <cellStyle name="Обычный 5 3 2 3 8 3" xfId="2854"/>
    <cellStyle name="Обычный 5 3 2 3 8 3 2" xfId="5918"/>
    <cellStyle name="Обычный 5 3 2 3 8 4" xfId="5916"/>
    <cellStyle name="Обычный 5 3 2 3 9" xfId="596"/>
    <cellStyle name="Обычный 5 3 2 3 9 2" xfId="1678"/>
    <cellStyle name="Обычный 5 3 2 3 9 2 2" xfId="3433"/>
    <cellStyle name="Обычный 5 3 2 3 9 2 2 2" xfId="6938"/>
    <cellStyle name="Обычный 5 3 2 3 9 2 3" xfId="5920"/>
    <cellStyle name="Обычный 5 3 2 3 9 3" xfId="2855"/>
    <cellStyle name="Обычный 5 3 2 3 9 3 2" xfId="5921"/>
    <cellStyle name="Обычный 5 3 2 3 9 4" xfId="5919"/>
    <cellStyle name="Обычный 5 3 2 3_БАЛАНС" xfId="1094"/>
    <cellStyle name="Обычный 5 3 2 30" xfId="1323"/>
    <cellStyle name="Обычный 5 3 2 30 2" xfId="2116"/>
    <cellStyle name="Обычный 5 3 2 30 2 2" xfId="3871"/>
    <cellStyle name="Обычный 5 3 2 30 2 2 2" xfId="7376"/>
    <cellStyle name="Обычный 5 3 2 30 2 3" xfId="5923"/>
    <cellStyle name="Обычный 5 3 2 30 3" xfId="2856"/>
    <cellStyle name="Обычный 5 3 2 30 3 2" xfId="5924"/>
    <cellStyle name="Обычный 5 3 2 30 4" xfId="5922"/>
    <cellStyle name="Обычный 5 3 2 31" xfId="1329"/>
    <cellStyle name="Обычный 5 3 2 31 2" xfId="2122"/>
    <cellStyle name="Обычный 5 3 2 31 2 2" xfId="3877"/>
    <cellStyle name="Обычный 5 3 2 31 2 2 2" xfId="7382"/>
    <cellStyle name="Обычный 5 3 2 31 2 3" xfId="5926"/>
    <cellStyle name="Обычный 5 3 2 31 3" xfId="2857"/>
    <cellStyle name="Обычный 5 3 2 31 3 2" xfId="5927"/>
    <cellStyle name="Обычный 5 3 2 31 4" xfId="5925"/>
    <cellStyle name="Обычный 5 3 2 32" xfId="1335"/>
    <cellStyle name="Обычный 5 3 2 32 2" xfId="2128"/>
    <cellStyle name="Обычный 5 3 2 32 2 2" xfId="3883"/>
    <cellStyle name="Обычный 5 3 2 32 2 2 2" xfId="7388"/>
    <cellStyle name="Обычный 5 3 2 32 2 3" xfId="5929"/>
    <cellStyle name="Обычный 5 3 2 32 3" xfId="2858"/>
    <cellStyle name="Обычный 5 3 2 32 3 2" xfId="5930"/>
    <cellStyle name="Обычный 5 3 2 32 4" xfId="5928"/>
    <cellStyle name="Обычный 5 3 2 33" xfId="1341"/>
    <cellStyle name="Обычный 5 3 2 33 2" xfId="2134"/>
    <cellStyle name="Обычный 5 3 2 33 2 2" xfId="3889"/>
    <cellStyle name="Обычный 5 3 2 33 2 2 2" xfId="7394"/>
    <cellStyle name="Обычный 5 3 2 33 2 3" xfId="5932"/>
    <cellStyle name="Обычный 5 3 2 33 3" xfId="2859"/>
    <cellStyle name="Обычный 5 3 2 33 3 2" xfId="5933"/>
    <cellStyle name="Обычный 5 3 2 33 4" xfId="5931"/>
    <cellStyle name="Обычный 5 3 2 34" xfId="1347"/>
    <cellStyle name="Обычный 5 3 2 34 2" xfId="2140"/>
    <cellStyle name="Обычный 5 3 2 34 2 2" xfId="3895"/>
    <cellStyle name="Обычный 5 3 2 34 2 2 2" xfId="7400"/>
    <cellStyle name="Обычный 5 3 2 34 2 3" xfId="5935"/>
    <cellStyle name="Обычный 5 3 2 34 3" xfId="2860"/>
    <cellStyle name="Обычный 5 3 2 34 3 2" xfId="5936"/>
    <cellStyle name="Обычный 5 3 2 34 4" xfId="5934"/>
    <cellStyle name="Обычный 5 3 2 35" xfId="1353"/>
    <cellStyle name="Обычный 5 3 2 35 2" xfId="2146"/>
    <cellStyle name="Обычный 5 3 2 35 2 2" xfId="3901"/>
    <cellStyle name="Обычный 5 3 2 35 2 2 2" xfId="7406"/>
    <cellStyle name="Обычный 5 3 2 35 2 3" xfId="5938"/>
    <cellStyle name="Обычный 5 3 2 35 3" xfId="2861"/>
    <cellStyle name="Обычный 5 3 2 35 3 2" xfId="5939"/>
    <cellStyle name="Обычный 5 3 2 35 4" xfId="5937"/>
    <cellStyle name="Обычный 5 3 2 36" xfId="1359"/>
    <cellStyle name="Обычный 5 3 2 36 2" xfId="2152"/>
    <cellStyle name="Обычный 5 3 2 36 2 2" xfId="3907"/>
    <cellStyle name="Обычный 5 3 2 36 2 2 2" xfId="7412"/>
    <cellStyle name="Обычный 5 3 2 36 2 3" xfId="5941"/>
    <cellStyle name="Обычный 5 3 2 36 3" xfId="2862"/>
    <cellStyle name="Обычный 5 3 2 36 3 2" xfId="5942"/>
    <cellStyle name="Обычный 5 3 2 36 4" xfId="5940"/>
    <cellStyle name="Обычный 5 3 2 37" xfId="1364"/>
    <cellStyle name="Обычный 5 3 2 37 2" xfId="2157"/>
    <cellStyle name="Обычный 5 3 2 37 2 2" xfId="3912"/>
    <cellStyle name="Обычный 5 3 2 37 2 2 2" xfId="7417"/>
    <cellStyle name="Обычный 5 3 2 37 2 3" xfId="5944"/>
    <cellStyle name="Обычный 5 3 2 37 3" xfId="2863"/>
    <cellStyle name="Обычный 5 3 2 37 3 2" xfId="5945"/>
    <cellStyle name="Обычный 5 3 2 37 4" xfId="5943"/>
    <cellStyle name="Обычный 5 3 2 38" xfId="1369"/>
    <cellStyle name="Обычный 5 3 2 38 2" xfId="2162"/>
    <cellStyle name="Обычный 5 3 2 38 2 2" xfId="3917"/>
    <cellStyle name="Обычный 5 3 2 38 2 2 2" xfId="7422"/>
    <cellStyle name="Обычный 5 3 2 38 2 3" xfId="5947"/>
    <cellStyle name="Обычный 5 3 2 38 3" xfId="2864"/>
    <cellStyle name="Обычный 5 3 2 38 3 2" xfId="5948"/>
    <cellStyle name="Обычный 5 3 2 38 4" xfId="5946"/>
    <cellStyle name="Обычный 5 3 2 39" xfId="1373"/>
    <cellStyle name="Обычный 5 3 2 39 2" xfId="2166"/>
    <cellStyle name="Обычный 5 3 2 39 2 2" xfId="3921"/>
    <cellStyle name="Обычный 5 3 2 39 2 2 2" xfId="7426"/>
    <cellStyle name="Обычный 5 3 2 39 2 3" xfId="5950"/>
    <cellStyle name="Обычный 5 3 2 39 3" xfId="2865"/>
    <cellStyle name="Обычный 5 3 2 39 3 2" xfId="5951"/>
    <cellStyle name="Обычный 5 3 2 39 4" xfId="5949"/>
    <cellStyle name="Обычный 5 3 2 4" xfId="49"/>
    <cellStyle name="Обычный 5 3 2 4 10" xfId="655"/>
    <cellStyle name="Обычный 5 3 2 4 10 2" xfId="1721"/>
    <cellStyle name="Обычный 5 3 2 4 10 2 2" xfId="3476"/>
    <cellStyle name="Обычный 5 3 2 4 10 2 2 2" xfId="6981"/>
    <cellStyle name="Обычный 5 3 2 4 10 2 3" xfId="5954"/>
    <cellStyle name="Обычный 5 3 2 4 10 3" xfId="2867"/>
    <cellStyle name="Обычный 5 3 2 4 10 3 2" xfId="5955"/>
    <cellStyle name="Обычный 5 3 2 4 10 4" xfId="5953"/>
    <cellStyle name="Обычный 5 3 2 4 11" xfId="1226"/>
    <cellStyle name="Обычный 5 3 2 4 11 2" xfId="2019"/>
    <cellStyle name="Обычный 5 3 2 4 11 2 2" xfId="3774"/>
    <cellStyle name="Обычный 5 3 2 4 11 2 2 2" xfId="7279"/>
    <cellStyle name="Обычный 5 3 2 4 11 2 3" xfId="5957"/>
    <cellStyle name="Обычный 5 3 2 4 11 3" xfId="2868"/>
    <cellStyle name="Обычный 5 3 2 4 11 3 2" xfId="5958"/>
    <cellStyle name="Обычный 5 3 2 4 11 4" xfId="5956"/>
    <cellStyle name="Обычный 5 3 2 4 12" xfId="1438"/>
    <cellStyle name="Обычный 5 3 2 4 12 2" xfId="3109"/>
    <cellStyle name="Обычный 5 3 2 4 12 2 2" xfId="6615"/>
    <cellStyle name="Обычный 5 3 2 4 12 3" xfId="5959"/>
    <cellStyle name="Обычный 5 3 2 4 13" xfId="2866"/>
    <cellStyle name="Обычный 5 3 2 4 13 2" xfId="5960"/>
    <cellStyle name="Обычный 5 3 2 4 14" xfId="5952"/>
    <cellStyle name="Обычный 5 3 2 4 15" xfId="7508"/>
    <cellStyle name="Обычный 5 3 2 4 16" xfId="7664"/>
    <cellStyle name="Обычный 5 3 2 4 17" xfId="7864"/>
    <cellStyle name="Обычный 5 3 2 4 18" xfId="7970"/>
    <cellStyle name="Обычный 5 3 2 4 19" xfId="8138"/>
    <cellStyle name="Обычный 5 3 2 4 2" xfId="101"/>
    <cellStyle name="Обычный 5 3 2 4 2 2" xfId="247"/>
    <cellStyle name="Обычный 5 3 2 4 2 2 2" xfId="1748"/>
    <cellStyle name="Обычный 5 3 2 4 2 2 2 2" xfId="3503"/>
    <cellStyle name="Обычный 5 3 2 4 2 2 2 2 2" xfId="7008"/>
    <cellStyle name="Обычный 5 3 2 4 2 2 2 3" xfId="5963"/>
    <cellStyle name="Обычный 5 3 2 4 2 2 3" xfId="2870"/>
    <cellStyle name="Обычный 5 3 2 4 2 2 3 2" xfId="5964"/>
    <cellStyle name="Обычный 5 3 2 4 2 2 4" xfId="5962"/>
    <cellStyle name="Обычный 5 3 2 4 2 2 5" xfId="732"/>
    <cellStyle name="Обычный 5 3 2 4 2 3" xfId="373"/>
    <cellStyle name="Обычный 5 3 2 4 2 3 2" xfId="3137"/>
    <cellStyle name="Обычный 5 3 2 4 2 3 2 2" xfId="6642"/>
    <cellStyle name="Обычный 5 3 2 4 2 3 3" xfId="5965"/>
    <cellStyle name="Обычный 5 3 2 4 2 4" xfId="2869"/>
    <cellStyle name="Обычный 5 3 2 4 2 4 2" xfId="5966"/>
    <cellStyle name="Обычный 5 3 2 4 2 5" xfId="5961"/>
    <cellStyle name="Обычный 5 3 2 4 2_БАЛАНС" xfId="1102"/>
    <cellStyle name="Обычный 5 3 2 4 3" xfId="143"/>
    <cellStyle name="Обычный 5 3 2 4 3 2" xfId="248"/>
    <cellStyle name="Обычный 5 3 2 4 3 2 2" xfId="1793"/>
    <cellStyle name="Обычный 5 3 2 4 3 2 2 2" xfId="3548"/>
    <cellStyle name="Обычный 5 3 2 4 3 2 2 2 2" xfId="7053"/>
    <cellStyle name="Обычный 5 3 2 4 3 2 2 3" xfId="5969"/>
    <cellStyle name="Обычный 5 3 2 4 3 2 3" xfId="2872"/>
    <cellStyle name="Обычный 5 3 2 4 3 2 3 2" xfId="5970"/>
    <cellStyle name="Обычный 5 3 2 4 3 2 4" xfId="5968"/>
    <cellStyle name="Обычный 5 3 2 4 3 2 5" xfId="780"/>
    <cellStyle name="Обычный 5 3 2 4 3 3" xfId="374"/>
    <cellStyle name="Обычный 5 3 2 4 3 3 2" xfId="3182"/>
    <cellStyle name="Обычный 5 3 2 4 3 3 2 2" xfId="6687"/>
    <cellStyle name="Обычный 5 3 2 4 3 3 3" xfId="5971"/>
    <cellStyle name="Обычный 5 3 2 4 3 4" xfId="2871"/>
    <cellStyle name="Обычный 5 3 2 4 3 4 2" xfId="5972"/>
    <cellStyle name="Обычный 5 3 2 4 3 5" xfId="5967"/>
    <cellStyle name="Обычный 5 3 2 4 3_БАЛАНС" xfId="1103"/>
    <cellStyle name="Обычный 5 3 2 4 4" xfId="246"/>
    <cellStyle name="Обычный 5 3 2 4 4 2" xfId="822"/>
    <cellStyle name="Обычный 5 3 2 4 4 2 2" xfId="1835"/>
    <cellStyle name="Обычный 5 3 2 4 4 2 2 2" xfId="3590"/>
    <cellStyle name="Обычный 5 3 2 4 4 2 2 2 2" xfId="7095"/>
    <cellStyle name="Обычный 5 3 2 4 4 2 2 3" xfId="5975"/>
    <cellStyle name="Обычный 5 3 2 4 4 2 3" xfId="2874"/>
    <cellStyle name="Обычный 5 3 2 4 4 2 3 2" xfId="5976"/>
    <cellStyle name="Обычный 5 3 2 4 4 2 4" xfId="5974"/>
    <cellStyle name="Обычный 5 3 2 4 4 3" xfId="1471"/>
    <cellStyle name="Обычный 5 3 2 4 4 3 2" xfId="3224"/>
    <cellStyle name="Обычный 5 3 2 4 4 3 2 2" xfId="6729"/>
    <cellStyle name="Обычный 5 3 2 4 4 3 3" xfId="5977"/>
    <cellStyle name="Обычный 5 3 2 4 4 4" xfId="2873"/>
    <cellStyle name="Обычный 5 3 2 4 4 4 2" xfId="5978"/>
    <cellStyle name="Обычный 5 3 2 4 4 5" xfId="5973"/>
    <cellStyle name="Обычный 5 3 2 4 4 6" xfId="430"/>
    <cellStyle name="Обычный 5 3 2 4 4_БАЛАНС" xfId="1104"/>
    <cellStyle name="Обычный 5 3 2 4 5" xfId="372"/>
    <cellStyle name="Обычный 5 3 2 4 5 2" xfId="865"/>
    <cellStyle name="Обычный 5 3 2 4 5 2 2" xfId="1877"/>
    <cellStyle name="Обычный 5 3 2 4 5 2 2 2" xfId="3632"/>
    <cellStyle name="Обычный 5 3 2 4 5 2 2 2 2" xfId="7137"/>
    <cellStyle name="Обычный 5 3 2 4 5 2 2 3" xfId="5981"/>
    <cellStyle name="Обычный 5 3 2 4 5 2 3" xfId="2876"/>
    <cellStyle name="Обычный 5 3 2 4 5 2 3 2" xfId="5982"/>
    <cellStyle name="Обычный 5 3 2 4 5 2 4" xfId="5980"/>
    <cellStyle name="Обычный 5 3 2 4 5 3" xfId="1511"/>
    <cellStyle name="Обычный 5 3 2 4 5 3 2" xfId="3266"/>
    <cellStyle name="Обычный 5 3 2 4 5 3 2 2" xfId="6771"/>
    <cellStyle name="Обычный 5 3 2 4 5 3 3" xfId="5983"/>
    <cellStyle name="Обычный 5 3 2 4 5 4" xfId="2875"/>
    <cellStyle name="Обычный 5 3 2 4 5 4 2" xfId="5984"/>
    <cellStyle name="Обычный 5 3 2 4 5 5" xfId="5979"/>
    <cellStyle name="Обычный 5 3 2 4 5_БАЛАНС" xfId="1105"/>
    <cellStyle name="Обычный 5 3 2 4 6" xfId="473"/>
    <cellStyle name="Обычный 5 3 2 4 6 2" xfId="907"/>
    <cellStyle name="Обычный 5 3 2 4 6 2 2" xfId="1919"/>
    <cellStyle name="Обычный 5 3 2 4 6 2 2 2" xfId="3674"/>
    <cellStyle name="Обычный 5 3 2 4 6 2 2 2 2" xfId="7179"/>
    <cellStyle name="Обычный 5 3 2 4 6 2 2 3" xfId="5987"/>
    <cellStyle name="Обычный 5 3 2 4 6 2 3" xfId="2878"/>
    <cellStyle name="Обычный 5 3 2 4 6 2 3 2" xfId="5988"/>
    <cellStyle name="Обычный 5 3 2 4 6 2 4" xfId="5986"/>
    <cellStyle name="Обычный 5 3 2 4 6 3" xfId="1553"/>
    <cellStyle name="Обычный 5 3 2 4 6 3 2" xfId="3308"/>
    <cellStyle name="Обычный 5 3 2 4 6 3 2 2" xfId="6813"/>
    <cellStyle name="Обычный 5 3 2 4 6 3 3" xfId="5989"/>
    <cellStyle name="Обычный 5 3 2 4 6 4" xfId="2877"/>
    <cellStyle name="Обычный 5 3 2 4 6 4 2" xfId="5990"/>
    <cellStyle name="Обычный 5 3 2 4 6 5" xfId="5985"/>
    <cellStyle name="Обычный 5 3 2 4 6_БАЛАНС" xfId="1106"/>
    <cellStyle name="Обычный 5 3 2 4 7" xfId="513"/>
    <cellStyle name="Обычный 5 3 2 4 7 2" xfId="949"/>
    <cellStyle name="Обычный 5 3 2 4 7 2 2" xfId="1961"/>
    <cellStyle name="Обычный 5 3 2 4 7 2 2 2" xfId="3716"/>
    <cellStyle name="Обычный 5 3 2 4 7 2 2 2 2" xfId="7221"/>
    <cellStyle name="Обычный 5 3 2 4 7 2 2 3" xfId="5993"/>
    <cellStyle name="Обычный 5 3 2 4 7 2 3" xfId="2880"/>
    <cellStyle name="Обычный 5 3 2 4 7 2 3 2" xfId="5994"/>
    <cellStyle name="Обычный 5 3 2 4 7 2 4" xfId="5992"/>
    <cellStyle name="Обычный 5 3 2 4 7 3" xfId="1595"/>
    <cellStyle name="Обычный 5 3 2 4 7 3 2" xfId="3350"/>
    <cellStyle name="Обычный 5 3 2 4 7 3 2 2" xfId="6855"/>
    <cellStyle name="Обычный 5 3 2 4 7 3 3" xfId="5995"/>
    <cellStyle name="Обычный 5 3 2 4 7 4" xfId="2879"/>
    <cellStyle name="Обычный 5 3 2 4 7 4 2" xfId="5996"/>
    <cellStyle name="Обычный 5 3 2 4 7 5" xfId="5991"/>
    <cellStyle name="Обычный 5 3 2 4 7_БАЛАНС" xfId="1107"/>
    <cellStyle name="Обычный 5 3 2 4 8" xfId="555"/>
    <cellStyle name="Обычный 5 3 2 4 8 2" xfId="1637"/>
    <cellStyle name="Обычный 5 3 2 4 8 2 2" xfId="3392"/>
    <cellStyle name="Обычный 5 3 2 4 8 2 2 2" xfId="6897"/>
    <cellStyle name="Обычный 5 3 2 4 8 2 3" xfId="5998"/>
    <cellStyle name="Обычный 5 3 2 4 8 3" xfId="2881"/>
    <cellStyle name="Обычный 5 3 2 4 8 3 2" xfId="5999"/>
    <cellStyle name="Обычный 5 3 2 4 8 4" xfId="5997"/>
    <cellStyle name="Обычный 5 3 2 4 9" xfId="597"/>
    <cellStyle name="Обычный 5 3 2 4 9 2" xfId="1679"/>
    <cellStyle name="Обычный 5 3 2 4 9 2 2" xfId="3434"/>
    <cellStyle name="Обычный 5 3 2 4 9 2 2 2" xfId="6939"/>
    <cellStyle name="Обычный 5 3 2 4 9 2 3" xfId="6001"/>
    <cellStyle name="Обычный 5 3 2 4 9 3" xfId="2882"/>
    <cellStyle name="Обычный 5 3 2 4 9 3 2" xfId="6002"/>
    <cellStyle name="Обычный 5 3 2 4 9 4" xfId="6000"/>
    <cellStyle name="Обычный 5 3 2 4_БАЛАНС" xfId="1101"/>
    <cellStyle name="Обычный 5 3 2 40" xfId="1377"/>
    <cellStyle name="Обычный 5 3 2 40 2" xfId="2170"/>
    <cellStyle name="Обычный 5 3 2 40 2 2" xfId="3925"/>
    <cellStyle name="Обычный 5 3 2 40 2 2 2" xfId="7430"/>
    <cellStyle name="Обычный 5 3 2 40 2 3" xfId="6004"/>
    <cellStyle name="Обычный 5 3 2 40 3" xfId="2883"/>
    <cellStyle name="Обычный 5 3 2 40 3 2" xfId="6005"/>
    <cellStyle name="Обычный 5 3 2 40 4" xfId="6003"/>
    <cellStyle name="Обычный 5 3 2 41" xfId="1381"/>
    <cellStyle name="Обычный 5 3 2 41 2" xfId="2174"/>
    <cellStyle name="Обычный 5 3 2 41 2 2" xfId="3929"/>
    <cellStyle name="Обычный 5 3 2 41 2 2 2" xfId="7434"/>
    <cellStyle name="Обычный 5 3 2 41 2 3" xfId="6007"/>
    <cellStyle name="Обычный 5 3 2 41 3" xfId="2884"/>
    <cellStyle name="Обычный 5 3 2 41 3 2" xfId="6008"/>
    <cellStyle name="Обычный 5 3 2 41 4" xfId="6006"/>
    <cellStyle name="Обычный 5 3 2 42" xfId="1385"/>
    <cellStyle name="Обычный 5 3 2 42 2" xfId="2178"/>
    <cellStyle name="Обычный 5 3 2 42 2 2" xfId="3933"/>
    <cellStyle name="Обычный 5 3 2 42 2 2 2" xfId="7438"/>
    <cellStyle name="Обычный 5 3 2 42 2 3" xfId="6010"/>
    <cellStyle name="Обычный 5 3 2 42 3" xfId="2885"/>
    <cellStyle name="Обычный 5 3 2 42 3 2" xfId="6011"/>
    <cellStyle name="Обычный 5 3 2 42 4" xfId="6009"/>
    <cellStyle name="Обычный 5 3 2 43" xfId="1389"/>
    <cellStyle name="Обычный 5 3 2 43 2" xfId="2182"/>
    <cellStyle name="Обычный 5 3 2 43 2 2" xfId="3937"/>
    <cellStyle name="Обычный 5 3 2 43 2 2 2" xfId="7442"/>
    <cellStyle name="Обычный 5 3 2 43 2 3" xfId="6013"/>
    <cellStyle name="Обычный 5 3 2 43 3" xfId="2886"/>
    <cellStyle name="Обычный 5 3 2 43 3 2" xfId="6014"/>
    <cellStyle name="Обычный 5 3 2 43 4" xfId="6012"/>
    <cellStyle name="Обычный 5 3 2 44" xfId="1393"/>
    <cellStyle name="Обычный 5 3 2 44 2" xfId="2186"/>
    <cellStyle name="Обычный 5 3 2 44 2 2" xfId="3941"/>
    <cellStyle name="Обычный 5 3 2 44 2 2 2" xfId="7446"/>
    <cellStyle name="Обычный 5 3 2 44 2 3" xfId="6016"/>
    <cellStyle name="Обычный 5 3 2 44 3" xfId="2887"/>
    <cellStyle name="Обычный 5 3 2 44 3 2" xfId="6017"/>
    <cellStyle name="Обычный 5 3 2 44 4" xfId="6015"/>
    <cellStyle name="Обычный 5 3 2 45" xfId="1397"/>
    <cellStyle name="Обычный 5 3 2 45 2" xfId="2190"/>
    <cellStyle name="Обычный 5 3 2 45 2 2" xfId="3945"/>
    <cellStyle name="Обычный 5 3 2 45 2 2 2" xfId="7450"/>
    <cellStyle name="Обычный 5 3 2 45 2 3" xfId="6019"/>
    <cellStyle name="Обычный 5 3 2 45 3" xfId="2888"/>
    <cellStyle name="Обычный 5 3 2 45 3 2" xfId="6020"/>
    <cellStyle name="Обычный 5 3 2 45 4" xfId="6018"/>
    <cellStyle name="Обычный 5 3 2 46" xfId="1400"/>
    <cellStyle name="Обычный 5 3 2 46 2" xfId="2193"/>
    <cellStyle name="Обычный 5 3 2 46 2 2" xfId="3948"/>
    <cellStyle name="Обычный 5 3 2 46 2 2 2" xfId="7453"/>
    <cellStyle name="Обычный 5 3 2 46 2 3" xfId="6022"/>
    <cellStyle name="Обычный 5 3 2 46 3" xfId="2889"/>
    <cellStyle name="Обычный 5 3 2 46 3 2" xfId="6023"/>
    <cellStyle name="Обычный 5 3 2 46 4" xfId="6021"/>
    <cellStyle name="Обычный 5 3 2 47" xfId="1403"/>
    <cellStyle name="Обычный 5 3 2 47 2" xfId="2196"/>
    <cellStyle name="Обычный 5 3 2 47 2 2" xfId="3951"/>
    <cellStyle name="Обычный 5 3 2 47 2 2 2" xfId="7456"/>
    <cellStyle name="Обычный 5 3 2 47 2 3" xfId="6025"/>
    <cellStyle name="Обычный 5 3 2 47 3" xfId="2890"/>
    <cellStyle name="Обычный 5 3 2 47 3 2" xfId="6026"/>
    <cellStyle name="Обычный 5 3 2 47 4" xfId="6024"/>
    <cellStyle name="Обычный 5 3 2 48" xfId="1435"/>
    <cellStyle name="Обычный 5 3 2 48 2" xfId="3106"/>
    <cellStyle name="Обычный 5 3 2 48 2 2" xfId="6612"/>
    <cellStyle name="Обычный 5 3 2 48 3" xfId="6027"/>
    <cellStyle name="Обычный 5 3 2 49" xfId="2798"/>
    <cellStyle name="Обычный 5 3 2 49 2" xfId="6028"/>
    <cellStyle name="Обычный 5 3 2 5" xfId="50"/>
    <cellStyle name="Обычный 5 3 2 5 10" xfId="656"/>
    <cellStyle name="Обычный 5 3 2 5 10 2" xfId="1722"/>
    <cellStyle name="Обычный 5 3 2 5 10 2 2" xfId="3477"/>
    <cellStyle name="Обычный 5 3 2 5 10 2 2 2" xfId="6982"/>
    <cellStyle name="Обычный 5 3 2 5 10 2 3" xfId="6031"/>
    <cellStyle name="Обычный 5 3 2 5 10 3" xfId="2892"/>
    <cellStyle name="Обычный 5 3 2 5 10 3 2" xfId="6032"/>
    <cellStyle name="Обычный 5 3 2 5 10 4" xfId="6030"/>
    <cellStyle name="Обычный 5 3 2 5 11" xfId="1227"/>
    <cellStyle name="Обычный 5 3 2 5 11 2" xfId="2020"/>
    <cellStyle name="Обычный 5 3 2 5 11 2 2" xfId="3775"/>
    <cellStyle name="Обычный 5 3 2 5 11 2 2 2" xfId="7280"/>
    <cellStyle name="Обычный 5 3 2 5 11 2 3" xfId="6034"/>
    <cellStyle name="Обычный 5 3 2 5 11 3" xfId="2893"/>
    <cellStyle name="Обычный 5 3 2 5 11 3 2" xfId="6035"/>
    <cellStyle name="Обычный 5 3 2 5 11 4" xfId="6033"/>
    <cellStyle name="Обычный 5 3 2 5 12" xfId="1439"/>
    <cellStyle name="Обычный 5 3 2 5 12 2" xfId="3110"/>
    <cellStyle name="Обычный 5 3 2 5 12 2 2" xfId="6616"/>
    <cellStyle name="Обычный 5 3 2 5 12 3" xfId="6036"/>
    <cellStyle name="Обычный 5 3 2 5 13" xfId="2891"/>
    <cellStyle name="Обычный 5 3 2 5 13 2" xfId="6037"/>
    <cellStyle name="Обычный 5 3 2 5 14" xfId="6029"/>
    <cellStyle name="Обычный 5 3 2 5 15" xfId="7509"/>
    <cellStyle name="Обычный 5 3 2 5 16" xfId="7665"/>
    <cellStyle name="Обычный 5 3 2 5 17" xfId="7865"/>
    <cellStyle name="Обычный 5 3 2 5 18" xfId="7971"/>
    <cellStyle name="Обычный 5 3 2 5 19" xfId="8139"/>
    <cellStyle name="Обычный 5 3 2 5 2" xfId="102"/>
    <cellStyle name="Обычный 5 3 2 5 2 2" xfId="250"/>
    <cellStyle name="Обычный 5 3 2 5 2 2 2" xfId="1754"/>
    <cellStyle name="Обычный 5 3 2 5 2 2 2 2" xfId="3509"/>
    <cellStyle name="Обычный 5 3 2 5 2 2 2 2 2" xfId="7014"/>
    <cellStyle name="Обычный 5 3 2 5 2 2 2 3" xfId="6040"/>
    <cellStyle name="Обычный 5 3 2 5 2 2 3" xfId="2895"/>
    <cellStyle name="Обычный 5 3 2 5 2 2 3 2" xfId="6041"/>
    <cellStyle name="Обычный 5 3 2 5 2 2 4" xfId="6039"/>
    <cellStyle name="Обычный 5 3 2 5 2 2 5" xfId="739"/>
    <cellStyle name="Обычный 5 3 2 5 2 3" xfId="376"/>
    <cellStyle name="Обычный 5 3 2 5 2 3 2" xfId="3143"/>
    <cellStyle name="Обычный 5 3 2 5 2 3 2 2" xfId="6648"/>
    <cellStyle name="Обычный 5 3 2 5 2 3 3" xfId="6042"/>
    <cellStyle name="Обычный 5 3 2 5 2 4" xfId="2894"/>
    <cellStyle name="Обычный 5 3 2 5 2 4 2" xfId="6043"/>
    <cellStyle name="Обычный 5 3 2 5 2 5" xfId="6038"/>
    <cellStyle name="Обычный 5 3 2 5 2_БАЛАНС" xfId="1109"/>
    <cellStyle name="Обычный 5 3 2 5 3" xfId="144"/>
    <cellStyle name="Обычный 5 3 2 5 3 2" xfId="251"/>
    <cellStyle name="Обычный 5 3 2 5 3 2 2" xfId="1794"/>
    <cellStyle name="Обычный 5 3 2 5 3 2 2 2" xfId="3549"/>
    <cellStyle name="Обычный 5 3 2 5 3 2 2 2 2" xfId="7054"/>
    <cellStyle name="Обычный 5 3 2 5 3 2 2 3" xfId="6046"/>
    <cellStyle name="Обычный 5 3 2 5 3 2 3" xfId="2897"/>
    <cellStyle name="Обычный 5 3 2 5 3 2 3 2" xfId="6047"/>
    <cellStyle name="Обычный 5 3 2 5 3 2 4" xfId="6045"/>
    <cellStyle name="Обычный 5 3 2 5 3 2 5" xfId="781"/>
    <cellStyle name="Обычный 5 3 2 5 3 3" xfId="377"/>
    <cellStyle name="Обычный 5 3 2 5 3 3 2" xfId="3183"/>
    <cellStyle name="Обычный 5 3 2 5 3 3 2 2" xfId="6688"/>
    <cellStyle name="Обычный 5 3 2 5 3 3 3" xfId="6048"/>
    <cellStyle name="Обычный 5 3 2 5 3 4" xfId="2896"/>
    <cellStyle name="Обычный 5 3 2 5 3 4 2" xfId="6049"/>
    <cellStyle name="Обычный 5 3 2 5 3 5" xfId="6044"/>
    <cellStyle name="Обычный 5 3 2 5 3_БАЛАНС" xfId="1110"/>
    <cellStyle name="Обычный 5 3 2 5 4" xfId="249"/>
    <cellStyle name="Обычный 5 3 2 5 4 2" xfId="823"/>
    <cellStyle name="Обычный 5 3 2 5 4 2 2" xfId="1836"/>
    <cellStyle name="Обычный 5 3 2 5 4 2 2 2" xfId="3591"/>
    <cellStyle name="Обычный 5 3 2 5 4 2 2 2 2" xfId="7096"/>
    <cellStyle name="Обычный 5 3 2 5 4 2 2 3" xfId="6052"/>
    <cellStyle name="Обычный 5 3 2 5 4 2 3" xfId="2899"/>
    <cellStyle name="Обычный 5 3 2 5 4 2 3 2" xfId="6053"/>
    <cellStyle name="Обычный 5 3 2 5 4 2 4" xfId="6051"/>
    <cellStyle name="Обычный 5 3 2 5 4 3" xfId="1472"/>
    <cellStyle name="Обычный 5 3 2 5 4 3 2" xfId="3225"/>
    <cellStyle name="Обычный 5 3 2 5 4 3 2 2" xfId="6730"/>
    <cellStyle name="Обычный 5 3 2 5 4 3 3" xfId="6054"/>
    <cellStyle name="Обычный 5 3 2 5 4 4" xfId="2898"/>
    <cellStyle name="Обычный 5 3 2 5 4 4 2" xfId="6055"/>
    <cellStyle name="Обычный 5 3 2 5 4 5" xfId="6050"/>
    <cellStyle name="Обычный 5 3 2 5 4 6" xfId="431"/>
    <cellStyle name="Обычный 5 3 2 5 4_БАЛАНС" xfId="1111"/>
    <cellStyle name="Обычный 5 3 2 5 5" xfId="375"/>
    <cellStyle name="Обычный 5 3 2 5 5 2" xfId="866"/>
    <cellStyle name="Обычный 5 3 2 5 5 2 2" xfId="1878"/>
    <cellStyle name="Обычный 5 3 2 5 5 2 2 2" xfId="3633"/>
    <cellStyle name="Обычный 5 3 2 5 5 2 2 2 2" xfId="7138"/>
    <cellStyle name="Обычный 5 3 2 5 5 2 2 3" xfId="6058"/>
    <cellStyle name="Обычный 5 3 2 5 5 2 3" xfId="2901"/>
    <cellStyle name="Обычный 5 3 2 5 5 2 3 2" xfId="6059"/>
    <cellStyle name="Обычный 5 3 2 5 5 2 4" xfId="6057"/>
    <cellStyle name="Обычный 5 3 2 5 5 3" xfId="1512"/>
    <cellStyle name="Обычный 5 3 2 5 5 3 2" xfId="3267"/>
    <cellStyle name="Обычный 5 3 2 5 5 3 2 2" xfId="6772"/>
    <cellStyle name="Обычный 5 3 2 5 5 3 3" xfId="6060"/>
    <cellStyle name="Обычный 5 3 2 5 5 4" xfId="2900"/>
    <cellStyle name="Обычный 5 3 2 5 5 4 2" xfId="6061"/>
    <cellStyle name="Обычный 5 3 2 5 5 5" xfId="6056"/>
    <cellStyle name="Обычный 5 3 2 5 5_БАЛАНС" xfId="1112"/>
    <cellStyle name="Обычный 5 3 2 5 6" xfId="474"/>
    <cellStyle name="Обычный 5 3 2 5 6 2" xfId="908"/>
    <cellStyle name="Обычный 5 3 2 5 6 2 2" xfId="1920"/>
    <cellStyle name="Обычный 5 3 2 5 6 2 2 2" xfId="3675"/>
    <cellStyle name="Обычный 5 3 2 5 6 2 2 2 2" xfId="7180"/>
    <cellStyle name="Обычный 5 3 2 5 6 2 2 3" xfId="6064"/>
    <cellStyle name="Обычный 5 3 2 5 6 2 3" xfId="2903"/>
    <cellStyle name="Обычный 5 3 2 5 6 2 3 2" xfId="6065"/>
    <cellStyle name="Обычный 5 3 2 5 6 2 4" xfId="6063"/>
    <cellStyle name="Обычный 5 3 2 5 6 3" xfId="1554"/>
    <cellStyle name="Обычный 5 3 2 5 6 3 2" xfId="3309"/>
    <cellStyle name="Обычный 5 3 2 5 6 3 2 2" xfId="6814"/>
    <cellStyle name="Обычный 5 3 2 5 6 3 3" xfId="6066"/>
    <cellStyle name="Обычный 5 3 2 5 6 4" xfId="2902"/>
    <cellStyle name="Обычный 5 3 2 5 6 4 2" xfId="6067"/>
    <cellStyle name="Обычный 5 3 2 5 6 5" xfId="6062"/>
    <cellStyle name="Обычный 5 3 2 5 6_БАЛАНС" xfId="1113"/>
    <cellStyle name="Обычный 5 3 2 5 7" xfId="514"/>
    <cellStyle name="Обычный 5 3 2 5 7 2" xfId="950"/>
    <cellStyle name="Обычный 5 3 2 5 7 2 2" xfId="1962"/>
    <cellStyle name="Обычный 5 3 2 5 7 2 2 2" xfId="3717"/>
    <cellStyle name="Обычный 5 3 2 5 7 2 2 2 2" xfId="7222"/>
    <cellStyle name="Обычный 5 3 2 5 7 2 2 3" xfId="6070"/>
    <cellStyle name="Обычный 5 3 2 5 7 2 3" xfId="2905"/>
    <cellStyle name="Обычный 5 3 2 5 7 2 3 2" xfId="6071"/>
    <cellStyle name="Обычный 5 3 2 5 7 2 4" xfId="6069"/>
    <cellStyle name="Обычный 5 3 2 5 7 3" xfId="1596"/>
    <cellStyle name="Обычный 5 3 2 5 7 3 2" xfId="3351"/>
    <cellStyle name="Обычный 5 3 2 5 7 3 2 2" xfId="6856"/>
    <cellStyle name="Обычный 5 3 2 5 7 3 3" xfId="6072"/>
    <cellStyle name="Обычный 5 3 2 5 7 4" xfId="2904"/>
    <cellStyle name="Обычный 5 3 2 5 7 4 2" xfId="6073"/>
    <cellStyle name="Обычный 5 3 2 5 7 5" xfId="6068"/>
    <cellStyle name="Обычный 5 3 2 5 7_БАЛАНС" xfId="1114"/>
    <cellStyle name="Обычный 5 3 2 5 8" xfId="556"/>
    <cellStyle name="Обычный 5 3 2 5 8 2" xfId="1638"/>
    <cellStyle name="Обычный 5 3 2 5 8 2 2" xfId="3393"/>
    <cellStyle name="Обычный 5 3 2 5 8 2 2 2" xfId="6898"/>
    <cellStyle name="Обычный 5 3 2 5 8 2 3" xfId="6075"/>
    <cellStyle name="Обычный 5 3 2 5 8 3" xfId="2906"/>
    <cellStyle name="Обычный 5 3 2 5 8 3 2" xfId="6076"/>
    <cellStyle name="Обычный 5 3 2 5 8 4" xfId="6074"/>
    <cellStyle name="Обычный 5 3 2 5 9" xfId="598"/>
    <cellStyle name="Обычный 5 3 2 5 9 2" xfId="1680"/>
    <cellStyle name="Обычный 5 3 2 5 9 2 2" xfId="3435"/>
    <cellStyle name="Обычный 5 3 2 5 9 2 2 2" xfId="6940"/>
    <cellStyle name="Обычный 5 3 2 5 9 2 3" xfId="6078"/>
    <cellStyle name="Обычный 5 3 2 5 9 3" xfId="2907"/>
    <cellStyle name="Обычный 5 3 2 5 9 3 2" xfId="6079"/>
    <cellStyle name="Обычный 5 3 2 5 9 4" xfId="6077"/>
    <cellStyle name="Обычный 5 3 2 5_БАЛАНС" xfId="1108"/>
    <cellStyle name="Обычный 5 3 2 50" xfId="5750"/>
    <cellStyle name="Обычный 5 3 2 51" xfId="7505"/>
    <cellStyle name="Обычный 5 3 2 52" xfId="7541"/>
    <cellStyle name="Обычный 5 3 2 53" xfId="7467"/>
    <cellStyle name="Обычный 5 3 2 54" xfId="7545"/>
    <cellStyle name="Обычный 5 3 2 55" xfId="7487"/>
    <cellStyle name="Обычный 5 3 2 56" xfId="7551"/>
    <cellStyle name="Обычный 5 3 2 57" xfId="7527"/>
    <cellStyle name="Обычный 5 3 2 58" xfId="7563"/>
    <cellStyle name="Обычный 5 3 2 59" xfId="7569"/>
    <cellStyle name="Обычный 5 3 2 6" xfId="51"/>
    <cellStyle name="Обычный 5 3 2 6 10" xfId="657"/>
    <cellStyle name="Обычный 5 3 2 6 10 2" xfId="1723"/>
    <cellStyle name="Обычный 5 3 2 6 10 2 2" xfId="3478"/>
    <cellStyle name="Обычный 5 3 2 6 10 2 2 2" xfId="6983"/>
    <cellStyle name="Обычный 5 3 2 6 10 2 3" xfId="6082"/>
    <cellStyle name="Обычный 5 3 2 6 10 3" xfId="2909"/>
    <cellStyle name="Обычный 5 3 2 6 10 3 2" xfId="6083"/>
    <cellStyle name="Обычный 5 3 2 6 10 4" xfId="6081"/>
    <cellStyle name="Обычный 5 3 2 6 11" xfId="1228"/>
    <cellStyle name="Обычный 5 3 2 6 11 2" xfId="2021"/>
    <cellStyle name="Обычный 5 3 2 6 11 2 2" xfId="3776"/>
    <cellStyle name="Обычный 5 3 2 6 11 2 2 2" xfId="7281"/>
    <cellStyle name="Обычный 5 3 2 6 11 2 3" xfId="6085"/>
    <cellStyle name="Обычный 5 3 2 6 11 3" xfId="2910"/>
    <cellStyle name="Обычный 5 3 2 6 11 3 2" xfId="6086"/>
    <cellStyle name="Обычный 5 3 2 6 11 4" xfId="6084"/>
    <cellStyle name="Обычный 5 3 2 6 12" xfId="1440"/>
    <cellStyle name="Обычный 5 3 2 6 12 2" xfId="3111"/>
    <cellStyle name="Обычный 5 3 2 6 12 2 2" xfId="6617"/>
    <cellStyle name="Обычный 5 3 2 6 12 3" xfId="6087"/>
    <cellStyle name="Обычный 5 3 2 6 13" xfId="2908"/>
    <cellStyle name="Обычный 5 3 2 6 13 2" xfId="6088"/>
    <cellStyle name="Обычный 5 3 2 6 14" xfId="6080"/>
    <cellStyle name="Обычный 5 3 2 6 15" xfId="7510"/>
    <cellStyle name="Обычный 5 3 2 6 16" xfId="7666"/>
    <cellStyle name="Обычный 5 3 2 6 17" xfId="7866"/>
    <cellStyle name="Обычный 5 3 2 6 18" xfId="7972"/>
    <cellStyle name="Обычный 5 3 2 6 19" xfId="8140"/>
    <cellStyle name="Обычный 5 3 2 6 2" xfId="103"/>
    <cellStyle name="Обычный 5 3 2 6 2 2" xfId="253"/>
    <cellStyle name="Обычный 5 3 2 6 2 2 2" xfId="1760"/>
    <cellStyle name="Обычный 5 3 2 6 2 2 2 2" xfId="3515"/>
    <cellStyle name="Обычный 5 3 2 6 2 2 2 2 2" xfId="7020"/>
    <cellStyle name="Обычный 5 3 2 6 2 2 2 3" xfId="6091"/>
    <cellStyle name="Обычный 5 3 2 6 2 2 3" xfId="2912"/>
    <cellStyle name="Обычный 5 3 2 6 2 2 3 2" xfId="6092"/>
    <cellStyle name="Обычный 5 3 2 6 2 2 4" xfId="6090"/>
    <cellStyle name="Обычный 5 3 2 6 2 2 5" xfId="745"/>
    <cellStyle name="Обычный 5 3 2 6 2 3" xfId="379"/>
    <cellStyle name="Обычный 5 3 2 6 2 3 2" xfId="3149"/>
    <cellStyle name="Обычный 5 3 2 6 2 3 2 2" xfId="6654"/>
    <cellStyle name="Обычный 5 3 2 6 2 3 3" xfId="6093"/>
    <cellStyle name="Обычный 5 3 2 6 2 4" xfId="2911"/>
    <cellStyle name="Обычный 5 3 2 6 2 4 2" xfId="6094"/>
    <cellStyle name="Обычный 5 3 2 6 2 5" xfId="6089"/>
    <cellStyle name="Обычный 5 3 2 6 2_БАЛАНС" xfId="1116"/>
    <cellStyle name="Обычный 5 3 2 6 3" xfId="145"/>
    <cellStyle name="Обычный 5 3 2 6 3 2" xfId="254"/>
    <cellStyle name="Обычный 5 3 2 6 3 2 2" xfId="1795"/>
    <cellStyle name="Обычный 5 3 2 6 3 2 2 2" xfId="3550"/>
    <cellStyle name="Обычный 5 3 2 6 3 2 2 2 2" xfId="7055"/>
    <cellStyle name="Обычный 5 3 2 6 3 2 2 3" xfId="6097"/>
    <cellStyle name="Обычный 5 3 2 6 3 2 3" xfId="2914"/>
    <cellStyle name="Обычный 5 3 2 6 3 2 3 2" xfId="6098"/>
    <cellStyle name="Обычный 5 3 2 6 3 2 4" xfId="6096"/>
    <cellStyle name="Обычный 5 3 2 6 3 2 5" xfId="782"/>
    <cellStyle name="Обычный 5 3 2 6 3 3" xfId="380"/>
    <cellStyle name="Обычный 5 3 2 6 3 3 2" xfId="3184"/>
    <cellStyle name="Обычный 5 3 2 6 3 3 2 2" xfId="6689"/>
    <cellStyle name="Обычный 5 3 2 6 3 3 3" xfId="6099"/>
    <cellStyle name="Обычный 5 3 2 6 3 4" xfId="2913"/>
    <cellStyle name="Обычный 5 3 2 6 3 4 2" xfId="6100"/>
    <cellStyle name="Обычный 5 3 2 6 3 5" xfId="6095"/>
    <cellStyle name="Обычный 5 3 2 6 3_БАЛАНС" xfId="1117"/>
    <cellStyle name="Обычный 5 3 2 6 4" xfId="252"/>
    <cellStyle name="Обычный 5 3 2 6 4 2" xfId="824"/>
    <cellStyle name="Обычный 5 3 2 6 4 2 2" xfId="1837"/>
    <cellStyle name="Обычный 5 3 2 6 4 2 2 2" xfId="3592"/>
    <cellStyle name="Обычный 5 3 2 6 4 2 2 2 2" xfId="7097"/>
    <cellStyle name="Обычный 5 3 2 6 4 2 2 3" xfId="6103"/>
    <cellStyle name="Обычный 5 3 2 6 4 2 3" xfId="2916"/>
    <cellStyle name="Обычный 5 3 2 6 4 2 3 2" xfId="6104"/>
    <cellStyle name="Обычный 5 3 2 6 4 2 4" xfId="6102"/>
    <cellStyle name="Обычный 5 3 2 6 4 3" xfId="1473"/>
    <cellStyle name="Обычный 5 3 2 6 4 3 2" xfId="3226"/>
    <cellStyle name="Обычный 5 3 2 6 4 3 2 2" xfId="6731"/>
    <cellStyle name="Обычный 5 3 2 6 4 3 3" xfId="6105"/>
    <cellStyle name="Обычный 5 3 2 6 4 4" xfId="2915"/>
    <cellStyle name="Обычный 5 3 2 6 4 4 2" xfId="6106"/>
    <cellStyle name="Обычный 5 3 2 6 4 5" xfId="6101"/>
    <cellStyle name="Обычный 5 3 2 6 4 6" xfId="432"/>
    <cellStyle name="Обычный 5 3 2 6 4_БАЛАНС" xfId="1118"/>
    <cellStyle name="Обычный 5 3 2 6 5" xfId="378"/>
    <cellStyle name="Обычный 5 3 2 6 5 2" xfId="867"/>
    <cellStyle name="Обычный 5 3 2 6 5 2 2" xfId="1879"/>
    <cellStyle name="Обычный 5 3 2 6 5 2 2 2" xfId="3634"/>
    <cellStyle name="Обычный 5 3 2 6 5 2 2 2 2" xfId="7139"/>
    <cellStyle name="Обычный 5 3 2 6 5 2 2 3" xfId="6109"/>
    <cellStyle name="Обычный 5 3 2 6 5 2 3" xfId="2918"/>
    <cellStyle name="Обычный 5 3 2 6 5 2 3 2" xfId="6110"/>
    <cellStyle name="Обычный 5 3 2 6 5 2 4" xfId="6108"/>
    <cellStyle name="Обычный 5 3 2 6 5 3" xfId="1513"/>
    <cellStyle name="Обычный 5 3 2 6 5 3 2" xfId="3268"/>
    <cellStyle name="Обычный 5 3 2 6 5 3 2 2" xfId="6773"/>
    <cellStyle name="Обычный 5 3 2 6 5 3 3" xfId="6111"/>
    <cellStyle name="Обычный 5 3 2 6 5 4" xfId="2917"/>
    <cellStyle name="Обычный 5 3 2 6 5 4 2" xfId="6112"/>
    <cellStyle name="Обычный 5 3 2 6 5 5" xfId="6107"/>
    <cellStyle name="Обычный 5 3 2 6 5_БАЛАНС" xfId="1119"/>
    <cellStyle name="Обычный 5 3 2 6 6" xfId="475"/>
    <cellStyle name="Обычный 5 3 2 6 6 2" xfId="909"/>
    <cellStyle name="Обычный 5 3 2 6 6 2 2" xfId="1921"/>
    <cellStyle name="Обычный 5 3 2 6 6 2 2 2" xfId="3676"/>
    <cellStyle name="Обычный 5 3 2 6 6 2 2 2 2" xfId="7181"/>
    <cellStyle name="Обычный 5 3 2 6 6 2 2 3" xfId="6115"/>
    <cellStyle name="Обычный 5 3 2 6 6 2 3" xfId="2920"/>
    <cellStyle name="Обычный 5 3 2 6 6 2 3 2" xfId="6116"/>
    <cellStyle name="Обычный 5 3 2 6 6 2 4" xfId="6114"/>
    <cellStyle name="Обычный 5 3 2 6 6 3" xfId="1555"/>
    <cellStyle name="Обычный 5 3 2 6 6 3 2" xfId="3310"/>
    <cellStyle name="Обычный 5 3 2 6 6 3 2 2" xfId="6815"/>
    <cellStyle name="Обычный 5 3 2 6 6 3 3" xfId="6117"/>
    <cellStyle name="Обычный 5 3 2 6 6 4" xfId="2919"/>
    <cellStyle name="Обычный 5 3 2 6 6 4 2" xfId="6118"/>
    <cellStyle name="Обычный 5 3 2 6 6 5" xfId="6113"/>
    <cellStyle name="Обычный 5 3 2 6 6_БАЛАНС" xfId="1120"/>
    <cellStyle name="Обычный 5 3 2 6 7" xfId="515"/>
    <cellStyle name="Обычный 5 3 2 6 7 2" xfId="951"/>
    <cellStyle name="Обычный 5 3 2 6 7 2 2" xfId="1963"/>
    <cellStyle name="Обычный 5 3 2 6 7 2 2 2" xfId="3718"/>
    <cellStyle name="Обычный 5 3 2 6 7 2 2 2 2" xfId="7223"/>
    <cellStyle name="Обычный 5 3 2 6 7 2 2 3" xfId="6121"/>
    <cellStyle name="Обычный 5 3 2 6 7 2 3" xfId="2922"/>
    <cellStyle name="Обычный 5 3 2 6 7 2 3 2" xfId="6122"/>
    <cellStyle name="Обычный 5 3 2 6 7 2 4" xfId="6120"/>
    <cellStyle name="Обычный 5 3 2 6 7 3" xfId="1597"/>
    <cellStyle name="Обычный 5 3 2 6 7 3 2" xfId="3352"/>
    <cellStyle name="Обычный 5 3 2 6 7 3 2 2" xfId="6857"/>
    <cellStyle name="Обычный 5 3 2 6 7 3 3" xfId="6123"/>
    <cellStyle name="Обычный 5 3 2 6 7 4" xfId="2921"/>
    <cellStyle name="Обычный 5 3 2 6 7 4 2" xfId="6124"/>
    <cellStyle name="Обычный 5 3 2 6 7 5" xfId="6119"/>
    <cellStyle name="Обычный 5 3 2 6 7_БАЛАНС" xfId="1121"/>
    <cellStyle name="Обычный 5 3 2 6 8" xfId="557"/>
    <cellStyle name="Обычный 5 3 2 6 8 2" xfId="1639"/>
    <cellStyle name="Обычный 5 3 2 6 8 2 2" xfId="3394"/>
    <cellStyle name="Обычный 5 3 2 6 8 2 2 2" xfId="6899"/>
    <cellStyle name="Обычный 5 3 2 6 8 2 3" xfId="6126"/>
    <cellStyle name="Обычный 5 3 2 6 8 3" xfId="2923"/>
    <cellStyle name="Обычный 5 3 2 6 8 3 2" xfId="6127"/>
    <cellStyle name="Обычный 5 3 2 6 8 4" xfId="6125"/>
    <cellStyle name="Обычный 5 3 2 6 9" xfId="599"/>
    <cellStyle name="Обычный 5 3 2 6 9 2" xfId="1681"/>
    <cellStyle name="Обычный 5 3 2 6 9 2 2" xfId="3436"/>
    <cellStyle name="Обычный 5 3 2 6 9 2 2 2" xfId="6941"/>
    <cellStyle name="Обычный 5 3 2 6 9 2 3" xfId="6129"/>
    <cellStyle name="Обычный 5 3 2 6 9 3" xfId="2924"/>
    <cellStyle name="Обычный 5 3 2 6 9 3 2" xfId="6130"/>
    <cellStyle name="Обычный 5 3 2 6 9 4" xfId="6128"/>
    <cellStyle name="Обычный 5 3 2 6_БАЛАНС" xfId="1115"/>
    <cellStyle name="Обычный 5 3 2 60" xfId="7574"/>
    <cellStyle name="Обычный 5 3 2 61" xfId="7579"/>
    <cellStyle name="Обычный 5 3 2 62" xfId="7583"/>
    <cellStyle name="Обычный 5 3 2 63" xfId="7587"/>
    <cellStyle name="Обычный 5 3 2 64" xfId="7591"/>
    <cellStyle name="Обычный 5 3 2 65" xfId="7595"/>
    <cellStyle name="Обычный 5 3 2 66" xfId="7599"/>
    <cellStyle name="Обычный 5 3 2 67" xfId="7603"/>
    <cellStyle name="Обычный 5 3 2 68" xfId="7607"/>
    <cellStyle name="Обычный 5 3 2 69" xfId="7610"/>
    <cellStyle name="Обычный 5 3 2 7" xfId="52"/>
    <cellStyle name="Обычный 5 3 2 7 10" xfId="1229"/>
    <cellStyle name="Обычный 5 3 2 7 10 2" xfId="2022"/>
    <cellStyle name="Обычный 5 3 2 7 10 2 2" xfId="3777"/>
    <cellStyle name="Обычный 5 3 2 7 10 2 2 2" xfId="7282"/>
    <cellStyle name="Обычный 5 3 2 7 10 2 3" xfId="6133"/>
    <cellStyle name="Обычный 5 3 2 7 10 3" xfId="2926"/>
    <cellStyle name="Обычный 5 3 2 7 10 3 2" xfId="6134"/>
    <cellStyle name="Обычный 5 3 2 7 10 4" xfId="6132"/>
    <cellStyle name="Обычный 5 3 2 7 11" xfId="1441"/>
    <cellStyle name="Обычный 5 3 2 7 11 2" xfId="3112"/>
    <cellStyle name="Обычный 5 3 2 7 11 2 2" xfId="6618"/>
    <cellStyle name="Обычный 5 3 2 7 11 3" xfId="6135"/>
    <cellStyle name="Обычный 5 3 2 7 12" xfId="2925"/>
    <cellStyle name="Обычный 5 3 2 7 12 2" xfId="6136"/>
    <cellStyle name="Обычный 5 3 2 7 13" xfId="6131"/>
    <cellStyle name="Обычный 5 3 2 7 14" xfId="7511"/>
    <cellStyle name="Обычный 5 3 2 7 15" xfId="7667"/>
    <cellStyle name="Обычный 5 3 2 7 16" xfId="7867"/>
    <cellStyle name="Обычный 5 3 2 7 17" xfId="7973"/>
    <cellStyle name="Обычный 5 3 2 7 18" xfId="8141"/>
    <cellStyle name="Обычный 5 3 2 7 2" xfId="104"/>
    <cellStyle name="Обычный 5 3 2 7 2 2" xfId="256"/>
    <cellStyle name="Обычный 5 3 2 7 2 2 2" xfId="1796"/>
    <cellStyle name="Обычный 5 3 2 7 2 2 2 2" xfId="3551"/>
    <cellStyle name="Обычный 5 3 2 7 2 2 2 2 2" xfId="7056"/>
    <cellStyle name="Обычный 5 3 2 7 2 2 2 3" xfId="6139"/>
    <cellStyle name="Обычный 5 3 2 7 2 2 3" xfId="2928"/>
    <cellStyle name="Обычный 5 3 2 7 2 2 3 2" xfId="6140"/>
    <cellStyle name="Обычный 5 3 2 7 2 2 4" xfId="6138"/>
    <cellStyle name="Обычный 5 3 2 7 2 2 5" xfId="783"/>
    <cellStyle name="Обычный 5 3 2 7 2 3" xfId="382"/>
    <cellStyle name="Обычный 5 3 2 7 2 3 2" xfId="3185"/>
    <cellStyle name="Обычный 5 3 2 7 2 3 2 2" xfId="6690"/>
    <cellStyle name="Обычный 5 3 2 7 2 3 3" xfId="6141"/>
    <cellStyle name="Обычный 5 3 2 7 2 4" xfId="2927"/>
    <cellStyle name="Обычный 5 3 2 7 2 4 2" xfId="6142"/>
    <cellStyle name="Обычный 5 3 2 7 2 5" xfId="6137"/>
    <cellStyle name="Обычный 5 3 2 7 2_БАЛАНС" xfId="1123"/>
    <cellStyle name="Обычный 5 3 2 7 3" xfId="146"/>
    <cellStyle name="Обычный 5 3 2 7 3 2" xfId="257"/>
    <cellStyle name="Обычный 5 3 2 7 3 2 2" xfId="1838"/>
    <cellStyle name="Обычный 5 3 2 7 3 2 2 2" xfId="3593"/>
    <cellStyle name="Обычный 5 3 2 7 3 2 2 2 2" xfId="7098"/>
    <cellStyle name="Обычный 5 3 2 7 3 2 2 3" xfId="6145"/>
    <cellStyle name="Обычный 5 3 2 7 3 2 3" xfId="2930"/>
    <cellStyle name="Обычный 5 3 2 7 3 2 3 2" xfId="6146"/>
    <cellStyle name="Обычный 5 3 2 7 3 2 4" xfId="6144"/>
    <cellStyle name="Обычный 5 3 2 7 3 2 5" xfId="825"/>
    <cellStyle name="Обычный 5 3 2 7 3 3" xfId="383"/>
    <cellStyle name="Обычный 5 3 2 7 3 3 2" xfId="3227"/>
    <cellStyle name="Обычный 5 3 2 7 3 3 2 2" xfId="6732"/>
    <cellStyle name="Обычный 5 3 2 7 3 3 3" xfId="6147"/>
    <cellStyle name="Обычный 5 3 2 7 3 4" xfId="2929"/>
    <cellStyle name="Обычный 5 3 2 7 3 4 2" xfId="6148"/>
    <cellStyle name="Обычный 5 3 2 7 3 5" xfId="6143"/>
    <cellStyle name="Обычный 5 3 2 7 3_БАЛАНС" xfId="1124"/>
    <cellStyle name="Обычный 5 3 2 7 4" xfId="255"/>
    <cellStyle name="Обычный 5 3 2 7 4 2" xfId="868"/>
    <cellStyle name="Обычный 5 3 2 7 4 2 2" xfId="1880"/>
    <cellStyle name="Обычный 5 3 2 7 4 2 2 2" xfId="3635"/>
    <cellStyle name="Обычный 5 3 2 7 4 2 2 2 2" xfId="7140"/>
    <cellStyle name="Обычный 5 3 2 7 4 2 2 3" xfId="6151"/>
    <cellStyle name="Обычный 5 3 2 7 4 2 3" xfId="2932"/>
    <cellStyle name="Обычный 5 3 2 7 4 2 3 2" xfId="6152"/>
    <cellStyle name="Обычный 5 3 2 7 4 2 4" xfId="6150"/>
    <cellStyle name="Обычный 5 3 2 7 4 3" xfId="1514"/>
    <cellStyle name="Обычный 5 3 2 7 4 3 2" xfId="3269"/>
    <cellStyle name="Обычный 5 3 2 7 4 3 2 2" xfId="6774"/>
    <cellStyle name="Обычный 5 3 2 7 4 3 3" xfId="6153"/>
    <cellStyle name="Обычный 5 3 2 7 4 4" xfId="2931"/>
    <cellStyle name="Обычный 5 3 2 7 4 4 2" xfId="6154"/>
    <cellStyle name="Обычный 5 3 2 7 4 5" xfId="6149"/>
    <cellStyle name="Обычный 5 3 2 7 4 6" xfId="449"/>
    <cellStyle name="Обычный 5 3 2 7 4_БАЛАНС" xfId="1125"/>
    <cellStyle name="Обычный 5 3 2 7 5" xfId="381"/>
    <cellStyle name="Обычный 5 3 2 7 5 2" xfId="910"/>
    <cellStyle name="Обычный 5 3 2 7 5 2 2" xfId="1922"/>
    <cellStyle name="Обычный 5 3 2 7 5 2 2 2" xfId="3677"/>
    <cellStyle name="Обычный 5 3 2 7 5 2 2 2 2" xfId="7182"/>
    <cellStyle name="Обычный 5 3 2 7 5 2 2 3" xfId="6157"/>
    <cellStyle name="Обычный 5 3 2 7 5 2 3" xfId="2934"/>
    <cellStyle name="Обычный 5 3 2 7 5 2 3 2" xfId="6158"/>
    <cellStyle name="Обычный 5 3 2 7 5 2 4" xfId="6156"/>
    <cellStyle name="Обычный 5 3 2 7 5 3" xfId="1556"/>
    <cellStyle name="Обычный 5 3 2 7 5 3 2" xfId="3311"/>
    <cellStyle name="Обычный 5 3 2 7 5 3 2 2" xfId="6816"/>
    <cellStyle name="Обычный 5 3 2 7 5 3 3" xfId="6159"/>
    <cellStyle name="Обычный 5 3 2 7 5 4" xfId="2933"/>
    <cellStyle name="Обычный 5 3 2 7 5 4 2" xfId="6160"/>
    <cellStyle name="Обычный 5 3 2 7 5 5" xfId="6155"/>
    <cellStyle name="Обычный 5 3 2 7 5_БАЛАНС" xfId="1126"/>
    <cellStyle name="Обычный 5 3 2 7 6" xfId="516"/>
    <cellStyle name="Обычный 5 3 2 7 6 2" xfId="952"/>
    <cellStyle name="Обычный 5 3 2 7 6 2 2" xfId="1964"/>
    <cellStyle name="Обычный 5 3 2 7 6 2 2 2" xfId="3719"/>
    <cellStyle name="Обычный 5 3 2 7 6 2 2 2 2" xfId="7224"/>
    <cellStyle name="Обычный 5 3 2 7 6 2 2 3" xfId="6163"/>
    <cellStyle name="Обычный 5 3 2 7 6 2 3" xfId="2936"/>
    <cellStyle name="Обычный 5 3 2 7 6 2 3 2" xfId="6164"/>
    <cellStyle name="Обычный 5 3 2 7 6 2 4" xfId="6162"/>
    <cellStyle name="Обычный 5 3 2 7 6 3" xfId="1598"/>
    <cellStyle name="Обычный 5 3 2 7 6 3 2" xfId="3353"/>
    <cellStyle name="Обычный 5 3 2 7 6 3 2 2" xfId="6858"/>
    <cellStyle name="Обычный 5 3 2 7 6 3 3" xfId="6165"/>
    <cellStyle name="Обычный 5 3 2 7 6 4" xfId="2935"/>
    <cellStyle name="Обычный 5 3 2 7 6 4 2" xfId="6166"/>
    <cellStyle name="Обычный 5 3 2 7 6 5" xfId="6161"/>
    <cellStyle name="Обычный 5 3 2 7 6_БАЛАНС" xfId="1127"/>
    <cellStyle name="Обычный 5 3 2 7 7" xfId="558"/>
    <cellStyle name="Обычный 5 3 2 7 7 2" xfId="1640"/>
    <cellStyle name="Обычный 5 3 2 7 7 2 2" xfId="3395"/>
    <cellStyle name="Обычный 5 3 2 7 7 2 2 2" xfId="6900"/>
    <cellStyle name="Обычный 5 3 2 7 7 2 3" xfId="6168"/>
    <cellStyle name="Обычный 5 3 2 7 7 3" xfId="2937"/>
    <cellStyle name="Обычный 5 3 2 7 7 3 2" xfId="6169"/>
    <cellStyle name="Обычный 5 3 2 7 7 4" xfId="6167"/>
    <cellStyle name="Обычный 5 3 2 7 8" xfId="600"/>
    <cellStyle name="Обычный 5 3 2 7 8 2" xfId="1682"/>
    <cellStyle name="Обычный 5 3 2 7 8 2 2" xfId="3437"/>
    <cellStyle name="Обычный 5 3 2 7 8 2 2 2" xfId="6942"/>
    <cellStyle name="Обычный 5 3 2 7 8 2 3" xfId="6171"/>
    <cellStyle name="Обычный 5 3 2 7 8 3" xfId="2938"/>
    <cellStyle name="Обычный 5 3 2 7 8 3 2" xfId="6172"/>
    <cellStyle name="Обычный 5 3 2 7 8 4" xfId="6170"/>
    <cellStyle name="Обычный 5 3 2 7 9" xfId="658"/>
    <cellStyle name="Обычный 5 3 2 7 9 2" xfId="1724"/>
    <cellStyle name="Обычный 5 3 2 7 9 2 2" xfId="3479"/>
    <cellStyle name="Обычный 5 3 2 7 9 2 2 2" xfId="6984"/>
    <cellStyle name="Обычный 5 3 2 7 9 2 3" xfId="6174"/>
    <cellStyle name="Обычный 5 3 2 7 9 3" xfId="2939"/>
    <cellStyle name="Обычный 5 3 2 7 9 3 2" xfId="6175"/>
    <cellStyle name="Обычный 5 3 2 7 9 4" xfId="6173"/>
    <cellStyle name="Обычный 5 3 2 7_БАЛАНС" xfId="1122"/>
    <cellStyle name="Обычный 5 3 2 70" xfId="7613"/>
    <cellStyle name="Обычный 5 3 2 71" xfId="7661"/>
    <cellStyle name="Обычный 5 3 2 72" xfId="7697"/>
    <cellStyle name="Обычный 5 3 2 73" xfId="7623"/>
    <cellStyle name="Обычный 5 3 2 74" xfId="7701"/>
    <cellStyle name="Обычный 5 3 2 75" xfId="7643"/>
    <cellStyle name="Обычный 5 3 2 76" xfId="7707"/>
    <cellStyle name="Обычный 5 3 2 77" xfId="7683"/>
    <cellStyle name="Обычный 5 3 2 78" xfId="7719"/>
    <cellStyle name="Обычный 5 3 2 79" xfId="7725"/>
    <cellStyle name="Обычный 5 3 2 8" xfId="98"/>
    <cellStyle name="Обычный 5 3 2 8 2" xfId="258"/>
    <cellStyle name="Обычный 5 3 2 8 2 2" xfId="1790"/>
    <cellStyle name="Обычный 5 3 2 8 2 2 2" xfId="3545"/>
    <cellStyle name="Обычный 5 3 2 8 2 2 2 2" xfId="7050"/>
    <cellStyle name="Обычный 5 3 2 8 2 2 3" xfId="6178"/>
    <cellStyle name="Обычный 5 3 2 8 2 3" xfId="2941"/>
    <cellStyle name="Обычный 5 3 2 8 2 3 2" xfId="6179"/>
    <cellStyle name="Обычный 5 3 2 8 2 4" xfId="6177"/>
    <cellStyle name="Обычный 5 3 2 8 2 5" xfId="777"/>
    <cellStyle name="Обычный 5 3 2 8 3" xfId="384"/>
    <cellStyle name="Обычный 5 3 2 8 3 2" xfId="3179"/>
    <cellStyle name="Обычный 5 3 2 8 3 2 2" xfId="6684"/>
    <cellStyle name="Обычный 5 3 2 8 3 3" xfId="6180"/>
    <cellStyle name="Обычный 5 3 2 8 4" xfId="2940"/>
    <cellStyle name="Обычный 5 3 2 8 4 2" xfId="6181"/>
    <cellStyle name="Обычный 5 3 2 8 5" xfId="6176"/>
    <cellStyle name="Обычный 5 3 2 8_БАЛАНС" xfId="1128"/>
    <cellStyle name="Обычный 5 3 2 80" xfId="7731"/>
    <cellStyle name="Обычный 5 3 2 81" xfId="7737"/>
    <cellStyle name="Обычный 5 3 2 82" xfId="7743"/>
    <cellStyle name="Обычный 5 3 2 83" xfId="7749"/>
    <cellStyle name="Обычный 5 3 2 84" xfId="7755"/>
    <cellStyle name="Обычный 5 3 2 85" xfId="7761"/>
    <cellStyle name="Обычный 5 3 2 86" xfId="7767"/>
    <cellStyle name="Обычный 5 3 2 87" xfId="7773"/>
    <cellStyle name="Обычный 5 3 2 88" xfId="7778"/>
    <cellStyle name="Обычный 5 3 2 89" xfId="7783"/>
    <cellStyle name="Обычный 5 3 2 9" xfId="140"/>
    <cellStyle name="Обычный 5 3 2 9 2" xfId="259"/>
    <cellStyle name="Обычный 5 3 2 9 2 2" xfId="1832"/>
    <cellStyle name="Обычный 5 3 2 9 2 2 2" xfId="3587"/>
    <cellStyle name="Обычный 5 3 2 9 2 2 2 2" xfId="7092"/>
    <cellStyle name="Обычный 5 3 2 9 2 2 3" xfId="6184"/>
    <cellStyle name="Обычный 5 3 2 9 2 3" xfId="2943"/>
    <cellStyle name="Обычный 5 3 2 9 2 3 2" xfId="6185"/>
    <cellStyle name="Обычный 5 3 2 9 2 4" xfId="6183"/>
    <cellStyle name="Обычный 5 3 2 9 2 5" xfId="819"/>
    <cellStyle name="Обычный 5 3 2 9 3" xfId="385"/>
    <cellStyle name="Обычный 5 3 2 9 3 2" xfId="3221"/>
    <cellStyle name="Обычный 5 3 2 9 3 2 2" xfId="6726"/>
    <cellStyle name="Обычный 5 3 2 9 3 3" xfId="6186"/>
    <cellStyle name="Обычный 5 3 2 9 4" xfId="2942"/>
    <cellStyle name="Обычный 5 3 2 9 4 2" xfId="6187"/>
    <cellStyle name="Обычный 5 3 2 9 5" xfId="6182"/>
    <cellStyle name="Обычный 5 3 2 9_БАЛАНС" xfId="1129"/>
    <cellStyle name="Обычный 5 3 2 90" xfId="7787"/>
    <cellStyle name="Обычный 5 3 2 91" xfId="7791"/>
    <cellStyle name="Обычный 5 3 2 92" xfId="7795"/>
    <cellStyle name="Обычный 5 3 2 93" xfId="7799"/>
    <cellStyle name="Обычный 5 3 2 94" xfId="7803"/>
    <cellStyle name="Обычный 5 3 2 95" xfId="7807"/>
    <cellStyle name="Обычный 5 3 2 96" xfId="7811"/>
    <cellStyle name="Обычный 5 3 2 97" xfId="7814"/>
    <cellStyle name="Обычный 5 3 2 98" xfId="7817"/>
    <cellStyle name="Обычный 5 3 2 99" xfId="7861"/>
    <cellStyle name="Обычный 5 3 2_БАЛАНС" xfId="1083"/>
    <cellStyle name="Обычный 5 3 20" xfId="1262"/>
    <cellStyle name="Обычный 5 3 20 2" xfId="2055"/>
    <cellStyle name="Обычный 5 3 20 2 2" xfId="3810"/>
    <cellStyle name="Обычный 5 3 20 2 2 2" xfId="7315"/>
    <cellStyle name="Обычный 5 3 20 2 3" xfId="6189"/>
    <cellStyle name="Обычный 5 3 20 3" xfId="2944"/>
    <cellStyle name="Обычный 5 3 20 3 2" xfId="6190"/>
    <cellStyle name="Обычный 5 3 20 4" xfId="6188"/>
    <cellStyle name="Обычный 5 3 21" xfId="1188"/>
    <cellStyle name="Обычный 5 3 21 2" xfId="1981"/>
    <cellStyle name="Обычный 5 3 21 2 2" xfId="3736"/>
    <cellStyle name="Обычный 5 3 21 2 2 2" xfId="7241"/>
    <cellStyle name="Обычный 5 3 21 2 3" xfId="6192"/>
    <cellStyle name="Обычный 5 3 21 3" xfId="2945"/>
    <cellStyle name="Обычный 5 3 21 3 2" xfId="6193"/>
    <cellStyle name="Обычный 5 3 21 4" xfId="6191"/>
    <cellStyle name="Обычный 5 3 22" xfId="1266"/>
    <cellStyle name="Обычный 5 3 22 2" xfId="2059"/>
    <cellStyle name="Обычный 5 3 22 2 2" xfId="3814"/>
    <cellStyle name="Обычный 5 3 22 2 2 2" xfId="7319"/>
    <cellStyle name="Обычный 5 3 22 2 3" xfId="6195"/>
    <cellStyle name="Обычный 5 3 22 3" xfId="2946"/>
    <cellStyle name="Обычный 5 3 22 3 2" xfId="6196"/>
    <cellStyle name="Обычный 5 3 22 4" xfId="6194"/>
    <cellStyle name="Обычный 5 3 23" xfId="1236"/>
    <cellStyle name="Обычный 5 3 23 2" xfId="2029"/>
    <cellStyle name="Обычный 5 3 23 2 2" xfId="3784"/>
    <cellStyle name="Обычный 5 3 23 2 2 2" xfId="7289"/>
    <cellStyle name="Обычный 5 3 23 2 3" xfId="6198"/>
    <cellStyle name="Обычный 5 3 23 3" xfId="2947"/>
    <cellStyle name="Обычный 5 3 23 3 2" xfId="6199"/>
    <cellStyle name="Обычный 5 3 23 4" xfId="6197"/>
    <cellStyle name="Обычный 5 3 24" xfId="1272"/>
    <cellStyle name="Обычный 5 3 24 2" xfId="2065"/>
    <cellStyle name="Обычный 5 3 24 2 2" xfId="3820"/>
    <cellStyle name="Обычный 5 3 24 2 2 2" xfId="7325"/>
    <cellStyle name="Обычный 5 3 24 2 3" xfId="6201"/>
    <cellStyle name="Обычный 5 3 24 3" xfId="2948"/>
    <cellStyle name="Обычный 5 3 24 3 2" xfId="6202"/>
    <cellStyle name="Обычный 5 3 24 4" xfId="6200"/>
    <cellStyle name="Обычный 5 3 25" xfId="1241"/>
    <cellStyle name="Обычный 5 3 25 2" xfId="2034"/>
    <cellStyle name="Обычный 5 3 25 2 2" xfId="3789"/>
    <cellStyle name="Обычный 5 3 25 2 2 2" xfId="7294"/>
    <cellStyle name="Обычный 5 3 25 2 3" xfId="6204"/>
    <cellStyle name="Обычный 5 3 25 3" xfId="2949"/>
    <cellStyle name="Обычный 5 3 25 3 2" xfId="6205"/>
    <cellStyle name="Обычный 5 3 25 4" xfId="6203"/>
    <cellStyle name="Обычный 5 3 26" xfId="1277"/>
    <cellStyle name="Обычный 5 3 26 2" xfId="2070"/>
    <cellStyle name="Обычный 5 3 26 2 2" xfId="3825"/>
    <cellStyle name="Обычный 5 3 26 2 2 2" xfId="7330"/>
    <cellStyle name="Обычный 5 3 26 2 3" xfId="6207"/>
    <cellStyle name="Обычный 5 3 26 3" xfId="2950"/>
    <cellStyle name="Обычный 5 3 26 3 2" xfId="6208"/>
    <cellStyle name="Обычный 5 3 26 4" xfId="6206"/>
    <cellStyle name="Обычный 5 3 27" xfId="1283"/>
    <cellStyle name="Обычный 5 3 27 2" xfId="2076"/>
    <cellStyle name="Обычный 5 3 27 2 2" xfId="3831"/>
    <cellStyle name="Обычный 5 3 27 2 2 2" xfId="7336"/>
    <cellStyle name="Обычный 5 3 27 2 3" xfId="6210"/>
    <cellStyle name="Обычный 5 3 27 3" xfId="2951"/>
    <cellStyle name="Обычный 5 3 27 3 2" xfId="6211"/>
    <cellStyle name="Обычный 5 3 27 4" xfId="6209"/>
    <cellStyle name="Обычный 5 3 28" xfId="1289"/>
    <cellStyle name="Обычный 5 3 28 2" xfId="2082"/>
    <cellStyle name="Обычный 5 3 28 2 2" xfId="3837"/>
    <cellStyle name="Обычный 5 3 28 2 2 2" xfId="7342"/>
    <cellStyle name="Обычный 5 3 28 2 3" xfId="6213"/>
    <cellStyle name="Обычный 5 3 28 3" xfId="2952"/>
    <cellStyle name="Обычный 5 3 28 3 2" xfId="6214"/>
    <cellStyle name="Обычный 5 3 28 4" xfId="6212"/>
    <cellStyle name="Обычный 5 3 29" xfId="1295"/>
    <cellStyle name="Обычный 5 3 29 2" xfId="2088"/>
    <cellStyle name="Обычный 5 3 29 2 2" xfId="3843"/>
    <cellStyle name="Обычный 5 3 29 2 2 2" xfId="7348"/>
    <cellStyle name="Обычный 5 3 29 2 3" xfId="6216"/>
    <cellStyle name="Обычный 5 3 29 3" xfId="2953"/>
    <cellStyle name="Обычный 5 3 29 3 2" xfId="6217"/>
    <cellStyle name="Обычный 5 3 29 4" xfId="6215"/>
    <cellStyle name="Обычный 5 3 3" xfId="53"/>
    <cellStyle name="Обычный 5 3 3 10" xfId="659"/>
    <cellStyle name="Обычный 5 3 3 10 2" xfId="1725"/>
    <cellStyle name="Обычный 5 3 3 10 2 2" xfId="3480"/>
    <cellStyle name="Обычный 5 3 3 10 2 2 2" xfId="6985"/>
    <cellStyle name="Обычный 5 3 3 10 2 3" xfId="6220"/>
    <cellStyle name="Обычный 5 3 3 10 3" xfId="2955"/>
    <cellStyle name="Обычный 5 3 3 10 3 2" xfId="6221"/>
    <cellStyle name="Обычный 5 3 3 10 4" xfId="6219"/>
    <cellStyle name="Обычный 5 3 3 11" xfId="1230"/>
    <cellStyle name="Обычный 5 3 3 11 2" xfId="2023"/>
    <cellStyle name="Обычный 5 3 3 11 2 2" xfId="3778"/>
    <cellStyle name="Обычный 5 3 3 11 2 2 2" xfId="7283"/>
    <cellStyle name="Обычный 5 3 3 11 2 3" xfId="6223"/>
    <cellStyle name="Обычный 5 3 3 11 3" xfId="2956"/>
    <cellStyle name="Обычный 5 3 3 11 3 2" xfId="6224"/>
    <cellStyle name="Обычный 5 3 3 11 4" xfId="6222"/>
    <cellStyle name="Обычный 5 3 3 12" xfId="1442"/>
    <cellStyle name="Обычный 5 3 3 12 2" xfId="3113"/>
    <cellStyle name="Обычный 5 3 3 12 2 2" xfId="6619"/>
    <cellStyle name="Обычный 5 3 3 12 3" xfId="6225"/>
    <cellStyle name="Обычный 5 3 3 13" xfId="2954"/>
    <cellStyle name="Обычный 5 3 3 13 2" xfId="6226"/>
    <cellStyle name="Обычный 5 3 3 14" xfId="6218"/>
    <cellStyle name="Обычный 5 3 3 15" xfId="7512"/>
    <cellStyle name="Обычный 5 3 3 16" xfId="7668"/>
    <cellStyle name="Обычный 5 3 3 17" xfId="7868"/>
    <cellStyle name="Обычный 5 3 3 18" xfId="7974"/>
    <cellStyle name="Обычный 5 3 3 19" xfId="8142"/>
    <cellStyle name="Обычный 5 3 3 2" xfId="105"/>
    <cellStyle name="Обычный 5 3 3 2 2" xfId="261"/>
    <cellStyle name="Обычный 5 3 3 2 2 2" xfId="1733"/>
    <cellStyle name="Обычный 5 3 3 2 2 2 2" xfId="3488"/>
    <cellStyle name="Обычный 5 3 3 2 2 2 2 2" xfId="6993"/>
    <cellStyle name="Обычный 5 3 3 2 2 2 3" xfId="6229"/>
    <cellStyle name="Обычный 5 3 3 2 2 3" xfId="2958"/>
    <cellStyle name="Обычный 5 3 3 2 2 3 2" xfId="6230"/>
    <cellStyle name="Обычный 5 3 3 2 2 4" xfId="6228"/>
    <cellStyle name="Обычный 5 3 3 2 2 5" xfId="716"/>
    <cellStyle name="Обычный 5 3 3 2 3" xfId="387"/>
    <cellStyle name="Обычный 5 3 3 2 3 2" xfId="3122"/>
    <cellStyle name="Обычный 5 3 3 2 3 2 2" xfId="6627"/>
    <cellStyle name="Обычный 5 3 3 2 3 3" xfId="6231"/>
    <cellStyle name="Обычный 5 3 3 2 4" xfId="2957"/>
    <cellStyle name="Обычный 5 3 3 2 4 2" xfId="6232"/>
    <cellStyle name="Обычный 5 3 3 2 5" xfId="6227"/>
    <cellStyle name="Обычный 5 3 3 2_БАЛАНС" xfId="1131"/>
    <cellStyle name="Обычный 5 3 3 3" xfId="147"/>
    <cellStyle name="Обычный 5 3 3 3 2" xfId="262"/>
    <cellStyle name="Обычный 5 3 3 3 2 2" xfId="1797"/>
    <cellStyle name="Обычный 5 3 3 3 2 2 2" xfId="3552"/>
    <cellStyle name="Обычный 5 3 3 3 2 2 2 2" xfId="7057"/>
    <cellStyle name="Обычный 5 3 3 3 2 2 3" xfId="6235"/>
    <cellStyle name="Обычный 5 3 3 3 2 3" xfId="2960"/>
    <cellStyle name="Обычный 5 3 3 3 2 3 2" xfId="6236"/>
    <cellStyle name="Обычный 5 3 3 3 2 4" xfId="6234"/>
    <cellStyle name="Обычный 5 3 3 3 2 5" xfId="784"/>
    <cellStyle name="Обычный 5 3 3 3 3" xfId="388"/>
    <cellStyle name="Обычный 5 3 3 3 3 2" xfId="3186"/>
    <cellStyle name="Обычный 5 3 3 3 3 2 2" xfId="6691"/>
    <cellStyle name="Обычный 5 3 3 3 3 3" xfId="6237"/>
    <cellStyle name="Обычный 5 3 3 3 4" xfId="2959"/>
    <cellStyle name="Обычный 5 3 3 3 4 2" xfId="6238"/>
    <cellStyle name="Обычный 5 3 3 3 5" xfId="6233"/>
    <cellStyle name="Обычный 5 3 3 3_БАЛАНС" xfId="1132"/>
    <cellStyle name="Обычный 5 3 3 4" xfId="260"/>
    <cellStyle name="Обычный 5 3 3 4 2" xfId="826"/>
    <cellStyle name="Обычный 5 3 3 4 2 2" xfId="1839"/>
    <cellStyle name="Обычный 5 3 3 4 2 2 2" xfId="3594"/>
    <cellStyle name="Обычный 5 3 3 4 2 2 2 2" xfId="7099"/>
    <cellStyle name="Обычный 5 3 3 4 2 2 3" xfId="6241"/>
    <cellStyle name="Обычный 5 3 3 4 2 3" xfId="2962"/>
    <cellStyle name="Обычный 5 3 3 4 2 3 2" xfId="6242"/>
    <cellStyle name="Обычный 5 3 3 4 2 4" xfId="6240"/>
    <cellStyle name="Обычный 5 3 3 4 3" xfId="1474"/>
    <cellStyle name="Обычный 5 3 3 4 3 2" xfId="3228"/>
    <cellStyle name="Обычный 5 3 3 4 3 2 2" xfId="6733"/>
    <cellStyle name="Обычный 5 3 3 4 3 3" xfId="6243"/>
    <cellStyle name="Обычный 5 3 3 4 4" xfId="2961"/>
    <cellStyle name="Обычный 5 3 3 4 4 2" xfId="6244"/>
    <cellStyle name="Обычный 5 3 3 4 5" xfId="6239"/>
    <cellStyle name="Обычный 5 3 3 4 6" xfId="433"/>
    <cellStyle name="Обычный 5 3 3 4_БАЛАНС" xfId="1133"/>
    <cellStyle name="Обычный 5 3 3 5" xfId="386"/>
    <cellStyle name="Обычный 5 3 3 5 2" xfId="869"/>
    <cellStyle name="Обычный 5 3 3 5 2 2" xfId="1881"/>
    <cellStyle name="Обычный 5 3 3 5 2 2 2" xfId="3636"/>
    <cellStyle name="Обычный 5 3 3 5 2 2 2 2" xfId="7141"/>
    <cellStyle name="Обычный 5 3 3 5 2 2 3" xfId="6247"/>
    <cellStyle name="Обычный 5 3 3 5 2 3" xfId="2964"/>
    <cellStyle name="Обычный 5 3 3 5 2 3 2" xfId="6248"/>
    <cellStyle name="Обычный 5 3 3 5 2 4" xfId="6246"/>
    <cellStyle name="Обычный 5 3 3 5 3" xfId="1515"/>
    <cellStyle name="Обычный 5 3 3 5 3 2" xfId="3270"/>
    <cellStyle name="Обычный 5 3 3 5 3 2 2" xfId="6775"/>
    <cellStyle name="Обычный 5 3 3 5 3 3" xfId="6249"/>
    <cellStyle name="Обычный 5 3 3 5 4" xfId="2963"/>
    <cellStyle name="Обычный 5 3 3 5 4 2" xfId="6250"/>
    <cellStyle name="Обычный 5 3 3 5 5" xfId="6245"/>
    <cellStyle name="Обычный 5 3 3 5_БАЛАНС" xfId="1134"/>
    <cellStyle name="Обычный 5 3 3 6" xfId="476"/>
    <cellStyle name="Обычный 5 3 3 6 2" xfId="911"/>
    <cellStyle name="Обычный 5 3 3 6 2 2" xfId="1923"/>
    <cellStyle name="Обычный 5 3 3 6 2 2 2" xfId="3678"/>
    <cellStyle name="Обычный 5 3 3 6 2 2 2 2" xfId="7183"/>
    <cellStyle name="Обычный 5 3 3 6 2 2 3" xfId="6253"/>
    <cellStyle name="Обычный 5 3 3 6 2 3" xfId="2966"/>
    <cellStyle name="Обычный 5 3 3 6 2 3 2" xfId="6254"/>
    <cellStyle name="Обычный 5 3 3 6 2 4" xfId="6252"/>
    <cellStyle name="Обычный 5 3 3 6 3" xfId="1557"/>
    <cellStyle name="Обычный 5 3 3 6 3 2" xfId="3312"/>
    <cellStyle name="Обычный 5 3 3 6 3 2 2" xfId="6817"/>
    <cellStyle name="Обычный 5 3 3 6 3 3" xfId="6255"/>
    <cellStyle name="Обычный 5 3 3 6 4" xfId="2965"/>
    <cellStyle name="Обычный 5 3 3 6 4 2" xfId="6256"/>
    <cellStyle name="Обычный 5 3 3 6 5" xfId="6251"/>
    <cellStyle name="Обычный 5 3 3 6_БАЛАНС" xfId="1135"/>
    <cellStyle name="Обычный 5 3 3 7" xfId="517"/>
    <cellStyle name="Обычный 5 3 3 7 2" xfId="953"/>
    <cellStyle name="Обычный 5 3 3 7 2 2" xfId="1965"/>
    <cellStyle name="Обычный 5 3 3 7 2 2 2" xfId="3720"/>
    <cellStyle name="Обычный 5 3 3 7 2 2 2 2" xfId="7225"/>
    <cellStyle name="Обычный 5 3 3 7 2 2 3" xfId="6259"/>
    <cellStyle name="Обычный 5 3 3 7 2 3" xfId="2968"/>
    <cellStyle name="Обычный 5 3 3 7 2 3 2" xfId="6260"/>
    <cellStyle name="Обычный 5 3 3 7 2 4" xfId="6258"/>
    <cellStyle name="Обычный 5 3 3 7 3" xfId="1599"/>
    <cellStyle name="Обычный 5 3 3 7 3 2" xfId="3354"/>
    <cellStyle name="Обычный 5 3 3 7 3 2 2" xfId="6859"/>
    <cellStyle name="Обычный 5 3 3 7 3 3" xfId="6261"/>
    <cellStyle name="Обычный 5 3 3 7 4" xfId="2967"/>
    <cellStyle name="Обычный 5 3 3 7 4 2" xfId="6262"/>
    <cellStyle name="Обычный 5 3 3 7 5" xfId="6257"/>
    <cellStyle name="Обычный 5 3 3 7_БАЛАНС" xfId="1136"/>
    <cellStyle name="Обычный 5 3 3 8" xfId="559"/>
    <cellStyle name="Обычный 5 3 3 8 2" xfId="1641"/>
    <cellStyle name="Обычный 5 3 3 8 2 2" xfId="3396"/>
    <cellStyle name="Обычный 5 3 3 8 2 2 2" xfId="6901"/>
    <cellStyle name="Обычный 5 3 3 8 2 3" xfId="6264"/>
    <cellStyle name="Обычный 5 3 3 8 3" xfId="2969"/>
    <cellStyle name="Обычный 5 3 3 8 3 2" xfId="6265"/>
    <cellStyle name="Обычный 5 3 3 8 4" xfId="6263"/>
    <cellStyle name="Обычный 5 3 3 9" xfId="601"/>
    <cellStyle name="Обычный 5 3 3 9 2" xfId="1683"/>
    <cellStyle name="Обычный 5 3 3 9 2 2" xfId="3438"/>
    <cellStyle name="Обычный 5 3 3 9 2 2 2" xfId="6943"/>
    <cellStyle name="Обычный 5 3 3 9 2 3" xfId="6267"/>
    <cellStyle name="Обычный 5 3 3 9 3" xfId="2970"/>
    <cellStyle name="Обычный 5 3 3 9 3 2" xfId="6268"/>
    <cellStyle name="Обычный 5 3 3 9 4" xfId="6266"/>
    <cellStyle name="Обычный 5 3 3_БАЛАНС" xfId="1130"/>
    <cellStyle name="Обычный 5 3 30" xfId="1301"/>
    <cellStyle name="Обычный 5 3 30 2" xfId="2094"/>
    <cellStyle name="Обычный 5 3 30 2 2" xfId="3849"/>
    <cellStyle name="Обычный 5 3 30 2 2 2" xfId="7354"/>
    <cellStyle name="Обычный 5 3 30 2 3" xfId="6270"/>
    <cellStyle name="Обычный 5 3 30 3" xfId="2971"/>
    <cellStyle name="Обычный 5 3 30 3 2" xfId="6271"/>
    <cellStyle name="Обычный 5 3 30 4" xfId="6269"/>
    <cellStyle name="Обычный 5 3 31" xfId="1307"/>
    <cellStyle name="Обычный 5 3 31 2" xfId="2100"/>
    <cellStyle name="Обычный 5 3 31 2 2" xfId="3855"/>
    <cellStyle name="Обычный 5 3 31 2 2 2" xfId="7360"/>
    <cellStyle name="Обычный 5 3 31 2 3" xfId="6273"/>
    <cellStyle name="Обычный 5 3 31 3" xfId="2972"/>
    <cellStyle name="Обычный 5 3 31 3 2" xfId="6274"/>
    <cellStyle name="Обычный 5 3 31 4" xfId="6272"/>
    <cellStyle name="Обычный 5 3 32" xfId="1313"/>
    <cellStyle name="Обычный 5 3 32 2" xfId="2106"/>
    <cellStyle name="Обычный 5 3 32 2 2" xfId="3861"/>
    <cellStyle name="Обычный 5 3 32 2 2 2" xfId="7366"/>
    <cellStyle name="Обычный 5 3 32 2 3" xfId="6276"/>
    <cellStyle name="Обычный 5 3 32 3" xfId="2973"/>
    <cellStyle name="Обычный 5 3 32 3 2" xfId="6277"/>
    <cellStyle name="Обычный 5 3 32 4" xfId="6275"/>
    <cellStyle name="Обычный 5 3 33" xfId="1319"/>
    <cellStyle name="Обычный 5 3 33 2" xfId="2112"/>
    <cellStyle name="Обычный 5 3 33 2 2" xfId="3867"/>
    <cellStyle name="Обычный 5 3 33 2 2 2" xfId="7372"/>
    <cellStyle name="Обычный 5 3 33 2 3" xfId="6279"/>
    <cellStyle name="Обычный 5 3 33 3" xfId="2974"/>
    <cellStyle name="Обычный 5 3 33 3 2" xfId="6280"/>
    <cellStyle name="Обычный 5 3 33 4" xfId="6278"/>
    <cellStyle name="Обычный 5 3 34" xfId="1325"/>
    <cellStyle name="Обычный 5 3 34 2" xfId="2118"/>
    <cellStyle name="Обычный 5 3 34 2 2" xfId="3873"/>
    <cellStyle name="Обычный 5 3 34 2 2 2" xfId="7378"/>
    <cellStyle name="Обычный 5 3 34 2 3" xfId="6282"/>
    <cellStyle name="Обычный 5 3 34 3" xfId="2975"/>
    <cellStyle name="Обычный 5 3 34 3 2" xfId="6283"/>
    <cellStyle name="Обычный 5 3 34 4" xfId="6281"/>
    <cellStyle name="Обычный 5 3 35" xfId="1331"/>
    <cellStyle name="Обычный 5 3 35 2" xfId="2124"/>
    <cellStyle name="Обычный 5 3 35 2 2" xfId="3879"/>
    <cellStyle name="Обычный 5 3 35 2 2 2" xfId="7384"/>
    <cellStyle name="Обычный 5 3 35 2 3" xfId="6285"/>
    <cellStyle name="Обычный 5 3 35 3" xfId="2976"/>
    <cellStyle name="Обычный 5 3 35 3 2" xfId="6286"/>
    <cellStyle name="Обычный 5 3 35 4" xfId="6284"/>
    <cellStyle name="Обычный 5 3 36" xfId="1337"/>
    <cellStyle name="Обычный 5 3 36 2" xfId="2130"/>
    <cellStyle name="Обычный 5 3 36 2 2" xfId="3885"/>
    <cellStyle name="Обычный 5 3 36 2 2 2" xfId="7390"/>
    <cellStyle name="Обычный 5 3 36 2 3" xfId="6288"/>
    <cellStyle name="Обычный 5 3 36 3" xfId="2977"/>
    <cellStyle name="Обычный 5 3 36 3 2" xfId="6289"/>
    <cellStyle name="Обычный 5 3 36 4" xfId="6287"/>
    <cellStyle name="Обычный 5 3 37" xfId="1343"/>
    <cellStyle name="Обычный 5 3 37 2" xfId="2136"/>
    <cellStyle name="Обычный 5 3 37 2 2" xfId="3891"/>
    <cellStyle name="Обычный 5 3 37 2 2 2" xfId="7396"/>
    <cellStyle name="Обычный 5 3 37 2 3" xfId="6291"/>
    <cellStyle name="Обычный 5 3 37 3" xfId="2978"/>
    <cellStyle name="Обычный 5 3 37 3 2" xfId="6292"/>
    <cellStyle name="Обычный 5 3 37 4" xfId="6290"/>
    <cellStyle name="Обычный 5 3 38" xfId="1349"/>
    <cellStyle name="Обычный 5 3 38 2" xfId="2142"/>
    <cellStyle name="Обычный 5 3 38 2 2" xfId="3897"/>
    <cellStyle name="Обычный 5 3 38 2 2 2" xfId="7402"/>
    <cellStyle name="Обычный 5 3 38 2 3" xfId="6294"/>
    <cellStyle name="Обычный 5 3 38 3" xfId="2979"/>
    <cellStyle name="Обычный 5 3 38 3 2" xfId="6295"/>
    <cellStyle name="Обычный 5 3 38 4" xfId="6293"/>
    <cellStyle name="Обычный 5 3 39" xfId="1355"/>
    <cellStyle name="Обычный 5 3 39 2" xfId="2148"/>
    <cellStyle name="Обычный 5 3 39 2 2" xfId="3903"/>
    <cellStyle name="Обычный 5 3 39 2 2 2" xfId="7408"/>
    <cellStyle name="Обычный 5 3 39 2 3" xfId="6297"/>
    <cellStyle name="Обычный 5 3 39 3" xfId="2980"/>
    <cellStyle name="Обычный 5 3 39 3 2" xfId="6298"/>
    <cellStyle name="Обычный 5 3 39 4" xfId="6296"/>
    <cellStyle name="Обычный 5 3 4" xfId="54"/>
    <cellStyle name="Обычный 5 3 4 10" xfId="660"/>
    <cellStyle name="Обычный 5 3 4 10 2" xfId="1726"/>
    <cellStyle name="Обычный 5 3 4 10 2 2" xfId="3481"/>
    <cellStyle name="Обычный 5 3 4 10 2 2 2" xfId="6986"/>
    <cellStyle name="Обычный 5 3 4 10 2 3" xfId="6301"/>
    <cellStyle name="Обычный 5 3 4 10 3" xfId="2982"/>
    <cellStyle name="Обычный 5 3 4 10 3 2" xfId="6302"/>
    <cellStyle name="Обычный 5 3 4 10 4" xfId="6300"/>
    <cellStyle name="Обычный 5 3 4 11" xfId="1231"/>
    <cellStyle name="Обычный 5 3 4 11 2" xfId="2024"/>
    <cellStyle name="Обычный 5 3 4 11 2 2" xfId="3779"/>
    <cellStyle name="Обычный 5 3 4 11 2 2 2" xfId="7284"/>
    <cellStyle name="Обычный 5 3 4 11 2 3" xfId="6304"/>
    <cellStyle name="Обычный 5 3 4 11 3" xfId="2983"/>
    <cellStyle name="Обычный 5 3 4 11 3 2" xfId="6305"/>
    <cellStyle name="Обычный 5 3 4 11 4" xfId="6303"/>
    <cellStyle name="Обычный 5 3 4 12" xfId="1443"/>
    <cellStyle name="Обычный 5 3 4 12 2" xfId="3114"/>
    <cellStyle name="Обычный 5 3 4 12 2 2" xfId="6620"/>
    <cellStyle name="Обычный 5 3 4 12 3" xfId="6306"/>
    <cellStyle name="Обычный 5 3 4 13" xfId="2981"/>
    <cellStyle name="Обычный 5 3 4 13 2" xfId="6307"/>
    <cellStyle name="Обычный 5 3 4 14" xfId="6299"/>
    <cellStyle name="Обычный 5 3 4 15" xfId="7513"/>
    <cellStyle name="Обычный 5 3 4 16" xfId="7669"/>
    <cellStyle name="Обычный 5 3 4 17" xfId="7869"/>
    <cellStyle name="Обычный 5 3 4 18" xfId="7975"/>
    <cellStyle name="Обычный 5 3 4 19" xfId="8143"/>
    <cellStyle name="Обычный 5 3 4 2" xfId="106"/>
    <cellStyle name="Обычный 5 3 4 2 2" xfId="264"/>
    <cellStyle name="Обычный 5 3 4 2 2 2" xfId="1741"/>
    <cellStyle name="Обычный 5 3 4 2 2 2 2" xfId="3496"/>
    <cellStyle name="Обычный 5 3 4 2 2 2 2 2" xfId="7001"/>
    <cellStyle name="Обычный 5 3 4 2 2 2 3" xfId="6310"/>
    <cellStyle name="Обычный 5 3 4 2 2 3" xfId="2985"/>
    <cellStyle name="Обычный 5 3 4 2 2 3 2" xfId="6311"/>
    <cellStyle name="Обычный 5 3 4 2 2 4" xfId="6309"/>
    <cellStyle name="Обычный 5 3 4 2 2 5" xfId="724"/>
    <cellStyle name="Обычный 5 3 4 2 3" xfId="390"/>
    <cellStyle name="Обычный 5 3 4 2 3 2" xfId="3130"/>
    <cellStyle name="Обычный 5 3 4 2 3 2 2" xfId="6635"/>
    <cellStyle name="Обычный 5 3 4 2 3 3" xfId="6312"/>
    <cellStyle name="Обычный 5 3 4 2 4" xfId="2984"/>
    <cellStyle name="Обычный 5 3 4 2 4 2" xfId="6313"/>
    <cellStyle name="Обычный 5 3 4 2 5" xfId="6308"/>
    <cellStyle name="Обычный 5 3 4 2_БАЛАНС" xfId="1138"/>
    <cellStyle name="Обычный 5 3 4 3" xfId="148"/>
    <cellStyle name="Обычный 5 3 4 3 2" xfId="265"/>
    <cellStyle name="Обычный 5 3 4 3 2 2" xfId="1798"/>
    <cellStyle name="Обычный 5 3 4 3 2 2 2" xfId="3553"/>
    <cellStyle name="Обычный 5 3 4 3 2 2 2 2" xfId="7058"/>
    <cellStyle name="Обычный 5 3 4 3 2 2 3" xfId="6316"/>
    <cellStyle name="Обычный 5 3 4 3 2 3" xfId="2987"/>
    <cellStyle name="Обычный 5 3 4 3 2 3 2" xfId="6317"/>
    <cellStyle name="Обычный 5 3 4 3 2 4" xfId="6315"/>
    <cellStyle name="Обычный 5 3 4 3 2 5" xfId="785"/>
    <cellStyle name="Обычный 5 3 4 3 3" xfId="391"/>
    <cellStyle name="Обычный 5 3 4 3 3 2" xfId="3187"/>
    <cellStyle name="Обычный 5 3 4 3 3 2 2" xfId="6692"/>
    <cellStyle name="Обычный 5 3 4 3 3 3" xfId="6318"/>
    <cellStyle name="Обычный 5 3 4 3 4" xfId="2986"/>
    <cellStyle name="Обычный 5 3 4 3 4 2" xfId="6319"/>
    <cellStyle name="Обычный 5 3 4 3 5" xfId="6314"/>
    <cellStyle name="Обычный 5 3 4 3_БАЛАНС" xfId="1139"/>
    <cellStyle name="Обычный 5 3 4 4" xfId="263"/>
    <cellStyle name="Обычный 5 3 4 4 2" xfId="827"/>
    <cellStyle name="Обычный 5 3 4 4 2 2" xfId="1840"/>
    <cellStyle name="Обычный 5 3 4 4 2 2 2" xfId="3595"/>
    <cellStyle name="Обычный 5 3 4 4 2 2 2 2" xfId="7100"/>
    <cellStyle name="Обычный 5 3 4 4 2 2 3" xfId="6322"/>
    <cellStyle name="Обычный 5 3 4 4 2 3" xfId="2989"/>
    <cellStyle name="Обычный 5 3 4 4 2 3 2" xfId="6323"/>
    <cellStyle name="Обычный 5 3 4 4 2 4" xfId="6321"/>
    <cellStyle name="Обычный 5 3 4 4 3" xfId="1475"/>
    <cellStyle name="Обычный 5 3 4 4 3 2" xfId="3229"/>
    <cellStyle name="Обычный 5 3 4 4 3 2 2" xfId="6734"/>
    <cellStyle name="Обычный 5 3 4 4 3 3" xfId="6324"/>
    <cellStyle name="Обычный 5 3 4 4 4" xfId="2988"/>
    <cellStyle name="Обычный 5 3 4 4 4 2" xfId="6325"/>
    <cellStyle name="Обычный 5 3 4 4 5" xfId="6320"/>
    <cellStyle name="Обычный 5 3 4 4 6" xfId="434"/>
    <cellStyle name="Обычный 5 3 4 4_БАЛАНС" xfId="1140"/>
    <cellStyle name="Обычный 5 3 4 5" xfId="389"/>
    <cellStyle name="Обычный 5 3 4 5 2" xfId="870"/>
    <cellStyle name="Обычный 5 3 4 5 2 2" xfId="1882"/>
    <cellStyle name="Обычный 5 3 4 5 2 2 2" xfId="3637"/>
    <cellStyle name="Обычный 5 3 4 5 2 2 2 2" xfId="7142"/>
    <cellStyle name="Обычный 5 3 4 5 2 2 3" xfId="6328"/>
    <cellStyle name="Обычный 5 3 4 5 2 3" xfId="2991"/>
    <cellStyle name="Обычный 5 3 4 5 2 3 2" xfId="6329"/>
    <cellStyle name="Обычный 5 3 4 5 2 4" xfId="6327"/>
    <cellStyle name="Обычный 5 3 4 5 3" xfId="1516"/>
    <cellStyle name="Обычный 5 3 4 5 3 2" xfId="3271"/>
    <cellStyle name="Обычный 5 3 4 5 3 2 2" xfId="6776"/>
    <cellStyle name="Обычный 5 3 4 5 3 3" xfId="6330"/>
    <cellStyle name="Обычный 5 3 4 5 4" xfId="2990"/>
    <cellStyle name="Обычный 5 3 4 5 4 2" xfId="6331"/>
    <cellStyle name="Обычный 5 3 4 5 5" xfId="6326"/>
    <cellStyle name="Обычный 5 3 4 5_БАЛАНС" xfId="1141"/>
    <cellStyle name="Обычный 5 3 4 6" xfId="477"/>
    <cellStyle name="Обычный 5 3 4 6 2" xfId="912"/>
    <cellStyle name="Обычный 5 3 4 6 2 2" xfId="1924"/>
    <cellStyle name="Обычный 5 3 4 6 2 2 2" xfId="3679"/>
    <cellStyle name="Обычный 5 3 4 6 2 2 2 2" xfId="7184"/>
    <cellStyle name="Обычный 5 3 4 6 2 2 3" xfId="6334"/>
    <cellStyle name="Обычный 5 3 4 6 2 3" xfId="2993"/>
    <cellStyle name="Обычный 5 3 4 6 2 3 2" xfId="6335"/>
    <cellStyle name="Обычный 5 3 4 6 2 4" xfId="6333"/>
    <cellStyle name="Обычный 5 3 4 6 3" xfId="1558"/>
    <cellStyle name="Обычный 5 3 4 6 3 2" xfId="3313"/>
    <cellStyle name="Обычный 5 3 4 6 3 2 2" xfId="6818"/>
    <cellStyle name="Обычный 5 3 4 6 3 3" xfId="6336"/>
    <cellStyle name="Обычный 5 3 4 6 4" xfId="2992"/>
    <cellStyle name="Обычный 5 3 4 6 4 2" xfId="6337"/>
    <cellStyle name="Обычный 5 3 4 6 5" xfId="6332"/>
    <cellStyle name="Обычный 5 3 4 6_БАЛАНС" xfId="1142"/>
    <cellStyle name="Обычный 5 3 4 7" xfId="518"/>
    <cellStyle name="Обычный 5 3 4 7 2" xfId="954"/>
    <cellStyle name="Обычный 5 3 4 7 2 2" xfId="1966"/>
    <cellStyle name="Обычный 5 3 4 7 2 2 2" xfId="3721"/>
    <cellStyle name="Обычный 5 3 4 7 2 2 2 2" xfId="7226"/>
    <cellStyle name="Обычный 5 3 4 7 2 2 3" xfId="6340"/>
    <cellStyle name="Обычный 5 3 4 7 2 3" xfId="2995"/>
    <cellStyle name="Обычный 5 3 4 7 2 3 2" xfId="6341"/>
    <cellStyle name="Обычный 5 3 4 7 2 4" xfId="6339"/>
    <cellStyle name="Обычный 5 3 4 7 3" xfId="1600"/>
    <cellStyle name="Обычный 5 3 4 7 3 2" xfId="3355"/>
    <cellStyle name="Обычный 5 3 4 7 3 2 2" xfId="6860"/>
    <cellStyle name="Обычный 5 3 4 7 3 3" xfId="6342"/>
    <cellStyle name="Обычный 5 3 4 7 4" xfId="2994"/>
    <cellStyle name="Обычный 5 3 4 7 4 2" xfId="6343"/>
    <cellStyle name="Обычный 5 3 4 7 5" xfId="6338"/>
    <cellStyle name="Обычный 5 3 4 7_БАЛАНС" xfId="1143"/>
    <cellStyle name="Обычный 5 3 4 8" xfId="560"/>
    <cellStyle name="Обычный 5 3 4 8 2" xfId="1642"/>
    <cellStyle name="Обычный 5 3 4 8 2 2" xfId="3397"/>
    <cellStyle name="Обычный 5 3 4 8 2 2 2" xfId="6902"/>
    <cellStyle name="Обычный 5 3 4 8 2 3" xfId="6345"/>
    <cellStyle name="Обычный 5 3 4 8 3" xfId="2996"/>
    <cellStyle name="Обычный 5 3 4 8 3 2" xfId="6346"/>
    <cellStyle name="Обычный 5 3 4 8 4" xfId="6344"/>
    <cellStyle name="Обычный 5 3 4 9" xfId="602"/>
    <cellStyle name="Обычный 5 3 4 9 2" xfId="1684"/>
    <cellStyle name="Обычный 5 3 4 9 2 2" xfId="3439"/>
    <cellStyle name="Обычный 5 3 4 9 2 2 2" xfId="6944"/>
    <cellStyle name="Обычный 5 3 4 9 2 3" xfId="6348"/>
    <cellStyle name="Обычный 5 3 4 9 3" xfId="2997"/>
    <cellStyle name="Обычный 5 3 4 9 3 2" xfId="6349"/>
    <cellStyle name="Обычный 5 3 4 9 4" xfId="6347"/>
    <cellStyle name="Обычный 5 3 4_БАЛАНС" xfId="1137"/>
    <cellStyle name="Обычный 5 3 40" xfId="1361"/>
    <cellStyle name="Обычный 5 3 40 2" xfId="2154"/>
    <cellStyle name="Обычный 5 3 40 2 2" xfId="3909"/>
    <cellStyle name="Обычный 5 3 40 2 2 2" xfId="7414"/>
    <cellStyle name="Обычный 5 3 40 2 3" xfId="6351"/>
    <cellStyle name="Обычный 5 3 40 3" xfId="2998"/>
    <cellStyle name="Обычный 5 3 40 3 2" xfId="6352"/>
    <cellStyle name="Обычный 5 3 40 4" xfId="6350"/>
    <cellStyle name="Обычный 5 3 41" xfId="1366"/>
    <cellStyle name="Обычный 5 3 41 2" xfId="2159"/>
    <cellStyle name="Обычный 5 3 41 2 2" xfId="3914"/>
    <cellStyle name="Обычный 5 3 41 2 2 2" xfId="7419"/>
    <cellStyle name="Обычный 5 3 41 2 3" xfId="6354"/>
    <cellStyle name="Обычный 5 3 41 3" xfId="2999"/>
    <cellStyle name="Обычный 5 3 41 3 2" xfId="6355"/>
    <cellStyle name="Обычный 5 3 41 4" xfId="6353"/>
    <cellStyle name="Обычный 5 3 42" xfId="1370"/>
    <cellStyle name="Обычный 5 3 42 2" xfId="2163"/>
    <cellStyle name="Обычный 5 3 42 2 2" xfId="3918"/>
    <cellStyle name="Обычный 5 3 42 2 2 2" xfId="7423"/>
    <cellStyle name="Обычный 5 3 42 2 3" xfId="6357"/>
    <cellStyle name="Обычный 5 3 42 3" xfId="3000"/>
    <cellStyle name="Обычный 5 3 42 3 2" xfId="6358"/>
    <cellStyle name="Обычный 5 3 42 4" xfId="6356"/>
    <cellStyle name="Обычный 5 3 43" xfId="1374"/>
    <cellStyle name="Обычный 5 3 43 2" xfId="2167"/>
    <cellStyle name="Обычный 5 3 43 2 2" xfId="3922"/>
    <cellStyle name="Обычный 5 3 43 2 2 2" xfId="7427"/>
    <cellStyle name="Обычный 5 3 43 2 3" xfId="6360"/>
    <cellStyle name="Обычный 5 3 43 3" xfId="3001"/>
    <cellStyle name="Обычный 5 3 43 3 2" xfId="6361"/>
    <cellStyle name="Обычный 5 3 43 4" xfId="6359"/>
    <cellStyle name="Обычный 5 3 44" xfId="1378"/>
    <cellStyle name="Обычный 5 3 44 2" xfId="2171"/>
    <cellStyle name="Обычный 5 3 44 2 2" xfId="3926"/>
    <cellStyle name="Обычный 5 3 44 2 2 2" xfId="7431"/>
    <cellStyle name="Обычный 5 3 44 2 3" xfId="6363"/>
    <cellStyle name="Обычный 5 3 44 3" xfId="3002"/>
    <cellStyle name="Обычный 5 3 44 3 2" xfId="6364"/>
    <cellStyle name="Обычный 5 3 44 4" xfId="6362"/>
    <cellStyle name="Обычный 5 3 45" xfId="1382"/>
    <cellStyle name="Обычный 5 3 45 2" xfId="2175"/>
    <cellStyle name="Обычный 5 3 45 2 2" xfId="3930"/>
    <cellStyle name="Обычный 5 3 45 2 2 2" xfId="7435"/>
    <cellStyle name="Обычный 5 3 45 2 3" xfId="6366"/>
    <cellStyle name="Обычный 5 3 45 3" xfId="3003"/>
    <cellStyle name="Обычный 5 3 45 3 2" xfId="6367"/>
    <cellStyle name="Обычный 5 3 45 4" xfId="6365"/>
    <cellStyle name="Обычный 5 3 46" xfId="1386"/>
    <cellStyle name="Обычный 5 3 46 2" xfId="2179"/>
    <cellStyle name="Обычный 5 3 46 2 2" xfId="3934"/>
    <cellStyle name="Обычный 5 3 46 2 2 2" xfId="7439"/>
    <cellStyle name="Обычный 5 3 46 2 3" xfId="6369"/>
    <cellStyle name="Обычный 5 3 46 3" xfId="3004"/>
    <cellStyle name="Обычный 5 3 46 3 2" xfId="6370"/>
    <cellStyle name="Обычный 5 3 46 4" xfId="6368"/>
    <cellStyle name="Обычный 5 3 47" xfId="1390"/>
    <cellStyle name="Обычный 5 3 47 2" xfId="2183"/>
    <cellStyle name="Обычный 5 3 47 2 2" xfId="3938"/>
    <cellStyle name="Обычный 5 3 47 2 2 2" xfId="7443"/>
    <cellStyle name="Обычный 5 3 47 2 3" xfId="6372"/>
    <cellStyle name="Обычный 5 3 47 3" xfId="3005"/>
    <cellStyle name="Обычный 5 3 47 3 2" xfId="6373"/>
    <cellStyle name="Обычный 5 3 47 4" xfId="6371"/>
    <cellStyle name="Обычный 5 3 48" xfId="1394"/>
    <cellStyle name="Обычный 5 3 48 2" xfId="2187"/>
    <cellStyle name="Обычный 5 3 48 2 2" xfId="3942"/>
    <cellStyle name="Обычный 5 3 48 2 2 2" xfId="7447"/>
    <cellStyle name="Обычный 5 3 48 2 3" xfId="6375"/>
    <cellStyle name="Обычный 5 3 48 3" xfId="3006"/>
    <cellStyle name="Обычный 5 3 48 3 2" xfId="6376"/>
    <cellStyle name="Обычный 5 3 48 4" xfId="6374"/>
    <cellStyle name="Обычный 5 3 49" xfId="1434"/>
    <cellStyle name="Обычный 5 3 49 2" xfId="3105"/>
    <cellStyle name="Обычный 5 3 49 2 2" xfId="6611"/>
    <cellStyle name="Обычный 5 3 49 3" xfId="6377"/>
    <cellStyle name="Обычный 5 3 5" xfId="55"/>
    <cellStyle name="Обычный 5 3 5 10" xfId="661"/>
    <cellStyle name="Обычный 5 3 5 10 2" xfId="1727"/>
    <cellStyle name="Обычный 5 3 5 10 2 2" xfId="3482"/>
    <cellStyle name="Обычный 5 3 5 10 2 2 2" xfId="6987"/>
    <cellStyle name="Обычный 5 3 5 10 2 3" xfId="6380"/>
    <cellStyle name="Обычный 5 3 5 10 3" xfId="3008"/>
    <cellStyle name="Обычный 5 3 5 10 3 2" xfId="6381"/>
    <cellStyle name="Обычный 5 3 5 10 4" xfId="6379"/>
    <cellStyle name="Обычный 5 3 5 11" xfId="1232"/>
    <cellStyle name="Обычный 5 3 5 11 2" xfId="2025"/>
    <cellStyle name="Обычный 5 3 5 11 2 2" xfId="3780"/>
    <cellStyle name="Обычный 5 3 5 11 2 2 2" xfId="7285"/>
    <cellStyle name="Обычный 5 3 5 11 2 3" xfId="6383"/>
    <cellStyle name="Обычный 5 3 5 11 3" xfId="3009"/>
    <cellStyle name="Обычный 5 3 5 11 3 2" xfId="6384"/>
    <cellStyle name="Обычный 5 3 5 11 4" xfId="6382"/>
    <cellStyle name="Обычный 5 3 5 12" xfId="1444"/>
    <cellStyle name="Обычный 5 3 5 12 2" xfId="3115"/>
    <cellStyle name="Обычный 5 3 5 12 2 2" xfId="6621"/>
    <cellStyle name="Обычный 5 3 5 12 3" xfId="6385"/>
    <cellStyle name="Обычный 5 3 5 13" xfId="3007"/>
    <cellStyle name="Обычный 5 3 5 13 2" xfId="6386"/>
    <cellStyle name="Обычный 5 3 5 14" xfId="6378"/>
    <cellStyle name="Обычный 5 3 5 15" xfId="7514"/>
    <cellStyle name="Обычный 5 3 5 16" xfId="7670"/>
    <cellStyle name="Обычный 5 3 5 17" xfId="7870"/>
    <cellStyle name="Обычный 5 3 5 18" xfId="7976"/>
    <cellStyle name="Обычный 5 3 5 19" xfId="8144"/>
    <cellStyle name="Обычный 5 3 5 2" xfId="107"/>
    <cellStyle name="Обычный 5 3 5 2 2" xfId="267"/>
    <cellStyle name="Обычный 5 3 5 2 2 2" xfId="1747"/>
    <cellStyle name="Обычный 5 3 5 2 2 2 2" xfId="3502"/>
    <cellStyle name="Обычный 5 3 5 2 2 2 2 2" xfId="7007"/>
    <cellStyle name="Обычный 5 3 5 2 2 2 3" xfId="6389"/>
    <cellStyle name="Обычный 5 3 5 2 2 3" xfId="3011"/>
    <cellStyle name="Обычный 5 3 5 2 2 3 2" xfId="6390"/>
    <cellStyle name="Обычный 5 3 5 2 2 4" xfId="6388"/>
    <cellStyle name="Обычный 5 3 5 2 2 5" xfId="731"/>
    <cellStyle name="Обычный 5 3 5 2 3" xfId="393"/>
    <cellStyle name="Обычный 5 3 5 2 3 2" xfId="3136"/>
    <cellStyle name="Обычный 5 3 5 2 3 2 2" xfId="6641"/>
    <cellStyle name="Обычный 5 3 5 2 3 3" xfId="6391"/>
    <cellStyle name="Обычный 5 3 5 2 4" xfId="3010"/>
    <cellStyle name="Обычный 5 3 5 2 4 2" xfId="6392"/>
    <cellStyle name="Обычный 5 3 5 2 5" xfId="6387"/>
    <cellStyle name="Обычный 5 3 5 2_БАЛАНС" xfId="1145"/>
    <cellStyle name="Обычный 5 3 5 3" xfId="149"/>
    <cellStyle name="Обычный 5 3 5 3 2" xfId="268"/>
    <cellStyle name="Обычный 5 3 5 3 2 2" xfId="1799"/>
    <cellStyle name="Обычный 5 3 5 3 2 2 2" xfId="3554"/>
    <cellStyle name="Обычный 5 3 5 3 2 2 2 2" xfId="7059"/>
    <cellStyle name="Обычный 5 3 5 3 2 2 3" xfId="6395"/>
    <cellStyle name="Обычный 5 3 5 3 2 3" xfId="3013"/>
    <cellStyle name="Обычный 5 3 5 3 2 3 2" xfId="6396"/>
    <cellStyle name="Обычный 5 3 5 3 2 4" xfId="6394"/>
    <cellStyle name="Обычный 5 3 5 3 2 5" xfId="786"/>
    <cellStyle name="Обычный 5 3 5 3 3" xfId="394"/>
    <cellStyle name="Обычный 5 3 5 3 3 2" xfId="3188"/>
    <cellStyle name="Обычный 5 3 5 3 3 2 2" xfId="6693"/>
    <cellStyle name="Обычный 5 3 5 3 3 3" xfId="6397"/>
    <cellStyle name="Обычный 5 3 5 3 4" xfId="3012"/>
    <cellStyle name="Обычный 5 3 5 3 4 2" xfId="6398"/>
    <cellStyle name="Обычный 5 3 5 3 5" xfId="6393"/>
    <cellStyle name="Обычный 5 3 5 3_БАЛАНС" xfId="1146"/>
    <cellStyle name="Обычный 5 3 5 4" xfId="266"/>
    <cellStyle name="Обычный 5 3 5 4 2" xfId="828"/>
    <cellStyle name="Обычный 5 3 5 4 2 2" xfId="1841"/>
    <cellStyle name="Обычный 5 3 5 4 2 2 2" xfId="3596"/>
    <cellStyle name="Обычный 5 3 5 4 2 2 2 2" xfId="7101"/>
    <cellStyle name="Обычный 5 3 5 4 2 2 3" xfId="6401"/>
    <cellStyle name="Обычный 5 3 5 4 2 3" xfId="3015"/>
    <cellStyle name="Обычный 5 3 5 4 2 3 2" xfId="6402"/>
    <cellStyle name="Обычный 5 3 5 4 2 4" xfId="6400"/>
    <cellStyle name="Обычный 5 3 5 4 3" xfId="1476"/>
    <cellStyle name="Обычный 5 3 5 4 3 2" xfId="3230"/>
    <cellStyle name="Обычный 5 3 5 4 3 2 2" xfId="6735"/>
    <cellStyle name="Обычный 5 3 5 4 3 3" xfId="6403"/>
    <cellStyle name="Обычный 5 3 5 4 4" xfId="3014"/>
    <cellStyle name="Обычный 5 3 5 4 4 2" xfId="6404"/>
    <cellStyle name="Обычный 5 3 5 4 5" xfId="6399"/>
    <cellStyle name="Обычный 5 3 5 4 6" xfId="435"/>
    <cellStyle name="Обычный 5 3 5 4_БАЛАНС" xfId="1147"/>
    <cellStyle name="Обычный 5 3 5 5" xfId="392"/>
    <cellStyle name="Обычный 5 3 5 5 2" xfId="871"/>
    <cellStyle name="Обычный 5 3 5 5 2 2" xfId="1883"/>
    <cellStyle name="Обычный 5 3 5 5 2 2 2" xfId="3638"/>
    <cellStyle name="Обычный 5 3 5 5 2 2 2 2" xfId="7143"/>
    <cellStyle name="Обычный 5 3 5 5 2 2 3" xfId="6407"/>
    <cellStyle name="Обычный 5 3 5 5 2 3" xfId="3017"/>
    <cellStyle name="Обычный 5 3 5 5 2 3 2" xfId="6408"/>
    <cellStyle name="Обычный 5 3 5 5 2 4" xfId="6406"/>
    <cellStyle name="Обычный 5 3 5 5 3" xfId="1517"/>
    <cellStyle name="Обычный 5 3 5 5 3 2" xfId="3272"/>
    <cellStyle name="Обычный 5 3 5 5 3 2 2" xfId="6777"/>
    <cellStyle name="Обычный 5 3 5 5 3 3" xfId="6409"/>
    <cellStyle name="Обычный 5 3 5 5 4" xfId="3016"/>
    <cellStyle name="Обычный 5 3 5 5 4 2" xfId="6410"/>
    <cellStyle name="Обычный 5 3 5 5 5" xfId="6405"/>
    <cellStyle name="Обычный 5 3 5 5_БАЛАНС" xfId="1148"/>
    <cellStyle name="Обычный 5 3 5 6" xfId="478"/>
    <cellStyle name="Обычный 5 3 5 6 2" xfId="913"/>
    <cellStyle name="Обычный 5 3 5 6 2 2" xfId="1925"/>
    <cellStyle name="Обычный 5 3 5 6 2 2 2" xfId="3680"/>
    <cellStyle name="Обычный 5 3 5 6 2 2 2 2" xfId="7185"/>
    <cellStyle name="Обычный 5 3 5 6 2 2 3" xfId="6413"/>
    <cellStyle name="Обычный 5 3 5 6 2 3" xfId="3019"/>
    <cellStyle name="Обычный 5 3 5 6 2 3 2" xfId="6414"/>
    <cellStyle name="Обычный 5 3 5 6 2 4" xfId="6412"/>
    <cellStyle name="Обычный 5 3 5 6 3" xfId="1559"/>
    <cellStyle name="Обычный 5 3 5 6 3 2" xfId="3314"/>
    <cellStyle name="Обычный 5 3 5 6 3 2 2" xfId="6819"/>
    <cellStyle name="Обычный 5 3 5 6 3 3" xfId="6415"/>
    <cellStyle name="Обычный 5 3 5 6 4" xfId="3018"/>
    <cellStyle name="Обычный 5 3 5 6 4 2" xfId="6416"/>
    <cellStyle name="Обычный 5 3 5 6 5" xfId="6411"/>
    <cellStyle name="Обычный 5 3 5 6_БАЛАНС" xfId="1149"/>
    <cellStyle name="Обычный 5 3 5 7" xfId="519"/>
    <cellStyle name="Обычный 5 3 5 7 2" xfId="955"/>
    <cellStyle name="Обычный 5 3 5 7 2 2" xfId="1967"/>
    <cellStyle name="Обычный 5 3 5 7 2 2 2" xfId="3722"/>
    <cellStyle name="Обычный 5 3 5 7 2 2 2 2" xfId="7227"/>
    <cellStyle name="Обычный 5 3 5 7 2 2 3" xfId="6419"/>
    <cellStyle name="Обычный 5 3 5 7 2 3" xfId="3021"/>
    <cellStyle name="Обычный 5 3 5 7 2 3 2" xfId="6420"/>
    <cellStyle name="Обычный 5 3 5 7 2 4" xfId="6418"/>
    <cellStyle name="Обычный 5 3 5 7 3" xfId="1601"/>
    <cellStyle name="Обычный 5 3 5 7 3 2" xfId="3356"/>
    <cellStyle name="Обычный 5 3 5 7 3 2 2" xfId="6861"/>
    <cellStyle name="Обычный 5 3 5 7 3 3" xfId="6421"/>
    <cellStyle name="Обычный 5 3 5 7 4" xfId="3020"/>
    <cellStyle name="Обычный 5 3 5 7 4 2" xfId="6422"/>
    <cellStyle name="Обычный 5 3 5 7 5" xfId="6417"/>
    <cellStyle name="Обычный 5 3 5 7_БАЛАНС" xfId="1150"/>
    <cellStyle name="Обычный 5 3 5 8" xfId="561"/>
    <cellStyle name="Обычный 5 3 5 8 2" xfId="1643"/>
    <cellStyle name="Обычный 5 3 5 8 2 2" xfId="3398"/>
    <cellStyle name="Обычный 5 3 5 8 2 2 2" xfId="6903"/>
    <cellStyle name="Обычный 5 3 5 8 2 3" xfId="6424"/>
    <cellStyle name="Обычный 5 3 5 8 3" xfId="3022"/>
    <cellStyle name="Обычный 5 3 5 8 3 2" xfId="6425"/>
    <cellStyle name="Обычный 5 3 5 8 4" xfId="6423"/>
    <cellStyle name="Обычный 5 3 5 9" xfId="603"/>
    <cellStyle name="Обычный 5 3 5 9 2" xfId="1685"/>
    <cellStyle name="Обычный 5 3 5 9 2 2" xfId="3440"/>
    <cellStyle name="Обычный 5 3 5 9 2 2 2" xfId="6945"/>
    <cellStyle name="Обычный 5 3 5 9 2 3" xfId="6427"/>
    <cellStyle name="Обычный 5 3 5 9 3" xfId="3023"/>
    <cellStyle name="Обычный 5 3 5 9 3 2" xfId="6428"/>
    <cellStyle name="Обычный 5 3 5 9 4" xfId="6426"/>
    <cellStyle name="Обычный 5 3 5_БАЛАНС" xfId="1144"/>
    <cellStyle name="Обычный 5 3 50" xfId="2783"/>
    <cellStyle name="Обычный 5 3 50 2" xfId="6429"/>
    <cellStyle name="Обычный 5 3 51" xfId="5707"/>
    <cellStyle name="Обычный 5 3 52" xfId="7504"/>
    <cellStyle name="Обычный 5 3 53" xfId="7540"/>
    <cellStyle name="Обычный 5 3 54" xfId="7460"/>
    <cellStyle name="Обычный 5 3 55" xfId="7544"/>
    <cellStyle name="Обычный 5 3 56" xfId="7470"/>
    <cellStyle name="Обычный 5 3 57" xfId="7548"/>
    <cellStyle name="Обычный 5 3 58" xfId="7518"/>
    <cellStyle name="Обычный 5 3 59" xfId="7554"/>
    <cellStyle name="Обычный 5 3 6" xfId="56"/>
    <cellStyle name="Обычный 5 3 6 10" xfId="662"/>
    <cellStyle name="Обычный 5 3 6 10 2" xfId="1728"/>
    <cellStyle name="Обычный 5 3 6 10 2 2" xfId="3483"/>
    <cellStyle name="Обычный 5 3 6 10 2 2 2" xfId="6988"/>
    <cellStyle name="Обычный 5 3 6 10 2 3" xfId="6432"/>
    <cellStyle name="Обычный 5 3 6 10 3" xfId="3025"/>
    <cellStyle name="Обычный 5 3 6 10 3 2" xfId="6433"/>
    <cellStyle name="Обычный 5 3 6 10 4" xfId="6431"/>
    <cellStyle name="Обычный 5 3 6 11" xfId="1233"/>
    <cellStyle name="Обычный 5 3 6 11 2" xfId="2026"/>
    <cellStyle name="Обычный 5 3 6 11 2 2" xfId="3781"/>
    <cellStyle name="Обычный 5 3 6 11 2 2 2" xfId="7286"/>
    <cellStyle name="Обычный 5 3 6 11 2 3" xfId="6435"/>
    <cellStyle name="Обычный 5 3 6 11 3" xfId="3026"/>
    <cellStyle name="Обычный 5 3 6 11 3 2" xfId="6436"/>
    <cellStyle name="Обычный 5 3 6 11 4" xfId="6434"/>
    <cellStyle name="Обычный 5 3 6 12" xfId="1445"/>
    <cellStyle name="Обычный 5 3 6 12 2" xfId="3116"/>
    <cellStyle name="Обычный 5 3 6 12 2 2" xfId="6622"/>
    <cellStyle name="Обычный 5 3 6 12 3" xfId="6437"/>
    <cellStyle name="Обычный 5 3 6 13" xfId="3024"/>
    <cellStyle name="Обычный 5 3 6 13 2" xfId="6438"/>
    <cellStyle name="Обычный 5 3 6 14" xfId="6430"/>
    <cellStyle name="Обычный 5 3 6 15" xfId="7515"/>
    <cellStyle name="Обычный 5 3 6 16" xfId="7671"/>
    <cellStyle name="Обычный 5 3 6 17" xfId="7871"/>
    <cellStyle name="Обычный 5 3 6 18" xfId="7977"/>
    <cellStyle name="Обычный 5 3 6 19" xfId="8145"/>
    <cellStyle name="Обычный 5 3 6 2" xfId="108"/>
    <cellStyle name="Обычный 5 3 6 2 2" xfId="270"/>
    <cellStyle name="Обычный 5 3 6 2 2 2" xfId="1753"/>
    <cellStyle name="Обычный 5 3 6 2 2 2 2" xfId="3508"/>
    <cellStyle name="Обычный 5 3 6 2 2 2 2 2" xfId="7013"/>
    <cellStyle name="Обычный 5 3 6 2 2 2 3" xfId="6441"/>
    <cellStyle name="Обычный 5 3 6 2 2 3" xfId="3028"/>
    <cellStyle name="Обычный 5 3 6 2 2 3 2" xfId="6442"/>
    <cellStyle name="Обычный 5 3 6 2 2 4" xfId="6440"/>
    <cellStyle name="Обычный 5 3 6 2 2 5" xfId="738"/>
    <cellStyle name="Обычный 5 3 6 2 3" xfId="396"/>
    <cellStyle name="Обычный 5 3 6 2 3 2" xfId="3142"/>
    <cellStyle name="Обычный 5 3 6 2 3 2 2" xfId="6647"/>
    <cellStyle name="Обычный 5 3 6 2 3 3" xfId="6443"/>
    <cellStyle name="Обычный 5 3 6 2 4" xfId="3027"/>
    <cellStyle name="Обычный 5 3 6 2 4 2" xfId="6444"/>
    <cellStyle name="Обычный 5 3 6 2 5" xfId="6439"/>
    <cellStyle name="Обычный 5 3 6 2_БАЛАНС" xfId="1152"/>
    <cellStyle name="Обычный 5 3 6 3" xfId="150"/>
    <cellStyle name="Обычный 5 3 6 3 2" xfId="271"/>
    <cellStyle name="Обычный 5 3 6 3 2 2" xfId="1800"/>
    <cellStyle name="Обычный 5 3 6 3 2 2 2" xfId="3555"/>
    <cellStyle name="Обычный 5 3 6 3 2 2 2 2" xfId="7060"/>
    <cellStyle name="Обычный 5 3 6 3 2 2 3" xfId="6447"/>
    <cellStyle name="Обычный 5 3 6 3 2 3" xfId="3030"/>
    <cellStyle name="Обычный 5 3 6 3 2 3 2" xfId="6448"/>
    <cellStyle name="Обычный 5 3 6 3 2 4" xfId="6446"/>
    <cellStyle name="Обычный 5 3 6 3 2 5" xfId="787"/>
    <cellStyle name="Обычный 5 3 6 3 3" xfId="397"/>
    <cellStyle name="Обычный 5 3 6 3 3 2" xfId="3189"/>
    <cellStyle name="Обычный 5 3 6 3 3 2 2" xfId="6694"/>
    <cellStyle name="Обычный 5 3 6 3 3 3" xfId="6449"/>
    <cellStyle name="Обычный 5 3 6 3 4" xfId="3029"/>
    <cellStyle name="Обычный 5 3 6 3 4 2" xfId="6450"/>
    <cellStyle name="Обычный 5 3 6 3 5" xfId="6445"/>
    <cellStyle name="Обычный 5 3 6 3_БАЛАНС" xfId="1153"/>
    <cellStyle name="Обычный 5 3 6 4" xfId="269"/>
    <cellStyle name="Обычный 5 3 6 4 2" xfId="829"/>
    <cellStyle name="Обычный 5 3 6 4 2 2" xfId="1842"/>
    <cellStyle name="Обычный 5 3 6 4 2 2 2" xfId="3597"/>
    <cellStyle name="Обычный 5 3 6 4 2 2 2 2" xfId="7102"/>
    <cellStyle name="Обычный 5 3 6 4 2 2 3" xfId="6453"/>
    <cellStyle name="Обычный 5 3 6 4 2 3" xfId="3032"/>
    <cellStyle name="Обычный 5 3 6 4 2 3 2" xfId="6454"/>
    <cellStyle name="Обычный 5 3 6 4 2 4" xfId="6452"/>
    <cellStyle name="Обычный 5 3 6 4 3" xfId="1477"/>
    <cellStyle name="Обычный 5 3 6 4 3 2" xfId="3231"/>
    <cellStyle name="Обычный 5 3 6 4 3 2 2" xfId="6736"/>
    <cellStyle name="Обычный 5 3 6 4 3 3" xfId="6455"/>
    <cellStyle name="Обычный 5 3 6 4 4" xfId="3031"/>
    <cellStyle name="Обычный 5 3 6 4 4 2" xfId="6456"/>
    <cellStyle name="Обычный 5 3 6 4 5" xfId="6451"/>
    <cellStyle name="Обычный 5 3 6 4 6" xfId="436"/>
    <cellStyle name="Обычный 5 3 6 4_БАЛАНС" xfId="1154"/>
    <cellStyle name="Обычный 5 3 6 5" xfId="395"/>
    <cellStyle name="Обычный 5 3 6 5 2" xfId="872"/>
    <cellStyle name="Обычный 5 3 6 5 2 2" xfId="1884"/>
    <cellStyle name="Обычный 5 3 6 5 2 2 2" xfId="3639"/>
    <cellStyle name="Обычный 5 3 6 5 2 2 2 2" xfId="7144"/>
    <cellStyle name="Обычный 5 3 6 5 2 2 3" xfId="6459"/>
    <cellStyle name="Обычный 5 3 6 5 2 3" xfId="3034"/>
    <cellStyle name="Обычный 5 3 6 5 2 3 2" xfId="6460"/>
    <cellStyle name="Обычный 5 3 6 5 2 4" xfId="6458"/>
    <cellStyle name="Обычный 5 3 6 5 3" xfId="1518"/>
    <cellStyle name="Обычный 5 3 6 5 3 2" xfId="3273"/>
    <cellStyle name="Обычный 5 3 6 5 3 2 2" xfId="6778"/>
    <cellStyle name="Обычный 5 3 6 5 3 3" xfId="6461"/>
    <cellStyle name="Обычный 5 3 6 5 4" xfId="3033"/>
    <cellStyle name="Обычный 5 3 6 5 4 2" xfId="6462"/>
    <cellStyle name="Обычный 5 3 6 5 5" xfId="6457"/>
    <cellStyle name="Обычный 5 3 6 5_БАЛАНС" xfId="1155"/>
    <cellStyle name="Обычный 5 3 6 6" xfId="479"/>
    <cellStyle name="Обычный 5 3 6 6 2" xfId="914"/>
    <cellStyle name="Обычный 5 3 6 6 2 2" xfId="1926"/>
    <cellStyle name="Обычный 5 3 6 6 2 2 2" xfId="3681"/>
    <cellStyle name="Обычный 5 3 6 6 2 2 2 2" xfId="7186"/>
    <cellStyle name="Обычный 5 3 6 6 2 2 3" xfId="6465"/>
    <cellStyle name="Обычный 5 3 6 6 2 3" xfId="3036"/>
    <cellStyle name="Обычный 5 3 6 6 2 3 2" xfId="6466"/>
    <cellStyle name="Обычный 5 3 6 6 2 4" xfId="6464"/>
    <cellStyle name="Обычный 5 3 6 6 3" xfId="1560"/>
    <cellStyle name="Обычный 5 3 6 6 3 2" xfId="3315"/>
    <cellStyle name="Обычный 5 3 6 6 3 2 2" xfId="6820"/>
    <cellStyle name="Обычный 5 3 6 6 3 3" xfId="6467"/>
    <cellStyle name="Обычный 5 3 6 6 4" xfId="3035"/>
    <cellStyle name="Обычный 5 3 6 6 4 2" xfId="6468"/>
    <cellStyle name="Обычный 5 3 6 6 5" xfId="6463"/>
    <cellStyle name="Обычный 5 3 6 6_БАЛАНС" xfId="1156"/>
    <cellStyle name="Обычный 5 3 6 7" xfId="520"/>
    <cellStyle name="Обычный 5 3 6 7 2" xfId="956"/>
    <cellStyle name="Обычный 5 3 6 7 2 2" xfId="1968"/>
    <cellStyle name="Обычный 5 3 6 7 2 2 2" xfId="3723"/>
    <cellStyle name="Обычный 5 3 6 7 2 2 2 2" xfId="7228"/>
    <cellStyle name="Обычный 5 3 6 7 2 2 3" xfId="6471"/>
    <cellStyle name="Обычный 5 3 6 7 2 3" xfId="3038"/>
    <cellStyle name="Обычный 5 3 6 7 2 3 2" xfId="6472"/>
    <cellStyle name="Обычный 5 3 6 7 2 4" xfId="6470"/>
    <cellStyle name="Обычный 5 3 6 7 3" xfId="1602"/>
    <cellStyle name="Обычный 5 3 6 7 3 2" xfId="3357"/>
    <cellStyle name="Обычный 5 3 6 7 3 2 2" xfId="6862"/>
    <cellStyle name="Обычный 5 3 6 7 3 3" xfId="6473"/>
    <cellStyle name="Обычный 5 3 6 7 4" xfId="3037"/>
    <cellStyle name="Обычный 5 3 6 7 4 2" xfId="6474"/>
    <cellStyle name="Обычный 5 3 6 7 5" xfId="6469"/>
    <cellStyle name="Обычный 5 3 6 7_БАЛАНС" xfId="1157"/>
    <cellStyle name="Обычный 5 3 6 8" xfId="562"/>
    <cellStyle name="Обычный 5 3 6 8 2" xfId="1644"/>
    <cellStyle name="Обычный 5 3 6 8 2 2" xfId="3399"/>
    <cellStyle name="Обычный 5 3 6 8 2 2 2" xfId="6904"/>
    <cellStyle name="Обычный 5 3 6 8 2 3" xfId="6476"/>
    <cellStyle name="Обычный 5 3 6 8 3" xfId="3039"/>
    <cellStyle name="Обычный 5 3 6 8 3 2" xfId="6477"/>
    <cellStyle name="Обычный 5 3 6 8 4" xfId="6475"/>
    <cellStyle name="Обычный 5 3 6 9" xfId="604"/>
    <cellStyle name="Обычный 5 3 6 9 2" xfId="1686"/>
    <cellStyle name="Обычный 5 3 6 9 2 2" xfId="3441"/>
    <cellStyle name="Обычный 5 3 6 9 2 2 2" xfId="6946"/>
    <cellStyle name="Обычный 5 3 6 9 2 3" xfId="6479"/>
    <cellStyle name="Обычный 5 3 6 9 3" xfId="3040"/>
    <cellStyle name="Обычный 5 3 6 9 3 2" xfId="6480"/>
    <cellStyle name="Обычный 5 3 6 9 4" xfId="6478"/>
    <cellStyle name="Обычный 5 3 6_БАЛАНС" xfId="1151"/>
    <cellStyle name="Обычный 5 3 60" xfId="7523"/>
    <cellStyle name="Обычный 5 3 61" xfId="7559"/>
    <cellStyle name="Обычный 5 3 62" xfId="7565"/>
    <cellStyle name="Обычный 5 3 63" xfId="7571"/>
    <cellStyle name="Обычный 5 3 64" xfId="7576"/>
    <cellStyle name="Обычный 5 3 65" xfId="7580"/>
    <cellStyle name="Обычный 5 3 66" xfId="7584"/>
    <cellStyle name="Обычный 5 3 67" xfId="7588"/>
    <cellStyle name="Обычный 5 3 68" xfId="7592"/>
    <cellStyle name="Обычный 5 3 69" xfId="7596"/>
    <cellStyle name="Обычный 5 3 7" xfId="57"/>
    <cellStyle name="Обычный 5 3 7 10" xfId="663"/>
    <cellStyle name="Обычный 5 3 7 10 2" xfId="1729"/>
    <cellStyle name="Обычный 5 3 7 10 2 2" xfId="3484"/>
    <cellStyle name="Обычный 5 3 7 10 2 2 2" xfId="6989"/>
    <cellStyle name="Обычный 5 3 7 10 2 3" xfId="6483"/>
    <cellStyle name="Обычный 5 3 7 10 3" xfId="3042"/>
    <cellStyle name="Обычный 5 3 7 10 3 2" xfId="6484"/>
    <cellStyle name="Обычный 5 3 7 10 4" xfId="6482"/>
    <cellStyle name="Обычный 5 3 7 11" xfId="1234"/>
    <cellStyle name="Обычный 5 3 7 11 2" xfId="2027"/>
    <cellStyle name="Обычный 5 3 7 11 2 2" xfId="3782"/>
    <cellStyle name="Обычный 5 3 7 11 2 2 2" xfId="7287"/>
    <cellStyle name="Обычный 5 3 7 11 2 3" xfId="6486"/>
    <cellStyle name="Обычный 5 3 7 11 3" xfId="3043"/>
    <cellStyle name="Обычный 5 3 7 11 3 2" xfId="6487"/>
    <cellStyle name="Обычный 5 3 7 11 4" xfId="6485"/>
    <cellStyle name="Обычный 5 3 7 12" xfId="1446"/>
    <cellStyle name="Обычный 5 3 7 12 2" xfId="3117"/>
    <cellStyle name="Обычный 5 3 7 12 2 2" xfId="6623"/>
    <cellStyle name="Обычный 5 3 7 12 3" xfId="6488"/>
    <cellStyle name="Обычный 5 3 7 13" xfId="3041"/>
    <cellStyle name="Обычный 5 3 7 13 2" xfId="6489"/>
    <cellStyle name="Обычный 5 3 7 14" xfId="6481"/>
    <cellStyle name="Обычный 5 3 7 15" xfId="7516"/>
    <cellStyle name="Обычный 5 3 7 16" xfId="7672"/>
    <cellStyle name="Обычный 5 3 7 17" xfId="7872"/>
    <cellStyle name="Обычный 5 3 7 18" xfId="7978"/>
    <cellStyle name="Обычный 5 3 7 19" xfId="8146"/>
    <cellStyle name="Обычный 5 3 7 2" xfId="109"/>
    <cellStyle name="Обычный 5 3 7 2 2" xfId="273"/>
    <cellStyle name="Обычный 5 3 7 2 2 2" xfId="1759"/>
    <cellStyle name="Обычный 5 3 7 2 2 2 2" xfId="3514"/>
    <cellStyle name="Обычный 5 3 7 2 2 2 2 2" xfId="7019"/>
    <cellStyle name="Обычный 5 3 7 2 2 2 3" xfId="6492"/>
    <cellStyle name="Обычный 5 3 7 2 2 3" xfId="3045"/>
    <cellStyle name="Обычный 5 3 7 2 2 3 2" xfId="6493"/>
    <cellStyle name="Обычный 5 3 7 2 2 4" xfId="6491"/>
    <cellStyle name="Обычный 5 3 7 2 2 5" xfId="744"/>
    <cellStyle name="Обычный 5 3 7 2 3" xfId="399"/>
    <cellStyle name="Обычный 5 3 7 2 3 2" xfId="3148"/>
    <cellStyle name="Обычный 5 3 7 2 3 2 2" xfId="6653"/>
    <cellStyle name="Обычный 5 3 7 2 3 3" xfId="6494"/>
    <cellStyle name="Обычный 5 3 7 2 4" xfId="3044"/>
    <cellStyle name="Обычный 5 3 7 2 4 2" xfId="6495"/>
    <cellStyle name="Обычный 5 3 7 2 5" xfId="6490"/>
    <cellStyle name="Обычный 5 3 7 2_БАЛАНС" xfId="1159"/>
    <cellStyle name="Обычный 5 3 7 3" xfId="151"/>
    <cellStyle name="Обычный 5 3 7 3 2" xfId="274"/>
    <cellStyle name="Обычный 5 3 7 3 2 2" xfId="1801"/>
    <cellStyle name="Обычный 5 3 7 3 2 2 2" xfId="3556"/>
    <cellStyle name="Обычный 5 3 7 3 2 2 2 2" xfId="7061"/>
    <cellStyle name="Обычный 5 3 7 3 2 2 3" xfId="6498"/>
    <cellStyle name="Обычный 5 3 7 3 2 3" xfId="3047"/>
    <cellStyle name="Обычный 5 3 7 3 2 3 2" xfId="6499"/>
    <cellStyle name="Обычный 5 3 7 3 2 4" xfId="6497"/>
    <cellStyle name="Обычный 5 3 7 3 2 5" xfId="788"/>
    <cellStyle name="Обычный 5 3 7 3 3" xfId="400"/>
    <cellStyle name="Обычный 5 3 7 3 3 2" xfId="3190"/>
    <cellStyle name="Обычный 5 3 7 3 3 2 2" xfId="6695"/>
    <cellStyle name="Обычный 5 3 7 3 3 3" xfId="6500"/>
    <cellStyle name="Обычный 5 3 7 3 4" xfId="3046"/>
    <cellStyle name="Обычный 5 3 7 3 4 2" xfId="6501"/>
    <cellStyle name="Обычный 5 3 7 3 5" xfId="6496"/>
    <cellStyle name="Обычный 5 3 7 3_БАЛАНС" xfId="1160"/>
    <cellStyle name="Обычный 5 3 7 4" xfId="272"/>
    <cellStyle name="Обычный 5 3 7 4 2" xfId="830"/>
    <cellStyle name="Обычный 5 3 7 4 2 2" xfId="1843"/>
    <cellStyle name="Обычный 5 3 7 4 2 2 2" xfId="3598"/>
    <cellStyle name="Обычный 5 3 7 4 2 2 2 2" xfId="7103"/>
    <cellStyle name="Обычный 5 3 7 4 2 2 3" xfId="6504"/>
    <cellStyle name="Обычный 5 3 7 4 2 3" xfId="3049"/>
    <cellStyle name="Обычный 5 3 7 4 2 3 2" xfId="6505"/>
    <cellStyle name="Обычный 5 3 7 4 2 4" xfId="6503"/>
    <cellStyle name="Обычный 5 3 7 4 3" xfId="1478"/>
    <cellStyle name="Обычный 5 3 7 4 3 2" xfId="3232"/>
    <cellStyle name="Обычный 5 3 7 4 3 2 2" xfId="6737"/>
    <cellStyle name="Обычный 5 3 7 4 3 3" xfId="6506"/>
    <cellStyle name="Обычный 5 3 7 4 4" xfId="3048"/>
    <cellStyle name="Обычный 5 3 7 4 4 2" xfId="6507"/>
    <cellStyle name="Обычный 5 3 7 4 5" xfId="6502"/>
    <cellStyle name="Обычный 5 3 7 4 6" xfId="437"/>
    <cellStyle name="Обычный 5 3 7 4_БАЛАНС" xfId="1161"/>
    <cellStyle name="Обычный 5 3 7 5" xfId="398"/>
    <cellStyle name="Обычный 5 3 7 5 2" xfId="873"/>
    <cellStyle name="Обычный 5 3 7 5 2 2" xfId="1885"/>
    <cellStyle name="Обычный 5 3 7 5 2 2 2" xfId="3640"/>
    <cellStyle name="Обычный 5 3 7 5 2 2 2 2" xfId="7145"/>
    <cellStyle name="Обычный 5 3 7 5 2 2 3" xfId="6510"/>
    <cellStyle name="Обычный 5 3 7 5 2 3" xfId="3051"/>
    <cellStyle name="Обычный 5 3 7 5 2 3 2" xfId="6511"/>
    <cellStyle name="Обычный 5 3 7 5 2 4" xfId="6509"/>
    <cellStyle name="Обычный 5 3 7 5 3" xfId="1519"/>
    <cellStyle name="Обычный 5 3 7 5 3 2" xfId="3274"/>
    <cellStyle name="Обычный 5 3 7 5 3 2 2" xfId="6779"/>
    <cellStyle name="Обычный 5 3 7 5 3 3" xfId="6512"/>
    <cellStyle name="Обычный 5 3 7 5 4" xfId="3050"/>
    <cellStyle name="Обычный 5 3 7 5 4 2" xfId="6513"/>
    <cellStyle name="Обычный 5 3 7 5 5" xfId="6508"/>
    <cellStyle name="Обычный 5 3 7 5_БАЛАНС" xfId="1162"/>
    <cellStyle name="Обычный 5 3 7 6" xfId="480"/>
    <cellStyle name="Обычный 5 3 7 6 2" xfId="915"/>
    <cellStyle name="Обычный 5 3 7 6 2 2" xfId="1927"/>
    <cellStyle name="Обычный 5 3 7 6 2 2 2" xfId="3682"/>
    <cellStyle name="Обычный 5 3 7 6 2 2 2 2" xfId="7187"/>
    <cellStyle name="Обычный 5 3 7 6 2 2 3" xfId="6516"/>
    <cellStyle name="Обычный 5 3 7 6 2 3" xfId="3053"/>
    <cellStyle name="Обычный 5 3 7 6 2 3 2" xfId="6517"/>
    <cellStyle name="Обычный 5 3 7 6 2 4" xfId="6515"/>
    <cellStyle name="Обычный 5 3 7 6 3" xfId="1561"/>
    <cellStyle name="Обычный 5 3 7 6 3 2" xfId="3316"/>
    <cellStyle name="Обычный 5 3 7 6 3 2 2" xfId="6821"/>
    <cellStyle name="Обычный 5 3 7 6 3 3" xfId="6518"/>
    <cellStyle name="Обычный 5 3 7 6 4" xfId="3052"/>
    <cellStyle name="Обычный 5 3 7 6 4 2" xfId="6519"/>
    <cellStyle name="Обычный 5 3 7 6 5" xfId="6514"/>
    <cellStyle name="Обычный 5 3 7 6_БАЛАНС" xfId="1163"/>
    <cellStyle name="Обычный 5 3 7 7" xfId="521"/>
    <cellStyle name="Обычный 5 3 7 7 2" xfId="957"/>
    <cellStyle name="Обычный 5 3 7 7 2 2" xfId="1969"/>
    <cellStyle name="Обычный 5 3 7 7 2 2 2" xfId="3724"/>
    <cellStyle name="Обычный 5 3 7 7 2 2 2 2" xfId="7229"/>
    <cellStyle name="Обычный 5 3 7 7 2 2 3" xfId="6522"/>
    <cellStyle name="Обычный 5 3 7 7 2 3" xfId="3055"/>
    <cellStyle name="Обычный 5 3 7 7 2 3 2" xfId="6523"/>
    <cellStyle name="Обычный 5 3 7 7 2 4" xfId="6521"/>
    <cellStyle name="Обычный 5 3 7 7 3" xfId="1603"/>
    <cellStyle name="Обычный 5 3 7 7 3 2" xfId="3358"/>
    <cellStyle name="Обычный 5 3 7 7 3 2 2" xfId="6863"/>
    <cellStyle name="Обычный 5 3 7 7 3 3" xfId="6524"/>
    <cellStyle name="Обычный 5 3 7 7 4" xfId="3054"/>
    <cellStyle name="Обычный 5 3 7 7 4 2" xfId="6525"/>
    <cellStyle name="Обычный 5 3 7 7 5" xfId="6520"/>
    <cellStyle name="Обычный 5 3 7 7_БАЛАНС" xfId="1164"/>
    <cellStyle name="Обычный 5 3 7 8" xfId="563"/>
    <cellStyle name="Обычный 5 3 7 8 2" xfId="1645"/>
    <cellStyle name="Обычный 5 3 7 8 2 2" xfId="3400"/>
    <cellStyle name="Обычный 5 3 7 8 2 2 2" xfId="6905"/>
    <cellStyle name="Обычный 5 3 7 8 2 3" xfId="6527"/>
    <cellStyle name="Обычный 5 3 7 8 3" xfId="3056"/>
    <cellStyle name="Обычный 5 3 7 8 3 2" xfId="6528"/>
    <cellStyle name="Обычный 5 3 7 8 4" xfId="6526"/>
    <cellStyle name="Обычный 5 3 7 9" xfId="605"/>
    <cellStyle name="Обычный 5 3 7 9 2" xfId="1687"/>
    <cellStyle name="Обычный 5 3 7 9 2 2" xfId="3442"/>
    <cellStyle name="Обычный 5 3 7 9 2 2 2" xfId="6947"/>
    <cellStyle name="Обычный 5 3 7 9 2 3" xfId="6530"/>
    <cellStyle name="Обычный 5 3 7 9 3" xfId="3057"/>
    <cellStyle name="Обычный 5 3 7 9 3 2" xfId="6531"/>
    <cellStyle name="Обычный 5 3 7 9 4" xfId="6529"/>
    <cellStyle name="Обычный 5 3 7_БАЛАНС" xfId="1158"/>
    <cellStyle name="Обычный 5 3 70" xfId="7600"/>
    <cellStyle name="Обычный 5 3 71" xfId="7604"/>
    <cellStyle name="Обычный 5 3 72" xfId="7660"/>
    <cellStyle name="Обычный 5 3 73" xfId="7696"/>
    <cellStyle name="Обычный 5 3 74" xfId="7616"/>
    <cellStyle name="Обычный 5 3 75" xfId="7700"/>
    <cellStyle name="Обычный 5 3 76" xfId="7626"/>
    <cellStyle name="Обычный 5 3 77" xfId="7704"/>
    <cellStyle name="Обычный 5 3 78" xfId="7674"/>
    <cellStyle name="Обычный 5 3 79" xfId="7710"/>
    <cellStyle name="Обычный 5 3 8" xfId="58"/>
    <cellStyle name="Обычный 5 3 8 10" xfId="1235"/>
    <cellStyle name="Обычный 5 3 8 10 2" xfId="2028"/>
    <cellStyle name="Обычный 5 3 8 10 2 2" xfId="3783"/>
    <cellStyle name="Обычный 5 3 8 10 2 2 2" xfId="7288"/>
    <cellStyle name="Обычный 5 3 8 10 2 3" xfId="6534"/>
    <cellStyle name="Обычный 5 3 8 10 3" xfId="3059"/>
    <cellStyle name="Обычный 5 3 8 10 3 2" xfId="6535"/>
    <cellStyle name="Обычный 5 3 8 10 4" xfId="6533"/>
    <cellStyle name="Обычный 5 3 8 11" xfId="1447"/>
    <cellStyle name="Обычный 5 3 8 11 2" xfId="3118"/>
    <cellStyle name="Обычный 5 3 8 11 2 2" xfId="6624"/>
    <cellStyle name="Обычный 5 3 8 11 3" xfId="6536"/>
    <cellStyle name="Обычный 5 3 8 12" xfId="3058"/>
    <cellStyle name="Обычный 5 3 8 12 2" xfId="6537"/>
    <cellStyle name="Обычный 5 3 8 13" xfId="6532"/>
    <cellStyle name="Обычный 5 3 8 14" xfId="7517"/>
    <cellStyle name="Обычный 5 3 8 15" xfId="7673"/>
    <cellStyle name="Обычный 5 3 8 16" xfId="7873"/>
    <cellStyle name="Обычный 5 3 8 17" xfId="7979"/>
    <cellStyle name="Обычный 5 3 8 18" xfId="8147"/>
    <cellStyle name="Обычный 5 3 8 2" xfId="110"/>
    <cellStyle name="Обычный 5 3 8 2 2" xfId="276"/>
    <cellStyle name="Обычный 5 3 8 2 2 2" xfId="1802"/>
    <cellStyle name="Обычный 5 3 8 2 2 2 2" xfId="3557"/>
    <cellStyle name="Обычный 5 3 8 2 2 2 2 2" xfId="7062"/>
    <cellStyle name="Обычный 5 3 8 2 2 2 3" xfId="6540"/>
    <cellStyle name="Обычный 5 3 8 2 2 3" xfId="3061"/>
    <cellStyle name="Обычный 5 3 8 2 2 3 2" xfId="6541"/>
    <cellStyle name="Обычный 5 3 8 2 2 4" xfId="6539"/>
    <cellStyle name="Обычный 5 3 8 2 2 5" xfId="789"/>
    <cellStyle name="Обычный 5 3 8 2 3" xfId="402"/>
    <cellStyle name="Обычный 5 3 8 2 3 2" xfId="3191"/>
    <cellStyle name="Обычный 5 3 8 2 3 2 2" xfId="6696"/>
    <cellStyle name="Обычный 5 3 8 2 3 3" xfId="6542"/>
    <cellStyle name="Обычный 5 3 8 2 4" xfId="3060"/>
    <cellStyle name="Обычный 5 3 8 2 4 2" xfId="6543"/>
    <cellStyle name="Обычный 5 3 8 2 5" xfId="6538"/>
    <cellStyle name="Обычный 5 3 8 2_БАЛАНС" xfId="1166"/>
    <cellStyle name="Обычный 5 3 8 3" xfId="152"/>
    <cellStyle name="Обычный 5 3 8 3 2" xfId="277"/>
    <cellStyle name="Обычный 5 3 8 3 2 2" xfId="1844"/>
    <cellStyle name="Обычный 5 3 8 3 2 2 2" xfId="3599"/>
    <cellStyle name="Обычный 5 3 8 3 2 2 2 2" xfId="7104"/>
    <cellStyle name="Обычный 5 3 8 3 2 2 3" xfId="6546"/>
    <cellStyle name="Обычный 5 3 8 3 2 3" xfId="3063"/>
    <cellStyle name="Обычный 5 3 8 3 2 3 2" xfId="6547"/>
    <cellStyle name="Обычный 5 3 8 3 2 4" xfId="6545"/>
    <cellStyle name="Обычный 5 3 8 3 2 5" xfId="831"/>
    <cellStyle name="Обычный 5 3 8 3 3" xfId="403"/>
    <cellStyle name="Обычный 5 3 8 3 3 2" xfId="3233"/>
    <cellStyle name="Обычный 5 3 8 3 3 2 2" xfId="6738"/>
    <cellStyle name="Обычный 5 3 8 3 3 3" xfId="6548"/>
    <cellStyle name="Обычный 5 3 8 3 4" xfId="3062"/>
    <cellStyle name="Обычный 5 3 8 3 4 2" xfId="6549"/>
    <cellStyle name="Обычный 5 3 8 3 5" xfId="6544"/>
    <cellStyle name="Обычный 5 3 8 3_БАЛАНС" xfId="1167"/>
    <cellStyle name="Обычный 5 3 8 4" xfId="275"/>
    <cellStyle name="Обычный 5 3 8 4 2" xfId="874"/>
    <cellStyle name="Обычный 5 3 8 4 2 2" xfId="1886"/>
    <cellStyle name="Обычный 5 3 8 4 2 2 2" xfId="3641"/>
    <cellStyle name="Обычный 5 3 8 4 2 2 2 2" xfId="7146"/>
    <cellStyle name="Обычный 5 3 8 4 2 2 3" xfId="6552"/>
    <cellStyle name="Обычный 5 3 8 4 2 3" xfId="3065"/>
    <cellStyle name="Обычный 5 3 8 4 2 3 2" xfId="6553"/>
    <cellStyle name="Обычный 5 3 8 4 2 4" xfId="6551"/>
    <cellStyle name="Обычный 5 3 8 4 3" xfId="1520"/>
    <cellStyle name="Обычный 5 3 8 4 3 2" xfId="3275"/>
    <cellStyle name="Обычный 5 3 8 4 3 2 2" xfId="6780"/>
    <cellStyle name="Обычный 5 3 8 4 3 3" xfId="6554"/>
    <cellStyle name="Обычный 5 3 8 4 4" xfId="3064"/>
    <cellStyle name="Обычный 5 3 8 4 4 2" xfId="6555"/>
    <cellStyle name="Обычный 5 3 8 4 5" xfId="6550"/>
    <cellStyle name="Обычный 5 3 8 4 6" xfId="450"/>
    <cellStyle name="Обычный 5 3 8 4_БАЛАНС" xfId="1168"/>
    <cellStyle name="Обычный 5 3 8 5" xfId="401"/>
    <cellStyle name="Обычный 5 3 8 5 2" xfId="916"/>
    <cellStyle name="Обычный 5 3 8 5 2 2" xfId="1928"/>
    <cellStyle name="Обычный 5 3 8 5 2 2 2" xfId="3683"/>
    <cellStyle name="Обычный 5 3 8 5 2 2 2 2" xfId="7188"/>
    <cellStyle name="Обычный 5 3 8 5 2 2 3" xfId="6558"/>
    <cellStyle name="Обычный 5 3 8 5 2 3" xfId="3067"/>
    <cellStyle name="Обычный 5 3 8 5 2 3 2" xfId="6559"/>
    <cellStyle name="Обычный 5 3 8 5 2 4" xfId="6557"/>
    <cellStyle name="Обычный 5 3 8 5 3" xfId="1562"/>
    <cellStyle name="Обычный 5 3 8 5 3 2" xfId="3317"/>
    <cellStyle name="Обычный 5 3 8 5 3 2 2" xfId="6822"/>
    <cellStyle name="Обычный 5 3 8 5 3 3" xfId="6560"/>
    <cellStyle name="Обычный 5 3 8 5 4" xfId="3066"/>
    <cellStyle name="Обычный 5 3 8 5 4 2" xfId="6561"/>
    <cellStyle name="Обычный 5 3 8 5 5" xfId="6556"/>
    <cellStyle name="Обычный 5 3 8 5_БАЛАНС" xfId="1169"/>
    <cellStyle name="Обычный 5 3 8 6" xfId="522"/>
    <cellStyle name="Обычный 5 3 8 6 2" xfId="958"/>
    <cellStyle name="Обычный 5 3 8 6 2 2" xfId="1970"/>
    <cellStyle name="Обычный 5 3 8 6 2 2 2" xfId="3725"/>
    <cellStyle name="Обычный 5 3 8 6 2 2 2 2" xfId="7230"/>
    <cellStyle name="Обычный 5 3 8 6 2 2 3" xfId="6564"/>
    <cellStyle name="Обычный 5 3 8 6 2 3" xfId="3069"/>
    <cellStyle name="Обычный 5 3 8 6 2 3 2" xfId="6565"/>
    <cellStyle name="Обычный 5 3 8 6 2 4" xfId="6563"/>
    <cellStyle name="Обычный 5 3 8 6 3" xfId="1604"/>
    <cellStyle name="Обычный 5 3 8 6 3 2" xfId="3359"/>
    <cellStyle name="Обычный 5 3 8 6 3 2 2" xfId="6864"/>
    <cellStyle name="Обычный 5 3 8 6 3 3" xfId="6566"/>
    <cellStyle name="Обычный 5 3 8 6 4" xfId="3068"/>
    <cellStyle name="Обычный 5 3 8 6 4 2" xfId="6567"/>
    <cellStyle name="Обычный 5 3 8 6 5" xfId="6562"/>
    <cellStyle name="Обычный 5 3 8 6_БАЛАНС" xfId="1170"/>
    <cellStyle name="Обычный 5 3 8 7" xfId="564"/>
    <cellStyle name="Обычный 5 3 8 7 2" xfId="1646"/>
    <cellStyle name="Обычный 5 3 8 7 2 2" xfId="3401"/>
    <cellStyle name="Обычный 5 3 8 7 2 2 2" xfId="6906"/>
    <cellStyle name="Обычный 5 3 8 7 2 3" xfId="6569"/>
    <cellStyle name="Обычный 5 3 8 7 3" xfId="3070"/>
    <cellStyle name="Обычный 5 3 8 7 3 2" xfId="6570"/>
    <cellStyle name="Обычный 5 3 8 7 4" xfId="6568"/>
    <cellStyle name="Обычный 5 3 8 8" xfId="606"/>
    <cellStyle name="Обычный 5 3 8 8 2" xfId="1688"/>
    <cellStyle name="Обычный 5 3 8 8 2 2" xfId="3443"/>
    <cellStyle name="Обычный 5 3 8 8 2 2 2" xfId="6948"/>
    <cellStyle name="Обычный 5 3 8 8 2 3" xfId="6572"/>
    <cellStyle name="Обычный 5 3 8 8 3" xfId="3071"/>
    <cellStyle name="Обычный 5 3 8 8 3 2" xfId="6573"/>
    <cellStyle name="Обычный 5 3 8 8 4" xfId="6571"/>
    <cellStyle name="Обычный 5 3 8 9" xfId="664"/>
    <cellStyle name="Обычный 5 3 8 9 2" xfId="1730"/>
    <cellStyle name="Обычный 5 3 8 9 2 2" xfId="3485"/>
    <cellStyle name="Обычный 5 3 8 9 2 2 2" xfId="6990"/>
    <cellStyle name="Обычный 5 3 8 9 2 3" xfId="6575"/>
    <cellStyle name="Обычный 5 3 8 9 3" xfId="3072"/>
    <cellStyle name="Обычный 5 3 8 9 3 2" xfId="6576"/>
    <cellStyle name="Обычный 5 3 8 9 4" xfId="6574"/>
    <cellStyle name="Обычный 5 3 8_БАЛАНС" xfId="1165"/>
    <cellStyle name="Обычный 5 3 80" xfId="7679"/>
    <cellStyle name="Обычный 5 3 81" xfId="7715"/>
    <cellStyle name="Обычный 5 3 82" xfId="7721"/>
    <cellStyle name="Обычный 5 3 83" xfId="7727"/>
    <cellStyle name="Обычный 5 3 84" xfId="7733"/>
    <cellStyle name="Обычный 5 3 85" xfId="7739"/>
    <cellStyle name="Обычный 5 3 86" xfId="7745"/>
    <cellStyle name="Обычный 5 3 87" xfId="7751"/>
    <cellStyle name="Обычный 5 3 88" xfId="7757"/>
    <cellStyle name="Обычный 5 3 89" xfId="7763"/>
    <cellStyle name="Обычный 5 3 9" xfId="97"/>
    <cellStyle name="Обычный 5 3 9 2" xfId="278"/>
    <cellStyle name="Обычный 5 3 9 2 2" xfId="1789"/>
    <cellStyle name="Обычный 5 3 9 2 2 2" xfId="3544"/>
    <cellStyle name="Обычный 5 3 9 2 2 2 2" xfId="7049"/>
    <cellStyle name="Обычный 5 3 9 2 2 3" xfId="6579"/>
    <cellStyle name="Обычный 5 3 9 2 3" xfId="3074"/>
    <cellStyle name="Обычный 5 3 9 2 3 2" xfId="6580"/>
    <cellStyle name="Обычный 5 3 9 2 4" xfId="6578"/>
    <cellStyle name="Обычный 5 3 9 2 5" xfId="776"/>
    <cellStyle name="Обычный 5 3 9 3" xfId="404"/>
    <cellStyle name="Обычный 5 3 9 3 2" xfId="3178"/>
    <cellStyle name="Обычный 5 3 9 3 2 2" xfId="6683"/>
    <cellStyle name="Обычный 5 3 9 3 3" xfId="6581"/>
    <cellStyle name="Обычный 5 3 9 4" xfId="3073"/>
    <cellStyle name="Обычный 5 3 9 4 2" xfId="6582"/>
    <cellStyle name="Обычный 5 3 9 5" xfId="6577"/>
    <cellStyle name="Обычный 5 3 9_БАЛАНС" xfId="1171"/>
    <cellStyle name="Обычный 5 3 90" xfId="7769"/>
    <cellStyle name="Обычный 5 3 91" xfId="7775"/>
    <cellStyle name="Обычный 5 3 92" xfId="7780"/>
    <cellStyle name="Обычный 5 3 93" xfId="7784"/>
    <cellStyle name="Обычный 5 3 94" xfId="7788"/>
    <cellStyle name="Обычный 5 3 95" xfId="7792"/>
    <cellStyle name="Обычный 5 3 96" xfId="7796"/>
    <cellStyle name="Обычный 5 3 97" xfId="7800"/>
    <cellStyle name="Обычный 5 3 98" xfId="7804"/>
    <cellStyle name="Обычный 5 3 99" xfId="7808"/>
    <cellStyle name="Обычный 5 3_БАЛАНС" xfId="1078"/>
    <cellStyle name="Обычный 6" xfId="59"/>
    <cellStyle name="Обычный 7" xfId="60"/>
    <cellStyle name="Обычный 7 2" xfId="61"/>
    <cellStyle name="Обычный 7 2 2" xfId="405"/>
    <cellStyle name="Обычный 7 2_БАЛАНС" xfId="1173"/>
    <cellStyle name="Обычный 7 3" xfId="62"/>
    <cellStyle name="Обычный 7 4" xfId="63"/>
    <cellStyle name="Обычный 7_БАЛАНС" xfId="1172"/>
    <cellStyle name="Обычный 8" xfId="64"/>
    <cellStyle name="Обычный 8 2" xfId="65"/>
    <cellStyle name="Обычный 8 2 2" xfId="406"/>
    <cellStyle name="Обычный 8 2_БАЛАНС" xfId="1175"/>
    <cellStyle name="Обычный 8 3" xfId="66"/>
    <cellStyle name="Обычный 8 3 2" xfId="407"/>
    <cellStyle name="Обычный 8 3_БАЛАНС" xfId="1176"/>
    <cellStyle name="Обычный 8 4" xfId="67"/>
    <cellStyle name="Обычный 8 5" xfId="68"/>
    <cellStyle name="Обычный 8 6" xfId="438"/>
    <cellStyle name="Обычный 8 6 2" xfId="832"/>
    <cellStyle name="Обычный 8 6_БАЛАНС" xfId="1177"/>
    <cellStyle name="Обычный 8_БАЛАНС" xfId="1174"/>
    <cellStyle name="Обычный 9" xfId="1448"/>
    <cellStyle name="Обычный 9 2" xfId="3075"/>
    <cellStyle name="Обычный 9 3" xfId="3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c%201260)_2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35"/>
  <sheetViews>
    <sheetView topLeftCell="A345" workbookViewId="0">
      <selection activeCell="C402" sqref="C402"/>
    </sheetView>
  </sheetViews>
  <sheetFormatPr defaultRowHeight="15" outlineLevelRow="1" x14ac:dyDescent="0.25"/>
  <cols>
    <col min="1" max="1" width="6.140625" customWidth="1"/>
    <col min="2" max="2" width="11" customWidth="1"/>
    <col min="3" max="3" width="12.140625" style="95" customWidth="1"/>
  </cols>
  <sheetData>
    <row r="1" spans="1:3" hidden="1" outlineLevel="1" x14ac:dyDescent="0.25">
      <c r="B1" t="s">
        <v>1505</v>
      </c>
      <c r="C1" s="96">
        <f>баланс!$B$232</f>
        <v>-0.23659999999995307</v>
      </c>
    </row>
    <row r="2" spans="1:3" hidden="1" outlineLevel="1" x14ac:dyDescent="0.25">
      <c r="C2" s="96">
        <f>баланс!$B$233</f>
        <v>-0.45939999999995962</v>
      </c>
    </row>
    <row r="3" spans="1:3" hidden="1" outlineLevel="1" collapsed="1" x14ac:dyDescent="0.25">
      <c r="C3" s="96">
        <f>баланс!$B$234</f>
        <v>0.40852499999982683</v>
      </c>
    </row>
    <row r="4" spans="1:3" hidden="1" outlineLevel="1" x14ac:dyDescent="0.25">
      <c r="C4" s="96">
        <f>баланс!$B$235</f>
        <v>-8.8115337499630186E-2</v>
      </c>
    </row>
    <row r="5" spans="1:3" hidden="1" outlineLevel="1" x14ac:dyDescent="0.25">
      <c r="C5" s="96">
        <f>баланс!$B$236</f>
        <v>-0.49756000000002132</v>
      </c>
    </row>
    <row r="6" spans="1:3" hidden="1" outlineLevel="1" collapsed="1" x14ac:dyDescent="0.25">
      <c r="C6" s="96">
        <f>баланс!$B$237</f>
        <v>-0.47496000000001004</v>
      </c>
    </row>
    <row r="7" spans="1:3" hidden="1" outlineLevel="1" x14ac:dyDescent="0.25">
      <c r="C7" s="96">
        <f>баланс!$B$238</f>
        <v>0.23856200000000172</v>
      </c>
    </row>
    <row r="8" spans="1:3" hidden="1" outlineLevel="1" collapsed="1" x14ac:dyDescent="0.25">
      <c r="C8" s="96">
        <f>баланс!$B$239</f>
        <v>0.37085000000024593</v>
      </c>
    </row>
    <row r="9" spans="1:3" hidden="1" outlineLevel="1" x14ac:dyDescent="0.25">
      <c r="C9" s="96">
        <f>баланс!$B$240</f>
        <v>1.0482680000000073</v>
      </c>
    </row>
    <row r="10" spans="1:3" hidden="1" outlineLevel="1" x14ac:dyDescent="0.25">
      <c r="C10" s="96">
        <f>баланс!$B$241</f>
        <v>0.1308000000001357</v>
      </c>
    </row>
    <row r="11" spans="1:3" hidden="1" outlineLevel="1" collapsed="1" x14ac:dyDescent="0.25">
      <c r="C11" s="96">
        <f>баланс!$B$242</f>
        <v>-0.2521999999999025</v>
      </c>
    </row>
    <row r="12" spans="1:3" hidden="1" outlineLevel="1" x14ac:dyDescent="0.25">
      <c r="C12" s="96">
        <f>баланс!$B$243</f>
        <v>-4.9999999999272404E-2</v>
      </c>
    </row>
    <row r="13" spans="1:3" hidden="1" outlineLevel="1" collapsed="1" x14ac:dyDescent="0.25">
      <c r="C13" s="96">
        <f>баланс!$B$244</f>
        <v>-0.61000000000001364</v>
      </c>
    </row>
    <row r="14" spans="1:3" collapsed="1" x14ac:dyDescent="0.25">
      <c r="A14" t="s">
        <v>80</v>
      </c>
      <c r="C14" s="96">
        <f>SUM(C1:C13)</f>
        <v>-0.4718303374985453</v>
      </c>
    </row>
    <row r="15" spans="1:3" hidden="1" outlineLevel="1" x14ac:dyDescent="0.25">
      <c r="B15" t="s">
        <v>1505</v>
      </c>
      <c r="C15" s="96">
        <f>баланс!$B$308</f>
        <v>0.48000000000001819</v>
      </c>
    </row>
    <row r="16" spans="1:3" hidden="1" outlineLevel="1" x14ac:dyDescent="0.25">
      <c r="C16" s="96">
        <f>баланс!$B$309</f>
        <v>117.17000000000007</v>
      </c>
    </row>
    <row r="17" spans="1:3" collapsed="1" x14ac:dyDescent="0.25">
      <c r="A17" t="s">
        <v>125</v>
      </c>
      <c r="C17" s="96">
        <f>SUM(C15:C16)</f>
        <v>117.65000000000009</v>
      </c>
    </row>
    <row r="18" spans="1:3" hidden="1" outlineLevel="1" x14ac:dyDescent="0.25">
      <c r="B18" t="s">
        <v>1505</v>
      </c>
      <c r="C18" s="96">
        <f>баланс!$B$984</f>
        <v>-1.0998700000000099</v>
      </c>
    </row>
    <row r="19" spans="1:3" hidden="1" outlineLevel="1" collapsed="1" x14ac:dyDescent="0.25">
      <c r="C19" s="96">
        <f>баланс!$B$985</f>
        <v>-0.27110599999991791</v>
      </c>
    </row>
    <row r="20" spans="1:3" hidden="1" outlineLevel="1" x14ac:dyDescent="0.25">
      <c r="C20" s="96">
        <f>баланс!$B$986</f>
        <v>-0.38954000000012456</v>
      </c>
    </row>
    <row r="21" spans="1:3" hidden="1" outlineLevel="1" collapsed="1" x14ac:dyDescent="0.25">
      <c r="C21" s="96">
        <f>баланс!$B$987</f>
        <v>-0.34447499999998854</v>
      </c>
    </row>
    <row r="22" spans="1:3" hidden="1" outlineLevel="1" x14ac:dyDescent="0.25">
      <c r="C22" s="96">
        <f>баланс!$B$988</f>
        <v>0.18899999999996453</v>
      </c>
    </row>
    <row r="23" spans="1:3" hidden="1" outlineLevel="1" x14ac:dyDescent="0.25">
      <c r="C23" s="96">
        <f>баланс!$B$989</f>
        <v>1.5068199999996068</v>
      </c>
    </row>
    <row r="24" spans="1:3" hidden="1" outlineLevel="1" collapsed="1" x14ac:dyDescent="0.25">
      <c r="C24" s="96">
        <f>баланс!$B$990</f>
        <v>-0.25999999999999091</v>
      </c>
    </row>
    <row r="25" spans="1:3" hidden="1" outlineLevel="1" x14ac:dyDescent="0.25">
      <c r="C25" s="96">
        <f>баланс!$B$991</f>
        <v>-0.28000000000020009</v>
      </c>
    </row>
    <row r="26" spans="1:3" hidden="1" outlineLevel="1" x14ac:dyDescent="0.25">
      <c r="C26" s="96">
        <f>баланс!$B$992</f>
        <v>-0.46000000000003638</v>
      </c>
    </row>
    <row r="27" spans="1:3" collapsed="1" x14ac:dyDescent="0.25">
      <c r="A27" t="s">
        <v>135</v>
      </c>
      <c r="C27" s="96">
        <f>SUM(C18:C26)</f>
        <v>-1.4091710000006969</v>
      </c>
    </row>
    <row r="28" spans="1:3" hidden="1" outlineLevel="1" collapsed="1" x14ac:dyDescent="0.25">
      <c r="B28" t="s">
        <v>1505</v>
      </c>
      <c r="C28" s="96">
        <f>баланс!$B$1331</f>
        <v>9.3349999999645661E-3</v>
      </c>
    </row>
    <row r="29" spans="1:3" hidden="1" outlineLevel="1" x14ac:dyDescent="0.25">
      <c r="C29" s="96">
        <f>баланс!$B$1332</f>
        <v>1120.52</v>
      </c>
    </row>
    <row r="30" spans="1:3" hidden="1" outlineLevel="1" x14ac:dyDescent="0.25">
      <c r="C30" s="96">
        <f>баланс!$B$1333</f>
        <v>-1120.9871999999998</v>
      </c>
    </row>
    <row r="31" spans="1:3" hidden="1" outlineLevel="1" x14ac:dyDescent="0.25">
      <c r="C31" s="96">
        <f>баланс!$B$1334</f>
        <v>-965.04364800000019</v>
      </c>
    </row>
    <row r="32" spans="1:3" hidden="1" outlineLevel="1" x14ac:dyDescent="0.25">
      <c r="C32" s="96">
        <f>баланс!$B$1335</f>
        <v>965.59096999999974</v>
      </c>
    </row>
    <row r="33" spans="1:3" hidden="1" outlineLevel="1" x14ac:dyDescent="0.25">
      <c r="C33" s="96">
        <f>баланс!$B$1336</f>
        <v>0.18399999999996908</v>
      </c>
    </row>
    <row r="34" spans="1:3" hidden="1" outlineLevel="1" x14ac:dyDescent="0.25">
      <c r="C34" s="96">
        <f>баланс!$B$1337</f>
        <v>0.11993999999992866</v>
      </c>
    </row>
    <row r="35" spans="1:3" hidden="1" outlineLevel="1" x14ac:dyDescent="0.25">
      <c r="C35" s="96">
        <f>баланс!$B$1338</f>
        <v>-0.38119999999980791</v>
      </c>
    </row>
    <row r="36" spans="1:3" hidden="1" outlineLevel="1" collapsed="1" x14ac:dyDescent="0.25">
      <c r="C36" s="96">
        <f>баланс!$B$1339</f>
        <v>-5.999999999994543E-2</v>
      </c>
    </row>
    <row r="37" spans="1:3" hidden="1" outlineLevel="1" x14ac:dyDescent="0.25">
      <c r="C37" s="96">
        <f>баланс!$B$1340</f>
        <v>-1.0000000000218279E-2</v>
      </c>
    </row>
    <row r="38" spans="1:3" collapsed="1" x14ac:dyDescent="0.25">
      <c r="A38" t="s">
        <v>51</v>
      </c>
      <c r="C38" s="96">
        <f>SUM(C28:C37)</f>
        <v>-5.7803000000376414E-2</v>
      </c>
    </row>
    <row r="39" spans="1:3" hidden="1" outlineLevel="1" collapsed="1" x14ac:dyDescent="0.25">
      <c r="B39" t="s">
        <v>1505</v>
      </c>
      <c r="C39" s="96">
        <f>баланс!$B$1252</f>
        <v>-0.39620000000002165</v>
      </c>
    </row>
    <row r="40" spans="1:3" hidden="1" outlineLevel="1" x14ac:dyDescent="0.25">
      <c r="C40" s="96">
        <f>баланс!$B$1253</f>
        <v>-0.52055250000000797</v>
      </c>
    </row>
    <row r="41" spans="1:3" hidden="1" outlineLevel="1" x14ac:dyDescent="0.25">
      <c r="C41" s="96">
        <f>баланс!$B$1254</f>
        <v>-0.43745499999977255</v>
      </c>
    </row>
    <row r="42" spans="1:3" hidden="1" outlineLevel="1" x14ac:dyDescent="0.25">
      <c r="C42" s="96">
        <f>баланс!$B$1255</f>
        <v>-0.29590749999999844</v>
      </c>
    </row>
    <row r="43" spans="1:3" hidden="1" outlineLevel="1" collapsed="1" x14ac:dyDescent="0.25">
      <c r="C43" s="96">
        <f>баланс!$B$1256</f>
        <v>-0.59831000000031054</v>
      </c>
    </row>
    <row r="44" spans="1:3" hidden="1" outlineLevel="1" x14ac:dyDescent="0.25">
      <c r="C44" s="96">
        <f>баланс!$B$1257</f>
        <v>8.7750000000141881E-2</v>
      </c>
    </row>
    <row r="45" spans="1:3" hidden="1" outlineLevel="1" collapsed="1" x14ac:dyDescent="0.25">
      <c r="C45" s="96">
        <f>баланс!$B$1258</f>
        <v>-8.1720000000132131E-2</v>
      </c>
    </row>
    <row r="46" spans="1:3" hidden="1" outlineLevel="1" x14ac:dyDescent="0.25">
      <c r="C46" s="96">
        <f>баланс!$B$1259</f>
        <v>-0.10546280000005481</v>
      </c>
    </row>
    <row r="47" spans="1:3" hidden="1" outlineLevel="1" collapsed="1" x14ac:dyDescent="0.25">
      <c r="C47" s="96">
        <f>баланс!$B$1260</f>
        <v>-0.52288000000010015</v>
      </c>
    </row>
    <row r="48" spans="1:3" hidden="1" outlineLevel="1" x14ac:dyDescent="0.25">
      <c r="C48" s="96">
        <f>баланс!$B$1261</f>
        <v>-0.44000000000005457</v>
      </c>
    </row>
    <row r="49" spans="3:3" hidden="1" outlineLevel="1" collapsed="1" x14ac:dyDescent="0.25">
      <c r="C49" s="96">
        <f>баланс!$B$1262</f>
        <v>-0.16896399999950518</v>
      </c>
    </row>
    <row r="50" spans="3:3" hidden="1" outlineLevel="1" x14ac:dyDescent="0.25">
      <c r="C50" s="96">
        <f>баланс!$B$1263</f>
        <v>0.40721900000016831</v>
      </c>
    </row>
    <row r="51" spans="3:3" hidden="1" outlineLevel="1" collapsed="1" x14ac:dyDescent="0.25">
      <c r="C51" s="96">
        <f>баланс!$B$1264</f>
        <v>-9.8375499999974636E-2</v>
      </c>
    </row>
    <row r="52" spans="3:3" hidden="1" outlineLevel="1" x14ac:dyDescent="0.25">
      <c r="C52" s="96">
        <f>баланс!$B$1265</f>
        <v>-0.2323549999999841</v>
      </c>
    </row>
    <row r="53" spans="3:3" hidden="1" outlineLevel="1" collapsed="1" x14ac:dyDescent="0.25">
      <c r="C53" s="96">
        <f>баланс!$B$1266</f>
        <v>-61.953349499999831</v>
      </c>
    </row>
    <row r="54" spans="3:3" hidden="1" outlineLevel="1" x14ac:dyDescent="0.25">
      <c r="C54" s="96">
        <f>баланс!$B$1267</f>
        <v>0.24715999999989435</v>
      </c>
    </row>
    <row r="55" spans="3:3" hidden="1" outlineLevel="1" collapsed="1" x14ac:dyDescent="0.25">
      <c r="C55" s="96">
        <f>баланс!$B$1268</f>
        <v>-0.21649999999988268</v>
      </c>
    </row>
    <row r="56" spans="3:3" hidden="1" outlineLevel="1" x14ac:dyDescent="0.25">
      <c r="C56" s="96">
        <f>баланс!$B$1269</f>
        <v>0.36261999999987893</v>
      </c>
    </row>
    <row r="57" spans="3:3" hidden="1" outlineLevel="1" collapsed="1" x14ac:dyDescent="0.25">
      <c r="C57" s="96">
        <f>баланс!$B$1270</f>
        <v>64.592400000000225</v>
      </c>
    </row>
    <row r="58" spans="3:3" hidden="1" outlineLevel="1" x14ac:dyDescent="0.25">
      <c r="C58" s="96">
        <f>баланс!$B$1271</f>
        <v>1589.6564000000003</v>
      </c>
    </row>
    <row r="59" spans="3:3" hidden="1" outlineLevel="1" collapsed="1" x14ac:dyDescent="0.25">
      <c r="C59" s="96">
        <f>баланс!$B$1272</f>
        <v>-1588.9788000000001</v>
      </c>
    </row>
    <row r="60" spans="3:3" hidden="1" outlineLevel="1" x14ac:dyDescent="0.25">
      <c r="C60" s="96">
        <f>баланс!$B$1273</f>
        <v>1124.6210000000001</v>
      </c>
    </row>
    <row r="61" spans="3:3" hidden="1" outlineLevel="1" x14ac:dyDescent="0.25">
      <c r="C61" s="96">
        <f>баланс!$B$1274</f>
        <v>9.9134999999998854</v>
      </c>
    </row>
    <row r="62" spans="3:3" hidden="1" outlineLevel="1" collapsed="1" x14ac:dyDescent="0.25">
      <c r="C62" s="96">
        <f>баланс!$B$1275</f>
        <v>-1136.2836000000002</v>
      </c>
    </row>
    <row r="63" spans="3:3" hidden="1" outlineLevel="1" x14ac:dyDescent="0.25">
      <c r="C63" s="96">
        <f>баланс!$B$1276</f>
        <v>-0.47199999999997999</v>
      </c>
    </row>
    <row r="64" spans="3:3" hidden="1" outlineLevel="1" collapsed="1" x14ac:dyDescent="0.25">
      <c r="C64" s="96">
        <f>баланс!$B$1277</f>
        <v>-0.58999999999991815</v>
      </c>
    </row>
    <row r="65" spans="1:3" hidden="1" outlineLevel="1" x14ac:dyDescent="0.25">
      <c r="C65" s="96">
        <f>баланс!$B$1278</f>
        <v>5.6540000000040891E-2</v>
      </c>
    </row>
    <row r="66" spans="1:3" hidden="1" outlineLevel="1" x14ac:dyDescent="0.25">
      <c r="C66" s="96">
        <f>баланс!$B$1279</f>
        <v>-0.14490000000023429</v>
      </c>
    </row>
    <row r="67" spans="1:3" hidden="1" outlineLevel="1" collapsed="1" x14ac:dyDescent="0.25">
      <c r="C67" s="96">
        <f>баланс!$B$1280</f>
        <v>2.6259999999992942</v>
      </c>
    </row>
    <row r="68" spans="1:3" hidden="1" outlineLevel="1" x14ac:dyDescent="0.25">
      <c r="C68" s="96">
        <f>баланс!$B$1281</f>
        <v>5.6959999999889988E-2</v>
      </c>
    </row>
    <row r="69" spans="1:3" hidden="1" outlineLevel="1" x14ac:dyDescent="0.25">
      <c r="C69" s="96">
        <f>баланс!$B$1282</f>
        <v>-0.17538999999987936</v>
      </c>
    </row>
    <row r="70" spans="1:3" hidden="1" outlineLevel="1" x14ac:dyDescent="0.25">
      <c r="C70" s="96">
        <f>баланс!$B$1283</f>
        <v>-0.10431999999991604</v>
      </c>
    </row>
    <row r="71" spans="1:3" hidden="1" outlineLevel="1" x14ac:dyDescent="0.25">
      <c r="C71" s="96">
        <f>баланс!$B$1284</f>
        <v>-0.58719999999993888</v>
      </c>
    </row>
    <row r="72" spans="1:3" hidden="1" outlineLevel="1" collapsed="1" x14ac:dyDescent="0.25">
      <c r="C72" s="96">
        <f>баланс!$B$1285</f>
        <v>0.26260000000002037</v>
      </c>
    </row>
    <row r="73" spans="1:3" hidden="1" outlineLevel="1" x14ac:dyDescent="0.25">
      <c r="C73" s="96">
        <f>баланс!$B$1286</f>
        <v>0</v>
      </c>
    </row>
    <row r="74" spans="1:3" hidden="1" outlineLevel="1" x14ac:dyDescent="0.25">
      <c r="C74" s="96">
        <f>баланс!$B$1287</f>
        <v>-1.2000000000000455</v>
      </c>
    </row>
    <row r="75" spans="1:3" hidden="1" outlineLevel="1" collapsed="1" x14ac:dyDescent="0.25">
      <c r="C75" s="96">
        <f>баланс!$B$1288</f>
        <v>-9.9999999999909051E-3</v>
      </c>
    </row>
    <row r="76" spans="1:3" hidden="1" outlineLevel="1" x14ac:dyDescent="0.25">
      <c r="C76" s="96">
        <f>баланс!$B$1289</f>
        <v>9.9999999999909051E-3</v>
      </c>
    </row>
    <row r="77" spans="1:3" hidden="1" outlineLevel="1" x14ac:dyDescent="0.25">
      <c r="C77" s="96">
        <f>баланс!$B$1290</f>
        <v>0.6999999999998181</v>
      </c>
    </row>
    <row r="78" spans="1:3" collapsed="1" x14ac:dyDescent="0.25">
      <c r="A78" t="s">
        <v>23</v>
      </c>
      <c r="C78" s="96">
        <f>SUM(C39:C77)</f>
        <v>-1.0140928000002987</v>
      </c>
    </row>
    <row r="79" spans="1:3" hidden="1" outlineLevel="1" collapsed="1" x14ac:dyDescent="0.25">
      <c r="B79" t="s">
        <v>1505</v>
      </c>
      <c r="C79" s="96">
        <f>баланс!$B$2193</f>
        <v>31.758892000000117</v>
      </c>
    </row>
    <row r="80" spans="1:3" hidden="1" outlineLevel="1" x14ac:dyDescent="0.25">
      <c r="C80" s="96">
        <f>баланс!$B$2194</f>
        <v>-0.22211249999986649</v>
      </c>
    </row>
    <row r="81" spans="1:3" hidden="1" outlineLevel="1" collapsed="1" x14ac:dyDescent="0.25">
      <c r="C81" s="96">
        <f>баланс!$B$2195</f>
        <v>-32.029239999999845</v>
      </c>
    </row>
    <row r="82" spans="1:3" hidden="1" outlineLevel="1" x14ac:dyDescent="0.25">
      <c r="C82" s="96">
        <f>баланс!$B$2196</f>
        <v>-0.32159999999998945</v>
      </c>
    </row>
    <row r="83" spans="1:3" hidden="1" outlineLevel="1" x14ac:dyDescent="0.25">
      <c r="C83" s="96">
        <f>баланс!$B$2197</f>
        <v>-0.39739999999937936</v>
      </c>
    </row>
    <row r="84" spans="1:3" hidden="1" outlineLevel="1" x14ac:dyDescent="0.25">
      <c r="C84" s="96">
        <f>баланс!$B$2198</f>
        <v>0.75871999999981199</v>
      </c>
    </row>
    <row r="85" spans="1:3" hidden="1" outlineLevel="1" collapsed="1" x14ac:dyDescent="0.25">
      <c r="C85" s="96">
        <f>баланс!$B$2199</f>
        <v>28.755200000000059</v>
      </c>
    </row>
    <row r="86" spans="1:3" hidden="1" outlineLevel="1" x14ac:dyDescent="0.25">
      <c r="C86" s="96">
        <f>баланс!$B$2200</f>
        <v>-0.18640000000004875</v>
      </c>
    </row>
    <row r="87" spans="1:3" hidden="1" outlineLevel="1" collapsed="1" x14ac:dyDescent="0.25">
      <c r="C87" s="96">
        <f>баланс!$B$2201</f>
        <v>1.564200000000028</v>
      </c>
    </row>
    <row r="88" spans="1:3" hidden="1" outlineLevel="1" x14ac:dyDescent="0.25">
      <c r="C88" s="96">
        <f>баланс!$B$2202</f>
        <v>-5.999999999994543E-2</v>
      </c>
    </row>
    <row r="89" spans="1:3" collapsed="1" x14ac:dyDescent="0.25">
      <c r="A89" t="s">
        <v>95</v>
      </c>
      <c r="C89" s="96">
        <f>SUM(C79:C88)</f>
        <v>29.620259500000941</v>
      </c>
    </row>
    <row r="90" spans="1:3" hidden="1" outlineLevel="1" x14ac:dyDescent="0.25">
      <c r="B90" t="s">
        <v>1505</v>
      </c>
      <c r="C90" s="96">
        <f>баланс!$B$1068</f>
        <v>-8.4167446295610944</v>
      </c>
    </row>
    <row r="91" spans="1:3" hidden="1" outlineLevel="1" collapsed="1" x14ac:dyDescent="0.25">
      <c r="C91" s="96">
        <f>баланс!$B$1069</f>
        <v>170.54160000000002</v>
      </c>
    </row>
    <row r="92" spans="1:3" hidden="1" outlineLevel="1" x14ac:dyDescent="0.25">
      <c r="C92" s="96">
        <f>баланс!$B$1070</f>
        <v>-170.655</v>
      </c>
    </row>
    <row r="93" spans="1:3" hidden="1" outlineLevel="1" collapsed="1" x14ac:dyDescent="0.25">
      <c r="C93" s="96">
        <f>баланс!$B$1071</f>
        <v>6.3831999999820255E-2</v>
      </c>
    </row>
    <row r="94" spans="1:3" hidden="1" outlineLevel="1" x14ac:dyDescent="0.25">
      <c r="C94" s="96">
        <f>баланс!$B$1072</f>
        <v>-1.3357640000000401</v>
      </c>
    </row>
    <row r="95" spans="1:3" hidden="1" outlineLevel="1" x14ac:dyDescent="0.25">
      <c r="C95" s="96">
        <f>баланс!$B$1073</f>
        <v>-0.15209469999990688</v>
      </c>
    </row>
    <row r="96" spans="1:3" hidden="1" outlineLevel="1" x14ac:dyDescent="0.25">
      <c r="C96" s="96">
        <f>баланс!$B$1074</f>
        <v>0.24961999999959517</v>
      </c>
    </row>
    <row r="97" spans="1:3" hidden="1" outlineLevel="1" collapsed="1" x14ac:dyDescent="0.25">
      <c r="C97" s="96">
        <f>баланс!$B$1075</f>
        <v>9.2766500000002452</v>
      </c>
    </row>
    <row r="98" spans="1:3" hidden="1" outlineLevel="1" x14ac:dyDescent="0.25">
      <c r="C98" s="96">
        <f>баланс!$B$1076</f>
        <v>0.83966999999984182</v>
      </c>
    </row>
    <row r="99" spans="1:3" hidden="1" outlineLevel="1" collapsed="1" x14ac:dyDescent="0.25">
      <c r="C99" s="96">
        <f>баланс!$B$1077</f>
        <v>-0.88196000000016284</v>
      </c>
    </row>
    <row r="100" spans="1:3" hidden="1" outlineLevel="1" x14ac:dyDescent="0.25">
      <c r="C100" s="96">
        <f>баланс!$B$1078</f>
        <v>-5.0759999999854699E-2</v>
      </c>
    </row>
    <row r="101" spans="1:3" hidden="1" outlineLevel="1" collapsed="1" x14ac:dyDescent="0.25">
      <c r="C101" s="96">
        <f>баланс!$B$1079</f>
        <v>-0.59280000000012478</v>
      </c>
    </row>
    <row r="102" spans="1:3" hidden="1" outlineLevel="1" x14ac:dyDescent="0.25">
      <c r="C102" s="96">
        <f>баланс!$B$1080</f>
        <v>0.18999999999999773</v>
      </c>
    </row>
    <row r="103" spans="1:3" hidden="1" outlineLevel="1" x14ac:dyDescent="0.25">
      <c r="C103" s="96">
        <f>баланс!$B$1081</f>
        <v>-1</v>
      </c>
    </row>
    <row r="104" spans="1:3" hidden="1" outlineLevel="1" collapsed="1" x14ac:dyDescent="0.25">
      <c r="C104" s="96">
        <f>баланс!$B$1082</f>
        <v>0.30999999999994543</v>
      </c>
    </row>
    <row r="105" spans="1:3" collapsed="1" x14ac:dyDescent="0.25">
      <c r="A105" t="s">
        <v>59</v>
      </c>
      <c r="C105" s="96">
        <f>SUM(C90:C104)</f>
        <v>-1.6137513295617225</v>
      </c>
    </row>
    <row r="106" spans="1:3" hidden="1" outlineLevel="1" x14ac:dyDescent="0.25">
      <c r="B106" t="s">
        <v>1505</v>
      </c>
      <c r="C106" s="96">
        <f>баланс!$B$34</f>
        <v>0.51000000000021828</v>
      </c>
    </row>
    <row r="107" spans="1:3" collapsed="1" x14ac:dyDescent="0.25">
      <c r="A107" t="s">
        <v>1503</v>
      </c>
      <c r="C107" s="96">
        <f>SUM(C106)</f>
        <v>0.51000000000021828</v>
      </c>
    </row>
    <row r="108" spans="1:3" hidden="1" outlineLevel="1" x14ac:dyDescent="0.25">
      <c r="B108" t="s">
        <v>1505</v>
      </c>
      <c r="C108" s="96" t="e">
        <f>баланс!#REF!</f>
        <v>#REF!</v>
      </c>
    </row>
    <row r="109" spans="1:3" collapsed="1" x14ac:dyDescent="0.25">
      <c r="A109" t="s">
        <v>1501</v>
      </c>
      <c r="C109" s="96" t="e">
        <f>SUM(C108)</f>
        <v>#REF!</v>
      </c>
    </row>
    <row r="110" spans="1:3" hidden="1" outlineLevel="1" x14ac:dyDescent="0.25">
      <c r="B110" t="s">
        <v>1505</v>
      </c>
      <c r="C110" s="96">
        <f>баланс!$B$999</f>
        <v>289.93847200000039</v>
      </c>
    </row>
    <row r="111" spans="1:3" hidden="1" outlineLevel="1" collapsed="1" x14ac:dyDescent="0.25">
      <c r="C111" s="96">
        <f>баланс!$B$1000</f>
        <v>-0.19839999999999236</v>
      </c>
    </row>
    <row r="112" spans="1:3" hidden="1" outlineLevel="1" x14ac:dyDescent="0.25">
      <c r="C112" s="96">
        <f>баланс!$B$1001</f>
        <v>-0.14300200000002405</v>
      </c>
    </row>
    <row r="113" spans="3:3" hidden="1" outlineLevel="1" collapsed="1" x14ac:dyDescent="0.25">
      <c r="C113" s="96">
        <f>баланс!$B$1002</f>
        <v>-0.38797499999964202</v>
      </c>
    </row>
    <row r="114" spans="3:3" hidden="1" outlineLevel="1" x14ac:dyDescent="0.25">
      <c r="C114" s="96">
        <f>баланс!$B$1003</f>
        <v>-0.20571950000004335</v>
      </c>
    </row>
    <row r="115" spans="3:3" hidden="1" outlineLevel="1" collapsed="1" x14ac:dyDescent="0.25">
      <c r="C115" s="96">
        <f>баланс!$B$1004</f>
        <v>-0.40119000000004235</v>
      </c>
    </row>
    <row r="116" spans="3:3" hidden="1" outlineLevel="1" x14ac:dyDescent="0.25">
      <c r="C116" s="96">
        <f>баланс!$B$1005</f>
        <v>0.18084299999998166</v>
      </c>
    </row>
    <row r="117" spans="3:3" hidden="1" outlineLevel="1" x14ac:dyDescent="0.25">
      <c r="C117" s="96">
        <f>баланс!$B$1006</f>
        <v>0.32868000000007669</v>
      </c>
    </row>
    <row r="118" spans="3:3" hidden="1" outlineLevel="1" x14ac:dyDescent="0.25">
      <c r="C118" s="96">
        <f>баланс!$B$1007</f>
        <v>-0.53599999999983083</v>
      </c>
    </row>
    <row r="119" spans="3:3" hidden="1" outlineLevel="1" collapsed="1" x14ac:dyDescent="0.25">
      <c r="C119" s="96">
        <f>баланс!$B$1008</f>
        <v>-0.34911999999997079</v>
      </c>
    </row>
    <row r="120" spans="3:3" hidden="1" outlineLevel="1" x14ac:dyDescent="0.25">
      <c r="C120" s="96">
        <f>баланс!$B$1009</f>
        <v>-0.42360700000006091</v>
      </c>
    </row>
    <row r="121" spans="3:3" hidden="1" outlineLevel="1" x14ac:dyDescent="0.25">
      <c r="C121" s="96">
        <f>баланс!$B$1010</f>
        <v>0.23659999999995307</v>
      </c>
    </row>
    <row r="122" spans="3:3" hidden="1" outlineLevel="1" x14ac:dyDescent="0.25">
      <c r="C122" s="96">
        <f>баланс!$B$1011</f>
        <v>0.30434000000013839</v>
      </c>
    </row>
    <row r="123" spans="3:3" hidden="1" outlineLevel="1" x14ac:dyDescent="0.25">
      <c r="C123" s="96">
        <f>баланс!$B$1012</f>
        <v>0.13120749999995951</v>
      </c>
    </row>
    <row r="124" spans="3:3" hidden="1" outlineLevel="1" x14ac:dyDescent="0.25">
      <c r="C124" s="96">
        <f>баланс!$B$1013</f>
        <v>-288.89619250000032</v>
      </c>
    </row>
    <row r="125" spans="3:3" hidden="1" outlineLevel="1" x14ac:dyDescent="0.25">
      <c r="C125" s="96">
        <f>баланс!$B$1014</f>
        <v>0.2170099999998456</v>
      </c>
    </row>
    <row r="126" spans="3:3" hidden="1" outlineLevel="1" x14ac:dyDescent="0.25">
      <c r="C126" s="96">
        <f>баланс!$B$1015</f>
        <v>-7.0500000000038199E-2</v>
      </c>
    </row>
    <row r="127" spans="3:3" hidden="1" outlineLevel="1" x14ac:dyDescent="0.25">
      <c r="C127" s="96">
        <f>баланс!$B$1016</f>
        <v>0.37049999999999272</v>
      </c>
    </row>
    <row r="128" spans="3:3" hidden="1" outlineLevel="1" collapsed="1" x14ac:dyDescent="0.25">
      <c r="C128" s="96">
        <f>баланс!$B$1017</f>
        <v>-0.42119999999999891</v>
      </c>
    </row>
    <row r="129" spans="3:3" hidden="1" outlineLevel="1" x14ac:dyDescent="0.25">
      <c r="C129" s="96">
        <f>баланс!$B$1018</f>
        <v>-0.45246500000007472</v>
      </c>
    </row>
    <row r="130" spans="3:3" hidden="1" outlineLevel="1" collapsed="1" x14ac:dyDescent="0.25">
      <c r="C130" s="96">
        <f>баланс!$B$1019</f>
        <v>0.43364000000019587</v>
      </c>
    </row>
    <row r="131" spans="3:3" hidden="1" outlineLevel="1" x14ac:dyDescent="0.25">
      <c r="C131" s="96">
        <f>баланс!$B$1020</f>
        <v>-0.58224999999998772</v>
      </c>
    </row>
    <row r="132" spans="3:3" hidden="1" outlineLevel="1" collapsed="1" x14ac:dyDescent="0.25">
      <c r="C132" s="96">
        <f>баланс!$B$1021</f>
        <v>1.1792319999998426</v>
      </c>
    </row>
    <row r="133" spans="3:3" hidden="1" outlineLevel="1" x14ac:dyDescent="0.25">
      <c r="C133" s="96">
        <f>баланс!$B$1022</f>
        <v>0.17017500000002883</v>
      </c>
    </row>
    <row r="134" spans="3:3" hidden="1" outlineLevel="1" collapsed="1" x14ac:dyDescent="0.25">
      <c r="C134" s="96">
        <f>баланс!$B$1023</f>
        <v>-0.40900000000004866</v>
      </c>
    </row>
    <row r="135" spans="3:3" hidden="1" outlineLevel="1" x14ac:dyDescent="0.25">
      <c r="C135" s="96">
        <f>баланс!$B$1024</f>
        <v>-7.1659999999951651E-2</v>
      </c>
    </row>
    <row r="136" spans="3:3" hidden="1" outlineLevel="1" x14ac:dyDescent="0.25">
      <c r="C136" s="96">
        <f>баланс!$B$1025</f>
        <v>-0.20720000000000027</v>
      </c>
    </row>
    <row r="137" spans="3:3" hidden="1" outlineLevel="1" collapsed="1" x14ac:dyDescent="0.25">
      <c r="C137" s="96">
        <f>баланс!$B$1026</f>
        <v>-0.53610000000003311</v>
      </c>
    </row>
    <row r="138" spans="3:3" hidden="1" outlineLevel="1" x14ac:dyDescent="0.25">
      <c r="C138" s="96">
        <f>баланс!$B$1027</f>
        <v>1.5549999999848296E-2</v>
      </c>
    </row>
    <row r="139" spans="3:3" hidden="1" outlineLevel="1" x14ac:dyDescent="0.25">
      <c r="C139" s="96">
        <f>баланс!$B$1028</f>
        <v>0.7566150000000107</v>
      </c>
    </row>
    <row r="140" spans="3:3" hidden="1" outlineLevel="1" x14ac:dyDescent="0.25">
      <c r="C140" s="96">
        <f>баланс!$B$1029</f>
        <v>-0.20299999999997453</v>
      </c>
    </row>
    <row r="141" spans="3:3" hidden="1" outlineLevel="1" x14ac:dyDescent="0.25">
      <c r="C141" s="96">
        <f>баланс!$B$1030</f>
        <v>0.25005999999999062</v>
      </c>
    </row>
    <row r="142" spans="3:3" hidden="1" outlineLevel="1" x14ac:dyDescent="0.25">
      <c r="C142" s="96">
        <f>баланс!$B$1031</f>
        <v>0.19938999999999396</v>
      </c>
    </row>
    <row r="143" spans="3:3" hidden="1" outlineLevel="1" x14ac:dyDescent="0.25">
      <c r="C143" s="96">
        <f>баланс!$B$1032</f>
        <v>-0.26765999999997803</v>
      </c>
    </row>
    <row r="144" spans="3:3" hidden="1" outlineLevel="1" x14ac:dyDescent="0.25">
      <c r="C144" s="96">
        <f>баланс!$B$1033</f>
        <v>-0.23547999999999547</v>
      </c>
    </row>
    <row r="145" spans="1:3" hidden="1" outlineLevel="1" collapsed="1" x14ac:dyDescent="0.25">
      <c r="C145" s="96">
        <f>баланс!$B$1034</f>
        <v>0.18438000000003285</v>
      </c>
    </row>
    <row r="146" spans="1:3" hidden="1" outlineLevel="1" x14ac:dyDescent="0.25">
      <c r="C146" s="96">
        <f>баланс!$B$1035</f>
        <v>-0.40660000000002583</v>
      </c>
    </row>
    <row r="147" spans="1:3" hidden="1" outlineLevel="1" x14ac:dyDescent="0.25">
      <c r="C147" s="96">
        <f>баланс!$B$1036</f>
        <v>-0.21109999999998763</v>
      </c>
    </row>
    <row r="148" spans="1:3" hidden="1" outlineLevel="1" x14ac:dyDescent="0.25">
      <c r="C148" s="96">
        <f>баланс!$B$1037</f>
        <v>-0.5382000000000744</v>
      </c>
    </row>
    <row r="149" spans="1:3" hidden="1" outlineLevel="1" x14ac:dyDescent="0.25">
      <c r="C149" s="96">
        <f>баланс!$B$1038</f>
        <v>-0.34000000000003183</v>
      </c>
    </row>
    <row r="150" spans="1:3" hidden="1" outlineLevel="1" collapsed="1" x14ac:dyDescent="0.25">
      <c r="C150" s="96">
        <f>баланс!$B$1039</f>
        <v>0.14999999999997726</v>
      </c>
    </row>
    <row r="151" spans="1:3" hidden="1" outlineLevel="1" x14ac:dyDescent="0.25">
      <c r="C151" s="96">
        <f>баланс!$B$1040</f>
        <v>0.30999999999994543</v>
      </c>
    </row>
    <row r="152" spans="1:3" hidden="1" outlineLevel="1" collapsed="1" x14ac:dyDescent="0.25">
      <c r="C152" s="96">
        <f>баланс!$B$1041</f>
        <v>-0.37000000000000455</v>
      </c>
    </row>
    <row r="153" spans="1:3" hidden="1" outlineLevel="1" x14ac:dyDescent="0.25">
      <c r="C153" s="96">
        <f>баланс!$B$1042</f>
        <v>0.12999999999999545</v>
      </c>
    </row>
    <row r="154" spans="1:3" hidden="1" outlineLevel="1" x14ac:dyDescent="0.25">
      <c r="C154" s="96">
        <f>баланс!$B$1043</f>
        <v>6.9999999999936335E-2</v>
      </c>
    </row>
    <row r="155" spans="1:3" collapsed="1" x14ac:dyDescent="0.25">
      <c r="A155" t="s">
        <v>12</v>
      </c>
      <c r="C155" s="96">
        <f>SUM(C110:C154)</f>
        <v>-1.306926500000003</v>
      </c>
    </row>
    <row r="156" spans="1:3" hidden="1" outlineLevel="1" x14ac:dyDescent="0.25">
      <c r="B156" t="s">
        <v>1505</v>
      </c>
      <c r="C156" s="96">
        <f>баланс!$B$1807</f>
        <v>-0.41951299999993807</v>
      </c>
    </row>
    <row r="157" spans="1:3" hidden="1" outlineLevel="1" x14ac:dyDescent="0.25">
      <c r="C157" s="96">
        <f>баланс!$B$1808</f>
        <v>-0.63460150000037174</v>
      </c>
    </row>
    <row r="158" spans="1:3" hidden="1" outlineLevel="1" x14ac:dyDescent="0.25">
      <c r="C158" s="96">
        <f>баланс!$B$1809</f>
        <v>0</v>
      </c>
    </row>
    <row r="159" spans="1:3" hidden="1" outlineLevel="1" x14ac:dyDescent="0.25">
      <c r="C159" s="96">
        <f>баланс!$B$1810</f>
        <v>-0.31999999999993634</v>
      </c>
    </row>
    <row r="160" spans="1:3" collapsed="1" x14ac:dyDescent="0.25">
      <c r="A160" t="s">
        <v>1098</v>
      </c>
      <c r="C160" s="96">
        <f>SUM(C156:C159)</f>
        <v>-1.3741145000002462</v>
      </c>
    </row>
    <row r="161" spans="1:3" hidden="1" outlineLevel="1" x14ac:dyDescent="0.25">
      <c r="B161" t="s">
        <v>1505</v>
      </c>
      <c r="C161" s="96">
        <f>баланс!$B$1701</f>
        <v>0.29652700000002596</v>
      </c>
    </row>
    <row r="162" spans="1:3" hidden="1" outlineLevel="1" collapsed="1" x14ac:dyDescent="0.25">
      <c r="C162" s="96">
        <f>баланс!$B$1702</f>
        <v>0.17499999999995453</v>
      </c>
    </row>
    <row r="163" spans="1:3" hidden="1" outlineLevel="1" x14ac:dyDescent="0.25">
      <c r="C163" s="96">
        <f>баланс!$B$1703</f>
        <v>0.40048000000001593</v>
      </c>
    </row>
    <row r="164" spans="1:3" hidden="1" outlineLevel="1" x14ac:dyDescent="0.25">
      <c r="C164" s="96">
        <f>баланс!$B$1704</f>
        <v>-2.4800000000027467E-2</v>
      </c>
    </row>
    <row r="165" spans="1:3" hidden="1" outlineLevel="1" x14ac:dyDescent="0.25">
      <c r="C165" s="96">
        <f>баланс!$B$1705</f>
        <v>-0.41311000000007425</v>
      </c>
    </row>
    <row r="166" spans="1:3" hidden="1" outlineLevel="1" x14ac:dyDescent="0.25">
      <c r="C166" s="96">
        <f>баланс!$B$1706</f>
        <v>-0.37200000000007094</v>
      </c>
    </row>
    <row r="167" spans="1:3" hidden="1" outlineLevel="1" x14ac:dyDescent="0.25">
      <c r="C167" s="96">
        <f>баланс!$B$1707</f>
        <v>-0.34024399999998423</v>
      </c>
    </row>
    <row r="168" spans="1:3" hidden="1" outlineLevel="1" x14ac:dyDescent="0.25">
      <c r="C168" s="96">
        <f>баланс!$B$1708</f>
        <v>-0.37100000000009459</v>
      </c>
    </row>
    <row r="169" spans="1:3" hidden="1" outlineLevel="1" x14ac:dyDescent="0.25">
      <c r="C169" s="96">
        <f>баланс!$B$1709</f>
        <v>-1.6900000000000546</v>
      </c>
    </row>
    <row r="170" spans="1:3" hidden="1" outlineLevel="1" x14ac:dyDescent="0.25">
      <c r="C170" s="96">
        <f>баланс!$B$1710</f>
        <v>-1.999999999998181E-2</v>
      </c>
    </row>
    <row r="171" spans="1:3" hidden="1" outlineLevel="1" collapsed="1" x14ac:dyDescent="0.25">
      <c r="C171" s="96">
        <f>баланс!$B$1711</f>
        <v>-0.61000000000012733</v>
      </c>
    </row>
    <row r="172" spans="1:3" hidden="1" outlineLevel="1" x14ac:dyDescent="0.25">
      <c r="C172" s="96">
        <f>баланс!$B$1712</f>
        <v>-0.25</v>
      </c>
    </row>
    <row r="173" spans="1:3" hidden="1" outlineLevel="1" collapsed="1" x14ac:dyDescent="0.25">
      <c r="C173" s="96">
        <f>баланс!$B$1713</f>
        <v>-0.63000000000010914</v>
      </c>
    </row>
    <row r="174" spans="1:3" collapsed="1" x14ac:dyDescent="0.25">
      <c r="A174" t="s">
        <v>141</v>
      </c>
      <c r="C174" s="96">
        <f>SUM(C161:C173)</f>
        <v>-3.8491470000005279</v>
      </c>
    </row>
    <row r="175" spans="1:3" hidden="1" outlineLevel="1" collapsed="1" x14ac:dyDescent="0.25">
      <c r="B175" t="s">
        <v>1505</v>
      </c>
      <c r="C175" s="96">
        <f>баланс!$B$1349</f>
        <v>-0.5665700000000129</v>
      </c>
    </row>
    <row r="176" spans="1:3" hidden="1" outlineLevel="1" x14ac:dyDescent="0.25">
      <c r="C176" s="96">
        <f>баланс!$B$1350</f>
        <v>0.28027000000003</v>
      </c>
    </row>
    <row r="177" spans="1:3" hidden="1" outlineLevel="1" collapsed="1" x14ac:dyDescent="0.25">
      <c r="C177" s="96">
        <f>баланс!$B$1351</f>
        <v>-0.23080000000004475</v>
      </c>
    </row>
    <row r="178" spans="1:3" hidden="1" outlineLevel="1" x14ac:dyDescent="0.25">
      <c r="C178" s="96">
        <f>баланс!$B$1352</f>
        <v>0.19480000000001496</v>
      </c>
    </row>
    <row r="179" spans="1:3" hidden="1" outlineLevel="1" x14ac:dyDescent="0.25">
      <c r="C179" s="96">
        <f>баланс!$B$1353</f>
        <v>-0.45490000000000919</v>
      </c>
    </row>
    <row r="180" spans="1:3" hidden="1" outlineLevel="1" x14ac:dyDescent="0.25">
      <c r="C180" s="96">
        <f>баланс!$B$1354</f>
        <v>-0.34690000000000509</v>
      </c>
    </row>
    <row r="181" spans="1:3" hidden="1" outlineLevel="1" x14ac:dyDescent="0.25">
      <c r="C181" s="96">
        <f>баланс!$B$1355</f>
        <v>-0.1795999999999367</v>
      </c>
    </row>
    <row r="182" spans="1:3" hidden="1" outlineLevel="1" collapsed="1" x14ac:dyDescent="0.25">
      <c r="C182" s="96">
        <f>баланс!$B$1356</f>
        <v>0.34000000000003183</v>
      </c>
    </row>
    <row r="183" spans="1:3" hidden="1" outlineLevel="1" x14ac:dyDescent="0.25">
      <c r="C183" s="96">
        <f>баланс!$B$1357</f>
        <v>-0.31999999999999318</v>
      </c>
    </row>
    <row r="184" spans="1:3" hidden="1" outlineLevel="1" x14ac:dyDescent="0.25">
      <c r="C184" s="96">
        <f>баланс!$B$1358</f>
        <v>1283.24</v>
      </c>
    </row>
    <row r="185" spans="1:3" hidden="1" outlineLevel="1" collapsed="1" x14ac:dyDescent="0.25">
      <c r="C185" s="96">
        <f>баланс!$B$1359</f>
        <v>-9.9999999999909051E-2</v>
      </c>
    </row>
    <row r="186" spans="1:3" hidden="1" outlineLevel="1" x14ac:dyDescent="0.25">
      <c r="C186" s="96">
        <f>баланс!$B$1360</f>
        <v>0.78999999999996362</v>
      </c>
    </row>
    <row r="187" spans="1:3" hidden="1" outlineLevel="1" x14ac:dyDescent="0.25">
      <c r="C187" s="96">
        <f>баланс!$B$1361</f>
        <v>-0.21000000000000796</v>
      </c>
    </row>
    <row r="188" spans="1:3" collapsed="1" x14ac:dyDescent="0.25">
      <c r="A188" t="s">
        <v>19</v>
      </c>
      <c r="C188" s="96">
        <f>SUM(C175:C187)</f>
        <v>1282.4363000000001</v>
      </c>
    </row>
    <row r="189" spans="1:3" hidden="1" outlineLevel="1" x14ac:dyDescent="0.25">
      <c r="B189" t="s">
        <v>1505</v>
      </c>
      <c r="C189" s="96">
        <f>баланс!$B$2446</f>
        <v>-0.42046111111199025</v>
      </c>
    </row>
    <row r="190" spans="1:3" hidden="1" outlineLevel="1" collapsed="1" x14ac:dyDescent="0.25">
      <c r="C190" s="96">
        <f>баланс!$B$2447</f>
        <v>0.49829999999974461</v>
      </c>
    </row>
    <row r="191" spans="1:3" hidden="1" outlineLevel="1" x14ac:dyDescent="0.25">
      <c r="C191" s="96">
        <f>баланс!$B$2448</f>
        <v>0.44000000000005457</v>
      </c>
    </row>
    <row r="192" spans="1:3" collapsed="1" x14ac:dyDescent="0.25">
      <c r="A192" t="s">
        <v>1365</v>
      </c>
      <c r="C192" s="96">
        <f>SUM(C189:C191)</f>
        <v>0.51783888888780893</v>
      </c>
    </row>
    <row r="193" spans="1:3" hidden="1" outlineLevel="1" x14ac:dyDescent="0.25">
      <c r="B193" t="s">
        <v>1505</v>
      </c>
      <c r="C193" s="96">
        <f>баланс!$B$1933</f>
        <v>-0.32320000000004256</v>
      </c>
    </row>
    <row r="194" spans="1:3" hidden="1" outlineLevel="1" collapsed="1" x14ac:dyDescent="0.25">
      <c r="C194" s="96">
        <f>баланс!$B$1934</f>
        <v>0.27932000000004109</v>
      </c>
    </row>
    <row r="195" spans="1:3" hidden="1" outlineLevel="1" x14ac:dyDescent="0.25">
      <c r="C195" s="96">
        <f>баланс!$B$1935</f>
        <v>0.48959999999988213</v>
      </c>
    </row>
    <row r="196" spans="1:3" hidden="1" outlineLevel="1" collapsed="1" x14ac:dyDescent="0.25">
      <c r="C196" s="96">
        <f>баланс!$B$1936</f>
        <v>0.44000000000005457</v>
      </c>
    </row>
    <row r="197" spans="1:3" collapsed="1" x14ac:dyDescent="0.25">
      <c r="A197" t="s">
        <v>1163</v>
      </c>
      <c r="C197" s="96">
        <f>SUM(C193:C196)</f>
        <v>0.88571999999993523</v>
      </c>
    </row>
    <row r="198" spans="1:3" hidden="1" outlineLevel="1" collapsed="1" x14ac:dyDescent="0.25">
      <c r="B198" t="s">
        <v>1505</v>
      </c>
      <c r="C198" s="96">
        <f>баланс!$B$2577</f>
        <v>-0.27861999999936415</v>
      </c>
    </row>
    <row r="199" spans="1:3" hidden="1" outlineLevel="1" x14ac:dyDescent="0.25">
      <c r="C199" s="96">
        <f>баланс!$B$2578</f>
        <v>-0.39756999999997333</v>
      </c>
    </row>
    <row r="200" spans="1:3" hidden="1" outlineLevel="1" collapsed="1" x14ac:dyDescent="0.25">
      <c r="C200" s="96">
        <f>баланс!$B$2579</f>
        <v>-0.36660999999992328</v>
      </c>
    </row>
    <row r="201" spans="1:3" hidden="1" outlineLevel="1" x14ac:dyDescent="0.25">
      <c r="C201" s="96">
        <f>баланс!$B$2580</f>
        <v>-0.26300000000014734</v>
      </c>
    </row>
    <row r="202" spans="1:3" hidden="1" outlineLevel="1" x14ac:dyDescent="0.25">
      <c r="C202" s="96">
        <f>баланс!$B$2581</f>
        <v>5.999999999994543E-2</v>
      </c>
    </row>
    <row r="203" spans="1:3" collapsed="1" x14ac:dyDescent="0.25">
      <c r="A203" t="s">
        <v>1443</v>
      </c>
      <c r="C203" s="96">
        <f>SUM(C198:C202)</f>
        <v>-1.2457999999994627</v>
      </c>
    </row>
    <row r="204" spans="1:3" hidden="1" outlineLevel="1" x14ac:dyDescent="0.25">
      <c r="B204" t="s">
        <v>1505</v>
      </c>
      <c r="C204" s="96">
        <f>баланс!$B$818</f>
        <v>-0.83707272331693616</v>
      </c>
    </row>
    <row r="205" spans="1:3" hidden="1" outlineLevel="1" x14ac:dyDescent="0.25">
      <c r="C205" s="96">
        <f>баланс!$B$819</f>
        <v>-0.21000000000003638</v>
      </c>
    </row>
    <row r="206" spans="1:3" collapsed="1" x14ac:dyDescent="0.25">
      <c r="A206" t="s">
        <v>638</v>
      </c>
      <c r="C206" s="96">
        <f>SUM(C204:C205)</f>
        <v>-1.0470727233169725</v>
      </c>
    </row>
    <row r="207" spans="1:3" hidden="1" outlineLevel="1" x14ac:dyDescent="0.25">
      <c r="B207" t="s">
        <v>1505</v>
      </c>
      <c r="C207" s="96">
        <f>баланс!$B$521</f>
        <v>0.39630249999999023</v>
      </c>
    </row>
    <row r="208" spans="1:3" hidden="1" outlineLevel="1" collapsed="1" x14ac:dyDescent="0.25">
      <c r="C208" s="96">
        <f>баланс!$B$522</f>
        <v>0.37050000000090222</v>
      </c>
    </row>
    <row r="209" spans="1:3" hidden="1" outlineLevel="1" x14ac:dyDescent="0.25">
      <c r="C209" s="96">
        <f>баланс!$B$523</f>
        <v>6.3999999999850843E-3</v>
      </c>
    </row>
    <row r="210" spans="1:3" hidden="1" outlineLevel="1" collapsed="1" x14ac:dyDescent="0.25">
      <c r="C210" s="96">
        <f>баланс!$B$524</f>
        <v>-0.45080000000001519</v>
      </c>
    </row>
    <row r="211" spans="1:3" hidden="1" outlineLevel="1" x14ac:dyDescent="0.25">
      <c r="C211" s="96">
        <f>баланс!$B$525</f>
        <v>-9.9999999999909051E-2</v>
      </c>
    </row>
    <row r="212" spans="1:3" hidden="1" outlineLevel="1" x14ac:dyDescent="0.25">
      <c r="C212" s="96">
        <f>баланс!$B$526</f>
        <v>-0.46999999999979991</v>
      </c>
    </row>
    <row r="213" spans="1:3" hidden="1" outlineLevel="1" x14ac:dyDescent="0.25">
      <c r="C213" s="96">
        <f>баланс!$B$527</f>
        <v>0.26999999999998181</v>
      </c>
    </row>
    <row r="214" spans="1:3" collapsed="1" x14ac:dyDescent="0.25">
      <c r="A214" t="s">
        <v>69</v>
      </c>
      <c r="C214" s="96">
        <f>SUM(C207:C213)</f>
        <v>2.2402500001135195E-2</v>
      </c>
    </row>
    <row r="215" spans="1:3" hidden="1" outlineLevel="1" collapsed="1" x14ac:dyDescent="0.25">
      <c r="B215" t="s">
        <v>1505</v>
      </c>
      <c r="C215" s="96">
        <f>баланс!$B$403</f>
        <v>8.713600000015731E-2</v>
      </c>
    </row>
    <row r="216" spans="1:3" hidden="1" outlineLevel="1" x14ac:dyDescent="0.25">
      <c r="C216" s="96">
        <f>баланс!$B$404</f>
        <v>-0.64462000000003172</v>
      </c>
    </row>
    <row r="217" spans="1:3" hidden="1" outlineLevel="1" collapsed="1" x14ac:dyDescent="0.25">
      <c r="C217" s="96">
        <f>баланс!$B$405</f>
        <v>33.796500000000151</v>
      </c>
    </row>
    <row r="218" spans="1:3" hidden="1" outlineLevel="1" x14ac:dyDescent="0.25">
      <c r="C218" s="96">
        <f>баланс!$B$406</f>
        <v>0.15192400000000816</v>
      </c>
    </row>
    <row r="219" spans="1:3" hidden="1" outlineLevel="1" collapsed="1" x14ac:dyDescent="0.25">
      <c r="C219" s="96">
        <f>баланс!$B$407</f>
        <v>-6.6250000000081855E-2</v>
      </c>
    </row>
    <row r="220" spans="1:3" hidden="1" outlineLevel="1" x14ac:dyDescent="0.25">
      <c r="C220" s="96">
        <f>баланс!$B$408</f>
        <v>-0.49000000000000909</v>
      </c>
    </row>
    <row r="221" spans="1:3" collapsed="1" x14ac:dyDescent="0.25">
      <c r="A221" t="s">
        <v>404</v>
      </c>
      <c r="C221" s="96">
        <f>SUM(C215:C220)</f>
        <v>32.834690000000194</v>
      </c>
    </row>
    <row r="222" spans="1:3" hidden="1" outlineLevel="1" collapsed="1" x14ac:dyDescent="0.25">
      <c r="B222" t="s">
        <v>1505</v>
      </c>
      <c r="C222" s="96">
        <f>баланс!$B$848</f>
        <v>-1.4914120752283679</v>
      </c>
    </row>
    <row r="223" spans="1:3" hidden="1" outlineLevel="1" x14ac:dyDescent="0.25">
      <c r="C223" s="96">
        <f>баланс!$B$849</f>
        <v>-0.3587000000001126</v>
      </c>
    </row>
    <row r="224" spans="1:3" hidden="1" outlineLevel="1" collapsed="1" x14ac:dyDescent="0.25">
      <c r="C224" s="96">
        <f>баланс!$B$850</f>
        <v>-0.15299999999990632</v>
      </c>
    </row>
    <row r="225" spans="3:3" hidden="1" outlineLevel="1" x14ac:dyDescent="0.25">
      <c r="C225" s="96">
        <f>баланс!$B$851</f>
        <v>-0.48781699999994999</v>
      </c>
    </row>
    <row r="226" spans="3:3" hidden="1" outlineLevel="1" collapsed="1" x14ac:dyDescent="0.25">
      <c r="C226" s="96">
        <f>баланс!$B$852</f>
        <v>-0.42891999999994823</v>
      </c>
    </row>
    <row r="227" spans="3:3" hidden="1" outlineLevel="1" x14ac:dyDescent="0.25">
      <c r="C227" s="96">
        <f>баланс!$B$853</f>
        <v>-3.0919000000039887E-2</v>
      </c>
    </row>
    <row r="228" spans="3:3" hidden="1" outlineLevel="1" x14ac:dyDescent="0.25">
      <c r="C228" s="96">
        <f>баланс!$B$854</f>
        <v>3.3252645000002303</v>
      </c>
    </row>
    <row r="229" spans="3:3" hidden="1" outlineLevel="1" x14ac:dyDescent="0.25">
      <c r="C229" s="96">
        <f>баланс!$B$855</f>
        <v>-0.25515400000017507</v>
      </c>
    </row>
    <row r="230" spans="3:3" hidden="1" outlineLevel="1" x14ac:dyDescent="0.25">
      <c r="C230" s="96">
        <f>баланс!$B$856</f>
        <v>0.40965000000005602</v>
      </c>
    </row>
    <row r="231" spans="3:3" hidden="1" outlineLevel="1" x14ac:dyDescent="0.25">
      <c r="C231" s="96">
        <f>баланс!$B$857</f>
        <v>0.39081999999984873</v>
      </c>
    </row>
    <row r="232" spans="3:3" hidden="1" outlineLevel="1" x14ac:dyDescent="0.25">
      <c r="C232" s="96">
        <f>баланс!$B$858</f>
        <v>3.160000000002583E-2</v>
      </c>
    </row>
    <row r="233" spans="3:3" hidden="1" outlineLevel="1" x14ac:dyDescent="0.25">
      <c r="C233" s="96">
        <f>баланс!$B$859</f>
        <v>-0.35000000000002274</v>
      </c>
    </row>
    <row r="234" spans="3:3" hidden="1" outlineLevel="1" x14ac:dyDescent="0.25">
      <c r="C234" s="96">
        <f>баланс!$B$860</f>
        <v>-0.38399999999990087</v>
      </c>
    </row>
    <row r="235" spans="3:3" hidden="1" outlineLevel="1" x14ac:dyDescent="0.25">
      <c r="C235" s="96">
        <f>баланс!$B$861</f>
        <v>0.23199999999974352</v>
      </c>
    </row>
    <row r="236" spans="3:3" hidden="1" outlineLevel="1" x14ac:dyDescent="0.25">
      <c r="C236" s="96">
        <f>баланс!$B$862</f>
        <v>0.21174000000019078</v>
      </c>
    </row>
    <row r="237" spans="3:3" hidden="1" outlineLevel="1" x14ac:dyDescent="0.25">
      <c r="C237" s="96">
        <f>баланс!$B$863</f>
        <v>-0.5442000000000462</v>
      </c>
    </row>
    <row r="238" spans="3:3" hidden="1" outlineLevel="1" x14ac:dyDescent="0.25">
      <c r="C238" s="96">
        <f>баланс!$B$864</f>
        <v>-0.50389999999993051</v>
      </c>
    </row>
    <row r="239" spans="3:3" hidden="1" outlineLevel="1" x14ac:dyDescent="0.25">
      <c r="C239" s="96">
        <f>баланс!$B$865</f>
        <v>0.63000000000010914</v>
      </c>
    </row>
    <row r="240" spans="3:3" hidden="1" outlineLevel="1" x14ac:dyDescent="0.25">
      <c r="C240" s="96">
        <f>баланс!$B$866</f>
        <v>-0.38000000000010914</v>
      </c>
    </row>
    <row r="241" spans="1:3" hidden="1" outlineLevel="1" x14ac:dyDescent="0.25">
      <c r="C241" s="96">
        <f>баланс!$B$867</f>
        <v>0.92999999999994998</v>
      </c>
    </row>
    <row r="242" spans="1:3" hidden="1" outlineLevel="1" x14ac:dyDescent="0.25">
      <c r="C242" s="96">
        <f>баланс!$B$868</f>
        <v>-0.13000000000010914</v>
      </c>
    </row>
    <row r="243" spans="1:3" collapsed="1" x14ac:dyDescent="0.25">
      <c r="A243" t="s">
        <v>41</v>
      </c>
      <c r="C243" s="96">
        <f>SUM(C222:C242)</f>
        <v>0.6630524247715357</v>
      </c>
    </row>
    <row r="244" spans="1:3" hidden="1" outlineLevel="1" x14ac:dyDescent="0.25">
      <c r="B244" t="s">
        <v>1505</v>
      </c>
      <c r="C244" s="96">
        <f>баланс!$B$89</f>
        <v>0.46866000000011354</v>
      </c>
    </row>
    <row r="245" spans="1:3" hidden="1" outlineLevel="1" x14ac:dyDescent="0.25">
      <c r="C245" s="96">
        <f>баланс!$B$90</f>
        <v>-896.17597999999998</v>
      </c>
    </row>
    <row r="246" spans="1:3" hidden="1" outlineLevel="1" x14ac:dyDescent="0.25">
      <c r="C246" s="96">
        <f>баланс!$B$91</f>
        <v>896.04089999999951</v>
      </c>
    </row>
    <row r="247" spans="1:3" hidden="1" outlineLevel="1" x14ac:dyDescent="0.25">
      <c r="C247" s="96">
        <f>баланс!$B$92</f>
        <v>0.26438599999994494</v>
      </c>
    </row>
    <row r="248" spans="1:3" hidden="1" outlineLevel="1" x14ac:dyDescent="0.25">
      <c r="C248" s="96">
        <f>баланс!$B$93</f>
        <v>-0.11864000000002761</v>
      </c>
    </row>
    <row r="249" spans="1:3" hidden="1" outlineLevel="1" x14ac:dyDescent="0.25">
      <c r="C249" s="96">
        <f>баланс!$B$94</f>
        <v>-0.25740000000041618</v>
      </c>
    </row>
    <row r="250" spans="1:3" hidden="1" outlineLevel="1" x14ac:dyDescent="0.25">
      <c r="C250" s="96">
        <f>баланс!$B$95</f>
        <v>1</v>
      </c>
    </row>
    <row r="251" spans="1:3" collapsed="1" x14ac:dyDescent="0.25">
      <c r="A251" t="s">
        <v>42</v>
      </c>
      <c r="C251" s="96">
        <f>SUM(C244:C250)</f>
        <v>1.2219259999991436</v>
      </c>
    </row>
    <row r="252" spans="1:3" hidden="1" outlineLevel="1" x14ac:dyDescent="0.25">
      <c r="B252" t="s">
        <v>1505</v>
      </c>
      <c r="C252" s="96">
        <f>баланс!$B$716</f>
        <v>0.79851800000045614</v>
      </c>
    </row>
    <row r="253" spans="1:3" hidden="1" outlineLevel="1" x14ac:dyDescent="0.25">
      <c r="C253" s="96">
        <f>баланс!$B$717</f>
        <v>6.6935999999714113E-2</v>
      </c>
    </row>
    <row r="254" spans="1:3" hidden="1" outlineLevel="1" x14ac:dyDescent="0.25">
      <c r="C254" s="96">
        <f>баланс!$B$718</f>
        <v>-6.4715999999975793E-2</v>
      </c>
    </row>
    <row r="255" spans="1:3" hidden="1" outlineLevel="1" x14ac:dyDescent="0.25">
      <c r="C255" s="96">
        <f>баланс!$B$719</f>
        <v>0.34000000000003183</v>
      </c>
    </row>
    <row r="256" spans="1:3" hidden="1" outlineLevel="1" x14ac:dyDescent="0.25">
      <c r="C256" s="96">
        <f>баланс!$B$720</f>
        <v>-0.42797500000000355</v>
      </c>
    </row>
    <row r="257" spans="3:3" hidden="1" outlineLevel="1" x14ac:dyDescent="0.25">
      <c r="C257" s="96">
        <f>баланс!$B$721</f>
        <v>0.32847999999989952</v>
      </c>
    </row>
    <row r="258" spans="3:3" hidden="1" outlineLevel="1" x14ac:dyDescent="0.25">
      <c r="C258" s="96">
        <f>баланс!$B$722</f>
        <v>0.39085999999997512</v>
      </c>
    </row>
    <row r="259" spans="3:3" hidden="1" outlineLevel="1" x14ac:dyDescent="0.25">
      <c r="C259" s="96">
        <f>баланс!$B$723</f>
        <v>0.31699499999990621</v>
      </c>
    </row>
    <row r="260" spans="3:3" hidden="1" outlineLevel="1" x14ac:dyDescent="0.25">
      <c r="C260" s="96">
        <f>баланс!$B$724</f>
        <v>0.15840000000002874</v>
      </c>
    </row>
    <row r="261" spans="3:3" hidden="1" outlineLevel="1" x14ac:dyDescent="0.25">
      <c r="C261" s="96">
        <f>баланс!$B$725</f>
        <v>-1.9103199999999561</v>
      </c>
    </row>
    <row r="262" spans="3:3" hidden="1" outlineLevel="1" x14ac:dyDescent="0.25">
      <c r="C262" s="96">
        <f>баланс!$B$726</f>
        <v>0.382000000000005</v>
      </c>
    </row>
    <row r="263" spans="3:3" hidden="1" outlineLevel="1" x14ac:dyDescent="0.25">
      <c r="C263" s="96">
        <f>баланс!$B$727</f>
        <v>-0.45460000000002765</v>
      </c>
    </row>
    <row r="264" spans="3:3" hidden="1" outlineLevel="1" x14ac:dyDescent="0.25">
      <c r="C264" s="96">
        <f>баланс!$B$728</f>
        <v>-0.50871999999992568</v>
      </c>
    </row>
    <row r="265" spans="3:3" hidden="1" outlineLevel="1" x14ac:dyDescent="0.25">
      <c r="C265" s="96">
        <f>баланс!$B$729</f>
        <v>-0.36747999999988679</v>
      </c>
    </row>
    <row r="266" spans="3:3" hidden="1" outlineLevel="1" x14ac:dyDescent="0.25">
      <c r="C266" s="96">
        <f>баланс!$B$730</f>
        <v>0.20880000000011023</v>
      </c>
    </row>
    <row r="267" spans="3:3" hidden="1" outlineLevel="1" x14ac:dyDescent="0.25">
      <c r="C267" s="96">
        <f>баланс!$B$731</f>
        <v>-305.505</v>
      </c>
    </row>
    <row r="268" spans="3:3" hidden="1" outlineLevel="1" x14ac:dyDescent="0.25">
      <c r="C268" s="96">
        <f>баланс!$B$732</f>
        <v>305.32212000000004</v>
      </c>
    </row>
    <row r="269" spans="3:3" hidden="1" outlineLevel="1" x14ac:dyDescent="0.25">
      <c r="C269" s="96">
        <f>баланс!$B$733</f>
        <v>1.6232700000000477</v>
      </c>
    </row>
    <row r="270" spans="3:3" hidden="1" outlineLevel="1" x14ac:dyDescent="0.25">
      <c r="C270" s="96">
        <f>баланс!$B$734</f>
        <v>-0.42000000000001592</v>
      </c>
    </row>
    <row r="271" spans="3:3" hidden="1" outlineLevel="1" x14ac:dyDescent="0.25">
      <c r="C271" s="96">
        <f>баланс!$B$735</f>
        <v>667.97</v>
      </c>
    </row>
    <row r="272" spans="3:3" hidden="1" outlineLevel="1" x14ac:dyDescent="0.25">
      <c r="C272" s="96">
        <f>баланс!$B$736</f>
        <v>-668.16</v>
      </c>
    </row>
    <row r="273" spans="1:3" collapsed="1" x14ac:dyDescent="0.25">
      <c r="A273" t="s">
        <v>22</v>
      </c>
      <c r="C273" s="96">
        <f>SUM(C252:C272)</f>
        <v>8.75680000004877E-2</v>
      </c>
    </row>
    <row r="274" spans="1:3" hidden="1" outlineLevel="1" x14ac:dyDescent="0.25">
      <c r="B274" t="s">
        <v>1505</v>
      </c>
      <c r="C274" s="96">
        <f>баланс!$B$1482</f>
        <v>285.61035445528819</v>
      </c>
    </row>
    <row r="275" spans="1:3" hidden="1" outlineLevel="1" x14ac:dyDescent="0.25">
      <c r="C275" s="96">
        <f>баланс!$B$1483</f>
        <v>-0.47360000000026048</v>
      </c>
    </row>
    <row r="276" spans="1:3" hidden="1" outlineLevel="1" x14ac:dyDescent="0.25">
      <c r="C276" s="96">
        <f>баланс!$B$1484</f>
        <v>-0.350750000000005</v>
      </c>
    </row>
    <row r="277" spans="1:3" hidden="1" outlineLevel="1" x14ac:dyDescent="0.25">
      <c r="C277" s="96">
        <f>баланс!$B$1485</f>
        <v>-307.29538875000003</v>
      </c>
    </row>
    <row r="278" spans="1:3" hidden="1" outlineLevel="1" x14ac:dyDescent="0.25">
      <c r="C278" s="96">
        <f>баланс!$B$1486</f>
        <v>22.551994000000377</v>
      </c>
    </row>
    <row r="279" spans="1:3" hidden="1" outlineLevel="1" x14ac:dyDescent="0.25">
      <c r="C279" s="96">
        <f>баланс!$B$1487</f>
        <v>-2.9012499999225838E-3</v>
      </c>
    </row>
    <row r="280" spans="1:3" hidden="1" outlineLevel="1" x14ac:dyDescent="0.25">
      <c r="C280" s="96">
        <f>баланс!$B$1488</f>
        <v>-0.40582399999993868</v>
      </c>
    </row>
    <row r="281" spans="1:3" hidden="1" outlineLevel="1" x14ac:dyDescent="0.25">
      <c r="C281" s="96">
        <f>баланс!$B$1489</f>
        <v>0.86378119999994851</v>
      </c>
    </row>
    <row r="282" spans="1:3" hidden="1" outlineLevel="1" x14ac:dyDescent="0.25">
      <c r="C282" s="96">
        <f>баланс!$B$1490</f>
        <v>0.10089999999991051</v>
      </c>
    </row>
    <row r="283" spans="1:3" hidden="1" outlineLevel="1" x14ac:dyDescent="0.25">
      <c r="C283" s="96">
        <f>баланс!$B$1491</f>
        <v>-0.18200000000001637</v>
      </c>
    </row>
    <row r="284" spans="1:3" hidden="1" outlineLevel="1" x14ac:dyDescent="0.25">
      <c r="C284" s="96">
        <f>баланс!$B$1492</f>
        <v>2185.0410900000002</v>
      </c>
    </row>
    <row r="285" spans="1:3" hidden="1" outlineLevel="1" x14ac:dyDescent="0.25">
      <c r="C285" s="96">
        <f>баланс!$B$1493</f>
        <v>-2184.886305</v>
      </c>
    </row>
    <row r="286" spans="1:3" hidden="1" outlineLevel="1" x14ac:dyDescent="0.25">
      <c r="C286" s="96">
        <f>баланс!$B$1494</f>
        <v>-0.38523550000036266</v>
      </c>
    </row>
    <row r="287" spans="1:3" hidden="1" outlineLevel="1" x14ac:dyDescent="0.25">
      <c r="C287" s="96">
        <f>баланс!$B$1495</f>
        <v>0.32001999999999953</v>
      </c>
    </row>
    <row r="288" spans="1:3" hidden="1" outlineLevel="1" x14ac:dyDescent="0.25">
      <c r="C288" s="96">
        <f>баланс!$B$1496</f>
        <v>-0.29120000000011714</v>
      </c>
    </row>
    <row r="289" spans="3:3" hidden="1" outlineLevel="1" x14ac:dyDescent="0.25">
      <c r="C289" s="96">
        <f>баланс!$B$1497</f>
        <v>-0.34677650000000426</v>
      </c>
    </row>
    <row r="290" spans="3:3" hidden="1" outlineLevel="1" x14ac:dyDescent="0.25">
      <c r="C290" s="96">
        <f>баланс!$B$1498</f>
        <v>0.45751000000007025</v>
      </c>
    </row>
    <row r="291" spans="3:3" hidden="1" outlineLevel="1" x14ac:dyDescent="0.25">
      <c r="C291" s="96">
        <f>баланс!$B$1499</f>
        <v>-0.47429200000010496</v>
      </c>
    </row>
    <row r="292" spans="3:3" hidden="1" outlineLevel="1" x14ac:dyDescent="0.25">
      <c r="C292" s="96">
        <f>баланс!$B$1500</f>
        <v>0.41460000000006403</v>
      </c>
    </row>
    <row r="293" spans="3:3" hidden="1" outlineLevel="1" x14ac:dyDescent="0.25">
      <c r="C293" s="96">
        <f>баланс!$B$1501</f>
        <v>0.18358000000000629</v>
      </c>
    </row>
    <row r="294" spans="3:3" hidden="1" outlineLevel="1" x14ac:dyDescent="0.25">
      <c r="C294" s="96">
        <f>баланс!$B$1502</f>
        <v>-0.22821999999996478</v>
      </c>
    </row>
    <row r="295" spans="3:3" hidden="1" outlineLevel="1" x14ac:dyDescent="0.25">
      <c r="C295" s="96">
        <f>баланс!$B$1503</f>
        <v>0.11239999999997963</v>
      </c>
    </row>
    <row r="296" spans="3:3" hidden="1" outlineLevel="1" x14ac:dyDescent="0.25">
      <c r="C296" s="96">
        <f>баланс!$B$1504</f>
        <v>-3.67999999999995E-2</v>
      </c>
    </row>
    <row r="297" spans="3:3" hidden="1" outlineLevel="1" x14ac:dyDescent="0.25">
      <c r="C297" s="96">
        <f>баланс!$B$1505</f>
        <v>0.23260000000004766</v>
      </c>
    </row>
    <row r="298" spans="3:3" hidden="1" outlineLevel="1" x14ac:dyDescent="0.25">
      <c r="C298" s="96">
        <f>баланс!$B$1506</f>
        <v>-0.26925000000005639</v>
      </c>
    </row>
    <row r="299" spans="3:3" hidden="1" outlineLevel="1" x14ac:dyDescent="0.25">
      <c r="C299" s="96">
        <f>баланс!$B$1507</f>
        <v>-0.19824000000016895</v>
      </c>
    </row>
    <row r="300" spans="3:3" hidden="1" outlineLevel="1" x14ac:dyDescent="0.25">
      <c r="C300" s="96">
        <f>баланс!$B$1508</f>
        <v>0.27124999999978172</v>
      </c>
    </row>
    <row r="301" spans="3:3" hidden="1" outlineLevel="1" x14ac:dyDescent="0.25">
      <c r="C301" s="96">
        <f>баланс!$B$1509</f>
        <v>7.8499999999849024E-2</v>
      </c>
    </row>
    <row r="302" spans="3:3" hidden="1" outlineLevel="1" x14ac:dyDescent="0.25">
      <c r="C302" s="96">
        <f>баланс!$B$1510</f>
        <v>0.12600000000020373</v>
      </c>
    </row>
    <row r="303" spans="3:3" hidden="1" outlineLevel="1" x14ac:dyDescent="0.25">
      <c r="C303" s="96">
        <f>баланс!$B$1511</f>
        <v>757.61815999999817</v>
      </c>
    </row>
    <row r="304" spans="3:3" hidden="1" outlineLevel="1" x14ac:dyDescent="0.25">
      <c r="C304" s="96">
        <f>баланс!$B$1512</f>
        <v>-758.26800000000003</v>
      </c>
    </row>
    <row r="305" spans="1:3" hidden="1" outlineLevel="1" x14ac:dyDescent="0.25">
      <c r="C305" s="96">
        <f>баланс!$B$1513</f>
        <v>-0.49048000000038883</v>
      </c>
    </row>
    <row r="306" spans="1:3" hidden="1" outlineLevel="1" x14ac:dyDescent="0.25">
      <c r="C306" s="96">
        <f>баланс!$B$1514</f>
        <v>9.9999999999909051E-2</v>
      </c>
    </row>
    <row r="307" spans="1:3" hidden="1" outlineLevel="1" x14ac:dyDescent="0.25">
      <c r="C307" s="96">
        <f>баланс!$B$1515</f>
        <v>-9.9999999999909051E-2</v>
      </c>
    </row>
    <row r="308" spans="1:3" hidden="1" outlineLevel="1" x14ac:dyDescent="0.25">
      <c r="C308" s="96">
        <f>баланс!$B$1516</f>
        <v>0.45000000000004547</v>
      </c>
    </row>
    <row r="309" spans="1:3" collapsed="1" x14ac:dyDescent="0.25">
      <c r="A309" t="s">
        <v>46</v>
      </c>
      <c r="C309" s="96">
        <f>SUM(C274:C308)</f>
        <v>-0.15252334471460927</v>
      </c>
    </row>
    <row r="310" spans="1:3" hidden="1" outlineLevel="1" x14ac:dyDescent="0.25">
      <c r="B310" t="s">
        <v>1505</v>
      </c>
      <c r="C310" s="96">
        <f>баланс!$B$1168</f>
        <v>0.25600000000008549</v>
      </c>
    </row>
    <row r="311" spans="1:3" hidden="1" outlineLevel="1" x14ac:dyDescent="0.25">
      <c r="C311" s="96">
        <f>баланс!$B$1169</f>
        <v>-0.34999999999990905</v>
      </c>
    </row>
    <row r="312" spans="1:3" hidden="1" outlineLevel="1" x14ac:dyDescent="0.25">
      <c r="C312" s="96">
        <f>баланс!$B$1170</f>
        <v>-0.84999999999990905</v>
      </c>
    </row>
    <row r="313" spans="1:3" collapsed="1" x14ac:dyDescent="0.25">
      <c r="A313" t="s">
        <v>822</v>
      </c>
      <c r="C313" s="96">
        <f>SUM(C310:C312)</f>
        <v>-0.94399999999973261</v>
      </c>
    </row>
    <row r="314" spans="1:3" hidden="1" outlineLevel="1" x14ac:dyDescent="0.25">
      <c r="B314" t="s">
        <v>1505</v>
      </c>
      <c r="C314" s="96">
        <f>баланс!$B$279</f>
        <v>-7.2379999999952815E-2</v>
      </c>
    </row>
    <row r="315" spans="1:3" hidden="1" outlineLevel="1" x14ac:dyDescent="0.25">
      <c r="C315" s="96">
        <f>баланс!$B$280</f>
        <v>0.49000000000000909</v>
      </c>
    </row>
    <row r="316" spans="1:3" hidden="1" outlineLevel="1" x14ac:dyDescent="0.25">
      <c r="C316" s="96">
        <f>баланс!$B$281</f>
        <v>0.31999999999993634</v>
      </c>
    </row>
    <row r="317" spans="1:3" collapsed="1" x14ac:dyDescent="0.25">
      <c r="A317" t="s">
        <v>29</v>
      </c>
      <c r="C317" s="96">
        <f>SUM(C314:C316)</f>
        <v>0.73761999999999261</v>
      </c>
    </row>
    <row r="318" spans="1:3" hidden="1" outlineLevel="1" x14ac:dyDescent="0.25">
      <c r="B318" t="s">
        <v>1505</v>
      </c>
      <c r="C318" s="96">
        <f>баланс!$B$2513</f>
        <v>-3.2939999999999827</v>
      </c>
    </row>
    <row r="319" spans="1:3" hidden="1" outlineLevel="1" x14ac:dyDescent="0.25">
      <c r="C319" s="96">
        <f>баланс!$B$2514</f>
        <v>-0.54300000000012005</v>
      </c>
    </row>
    <row r="320" spans="1:3" hidden="1" outlineLevel="1" x14ac:dyDescent="0.25">
      <c r="C320" s="96">
        <f>баланс!$B$2515</f>
        <v>0.3207750000001397</v>
      </c>
    </row>
    <row r="321" spans="1:3" hidden="1" outlineLevel="1" x14ac:dyDescent="0.25">
      <c r="C321" s="96">
        <f>баланс!$B$2516</f>
        <v>-0.24899999999979627</v>
      </c>
    </row>
    <row r="322" spans="1:3" hidden="1" outlineLevel="1" x14ac:dyDescent="0.25">
      <c r="C322" s="96">
        <f>баланс!$B$2517</f>
        <v>-26.160000000000082</v>
      </c>
    </row>
    <row r="323" spans="1:3" hidden="1" outlineLevel="1" x14ac:dyDescent="0.25">
      <c r="C323" s="96">
        <f>баланс!$B$2518</f>
        <v>0.37000000000000455</v>
      </c>
    </row>
    <row r="324" spans="1:3" hidden="1" outlineLevel="1" x14ac:dyDescent="0.25">
      <c r="C324" s="96">
        <f>баланс!$B$2519</f>
        <v>-0.19000000000005457</v>
      </c>
    </row>
    <row r="325" spans="1:3" collapsed="1" x14ac:dyDescent="0.25">
      <c r="A325" t="s">
        <v>107</v>
      </c>
      <c r="C325" s="96">
        <f>SUM(C318:C324)</f>
        <v>-29.745224999999891</v>
      </c>
    </row>
    <row r="326" spans="1:3" hidden="1" outlineLevel="1" x14ac:dyDescent="0.25">
      <c r="B326" t="s">
        <v>1505</v>
      </c>
      <c r="C326" s="96">
        <f>баланс!$B$1468</f>
        <v>-0.52946099999985563</v>
      </c>
    </row>
    <row r="327" spans="1:3" hidden="1" outlineLevel="1" x14ac:dyDescent="0.25">
      <c r="C327" s="96">
        <f>баланс!$B$1469</f>
        <v>-0.46464000000014494</v>
      </c>
    </row>
    <row r="328" spans="1:3" hidden="1" outlineLevel="1" x14ac:dyDescent="0.25">
      <c r="C328" s="96">
        <f>баланс!$B$1470</f>
        <v>0.55452000000013868</v>
      </c>
    </row>
    <row r="329" spans="1:3" hidden="1" outlineLevel="1" x14ac:dyDescent="0.25">
      <c r="C329" s="96">
        <f>баланс!$B$1471</f>
        <v>6.4000000000021373E-2</v>
      </c>
    </row>
    <row r="330" spans="1:3" hidden="1" outlineLevel="1" x14ac:dyDescent="0.25">
      <c r="C330" s="96">
        <f>баланс!$B$1472</f>
        <v>-0.24439999999992779</v>
      </c>
    </row>
    <row r="331" spans="1:3" hidden="1" outlineLevel="1" x14ac:dyDescent="0.25">
      <c r="C331" s="96">
        <f>баланс!$B$1473</f>
        <v>-0.36432000000002063</v>
      </c>
    </row>
    <row r="332" spans="1:3" hidden="1" outlineLevel="1" x14ac:dyDescent="0.25">
      <c r="C332" s="96">
        <f>баланс!$B$1474</f>
        <v>547.1</v>
      </c>
    </row>
    <row r="333" spans="1:3" hidden="1" outlineLevel="1" x14ac:dyDescent="0.25">
      <c r="C333" s="96">
        <f>баланс!$B$1475</f>
        <v>-546.79</v>
      </c>
    </row>
    <row r="334" spans="1:3" hidden="1" outlineLevel="1" x14ac:dyDescent="0.25">
      <c r="C334" s="96">
        <f>баланс!$B$1476</f>
        <v>-0.37999999999999545</v>
      </c>
    </row>
    <row r="335" spans="1:3" collapsed="1" x14ac:dyDescent="0.25">
      <c r="A335" t="s">
        <v>971</v>
      </c>
      <c r="C335" s="96">
        <f>SUM(C326:C334)</f>
        <v>-1.0543009999997821</v>
      </c>
    </row>
    <row r="336" spans="1:3" hidden="1" outlineLevel="1" x14ac:dyDescent="0.25">
      <c r="B336" t="s">
        <v>1505</v>
      </c>
      <c r="C336" s="96">
        <f>баланс!$B$384</f>
        <v>0.26999999999998181</v>
      </c>
    </row>
    <row r="337" spans="1:3" hidden="1" outlineLevel="1" x14ac:dyDescent="0.25">
      <c r="C337" s="96">
        <f>баланс!$B$385</f>
        <v>-6.9999999999936335E-2</v>
      </c>
    </row>
    <row r="338" spans="1:3" hidden="1" outlineLevel="1" x14ac:dyDescent="0.25">
      <c r="C338" s="96">
        <f>баланс!$B$386</f>
        <v>-1.25</v>
      </c>
    </row>
    <row r="339" spans="1:3" hidden="1" outlineLevel="1" x14ac:dyDescent="0.25">
      <c r="C339" s="96">
        <f>баланс!$B$387</f>
        <v>-7.0000000000050022E-2</v>
      </c>
    </row>
    <row r="340" spans="1:3" collapsed="1" x14ac:dyDescent="0.25">
      <c r="A340" t="s">
        <v>146</v>
      </c>
      <c r="C340" s="96">
        <f>SUM(C336:C339)</f>
        <v>-1.1200000000000045</v>
      </c>
    </row>
    <row r="341" spans="1:3" hidden="1" outlineLevel="1" x14ac:dyDescent="0.25">
      <c r="B341" t="s">
        <v>1505</v>
      </c>
      <c r="C341" s="96">
        <f>баланс!$B$608</f>
        <v>3.9999999999736247E-2</v>
      </c>
    </row>
    <row r="342" spans="1:3" hidden="1" outlineLevel="1" x14ac:dyDescent="0.25">
      <c r="C342" s="96">
        <f>баланс!$B$609</f>
        <v>0.38999999999998636</v>
      </c>
    </row>
    <row r="343" spans="1:3" collapsed="1" x14ac:dyDescent="0.25">
      <c r="A343" t="s">
        <v>538</v>
      </c>
      <c r="C343" s="96">
        <f>SUM(C341:C342)</f>
        <v>0.4299999999997226</v>
      </c>
    </row>
    <row r="344" spans="1:3" hidden="1" outlineLevel="1" x14ac:dyDescent="0.25">
      <c r="B344" t="s">
        <v>1505</v>
      </c>
      <c r="C344" s="96">
        <f>баланс!$B$845</f>
        <v>-1.999999999998181E-2</v>
      </c>
    </row>
    <row r="345" spans="1:3" collapsed="1" x14ac:dyDescent="0.25">
      <c r="A345" t="s">
        <v>1504</v>
      </c>
      <c r="C345" s="96">
        <f>SUM(C344)</f>
        <v>-1.999999999998181E-2</v>
      </c>
    </row>
    <row r="346" spans="1:3" hidden="1" outlineLevel="1" x14ac:dyDescent="0.25">
      <c r="B346" t="s">
        <v>1505</v>
      </c>
      <c r="C346" s="96">
        <f>баланс!$B$570</f>
        <v>-0.76881000000042832</v>
      </c>
    </row>
    <row r="347" spans="1:3" hidden="1" outlineLevel="1" x14ac:dyDescent="0.25">
      <c r="C347" s="96">
        <f>баланс!$B$571</f>
        <v>-0.40039999999999054</v>
      </c>
    </row>
    <row r="348" spans="1:3" hidden="1" outlineLevel="1" x14ac:dyDescent="0.25">
      <c r="C348" s="96">
        <f>баланс!$B$572</f>
        <v>-0.11624749999998585</v>
      </c>
    </row>
    <row r="349" spans="1:3" hidden="1" outlineLevel="1" x14ac:dyDescent="0.25">
      <c r="C349" s="96">
        <f>баланс!$B$573</f>
        <v>-913.82648000000006</v>
      </c>
    </row>
    <row r="350" spans="1:3" hidden="1" outlineLevel="1" x14ac:dyDescent="0.25">
      <c r="C350" s="96">
        <f>баланс!$B$574</f>
        <v>913.01215999999999</v>
      </c>
    </row>
    <row r="351" spans="1:3" hidden="1" outlineLevel="1" x14ac:dyDescent="0.25">
      <c r="C351" s="96">
        <f>баланс!$B$575</f>
        <v>0.33949999999981628</v>
      </c>
    </row>
    <row r="352" spans="1:3" hidden="1" outlineLevel="1" x14ac:dyDescent="0.25">
      <c r="C352" s="96">
        <f>баланс!$B$576</f>
        <v>0.44000000000005457</v>
      </c>
    </row>
    <row r="353" spans="1:3" collapsed="1" x14ac:dyDescent="0.25">
      <c r="A353" t="s">
        <v>513</v>
      </c>
      <c r="C353" s="96">
        <f>SUM(C346:C352)</f>
        <v>-1.3202775000006568</v>
      </c>
    </row>
    <row r="354" spans="1:3" hidden="1" outlineLevel="1" x14ac:dyDescent="0.25">
      <c r="B354" t="s">
        <v>1505</v>
      </c>
      <c r="C354" s="96">
        <f>баланс!$B$2564</f>
        <v>-0.16999999999995907</v>
      </c>
    </row>
    <row r="355" spans="1:3" collapsed="1" x14ac:dyDescent="0.25">
      <c r="A355" t="s">
        <v>1502</v>
      </c>
      <c r="C355" s="96">
        <f>SUM(C354)</f>
        <v>-0.16999999999995907</v>
      </c>
    </row>
    <row r="356" spans="1:3" hidden="1" outlineLevel="1" x14ac:dyDescent="0.25">
      <c r="B356" t="s">
        <v>1505</v>
      </c>
      <c r="C356" s="96">
        <f>баланс!$B$96</f>
        <v>0.23144000000024789</v>
      </c>
    </row>
    <row r="357" spans="1:3" hidden="1" outlineLevel="1" x14ac:dyDescent="0.25">
      <c r="C357" s="96">
        <f>баланс!$B$97</f>
        <v>0.18939999999997781</v>
      </c>
    </row>
    <row r="358" spans="1:3" hidden="1" outlineLevel="1" x14ac:dyDescent="0.25">
      <c r="C358" s="96">
        <f>баланс!$B$98</f>
        <v>-0.37000000000000455</v>
      </c>
    </row>
    <row r="359" spans="1:3" hidden="1" outlineLevel="1" x14ac:dyDescent="0.25">
      <c r="C359" s="96">
        <f>баланс!$B$99</f>
        <v>8.0000000000040927E-2</v>
      </c>
    </row>
    <row r="360" spans="1:3" collapsed="1" x14ac:dyDescent="0.25">
      <c r="A360" t="s">
        <v>83</v>
      </c>
      <c r="C360" s="96">
        <f>SUM(C356:C359)</f>
        <v>0.13084000000026208</v>
      </c>
    </row>
    <row r="361" spans="1:3" hidden="1" outlineLevel="1" x14ac:dyDescent="0.25">
      <c r="B361" t="s">
        <v>1505</v>
      </c>
      <c r="C361" s="96">
        <f>баланс!$B$803</f>
        <v>-1.9088182384915626</v>
      </c>
    </row>
    <row r="362" spans="1:3" hidden="1" outlineLevel="1" x14ac:dyDescent="0.25">
      <c r="C362" s="96">
        <f>баланс!$B$804</f>
        <v>-0.23580999999967389</v>
      </c>
    </row>
    <row r="363" spans="1:3" hidden="1" outlineLevel="1" x14ac:dyDescent="0.25">
      <c r="C363" s="96">
        <f>баланс!$B$805</f>
        <v>-4.3407000000115659E-2</v>
      </c>
    </row>
    <row r="364" spans="1:3" hidden="1" outlineLevel="1" x14ac:dyDescent="0.25">
      <c r="C364" s="96">
        <f>баланс!$B$806</f>
        <v>0.40520000000014988</v>
      </c>
    </row>
    <row r="365" spans="1:3" hidden="1" outlineLevel="1" x14ac:dyDescent="0.25">
      <c r="C365" s="96">
        <f>баланс!$B$807</f>
        <v>-0.26999999999998181</v>
      </c>
    </row>
    <row r="366" spans="1:3" collapsed="1" x14ac:dyDescent="0.25">
      <c r="A366" t="s">
        <v>628</v>
      </c>
      <c r="C366" s="96">
        <f>SUM(C361:C365)</f>
        <v>-2.0528352384911841</v>
      </c>
    </row>
    <row r="367" spans="1:3" hidden="1" outlineLevel="1" x14ac:dyDescent="0.25">
      <c r="B367" t="s">
        <v>1505</v>
      </c>
      <c r="C367" s="96">
        <f>баланс!$B$1827</f>
        <v>4.8166203737781643</v>
      </c>
    </row>
    <row r="368" spans="1:3" hidden="1" outlineLevel="1" x14ac:dyDescent="0.25">
      <c r="C368" s="96">
        <f>баланс!$B$1828</f>
        <v>-0.56539999999995416</v>
      </c>
    </row>
    <row r="369" spans="1:3" hidden="1" outlineLevel="1" x14ac:dyDescent="0.25">
      <c r="C369" s="96">
        <f>баланс!$B$1829</f>
        <v>-0.15136600000028011</v>
      </c>
    </row>
    <row r="370" spans="1:3" hidden="1" outlineLevel="1" x14ac:dyDescent="0.25">
      <c r="C370" s="96">
        <f>баланс!$B$1830</f>
        <v>-0.13598000000024513</v>
      </c>
    </row>
    <row r="371" spans="1:3" hidden="1" outlineLevel="1" x14ac:dyDescent="0.25">
      <c r="C371" s="96">
        <f>баланс!$B$1831</f>
        <v>0.29151999999999134</v>
      </c>
    </row>
    <row r="372" spans="1:3" hidden="1" outlineLevel="1" x14ac:dyDescent="0.25">
      <c r="C372" s="96">
        <f>баланс!$B$1832</f>
        <v>-1.0061559999994643</v>
      </c>
    </row>
    <row r="373" spans="1:3" hidden="1" outlineLevel="1" x14ac:dyDescent="0.25">
      <c r="C373" s="96">
        <f>баланс!$B$1833</f>
        <v>0.13809999999989486</v>
      </c>
    </row>
    <row r="374" spans="1:3" hidden="1" outlineLevel="1" x14ac:dyDescent="0.25">
      <c r="C374" s="96">
        <f>баланс!$B$1834</f>
        <v>-3.2400000000052387E-3</v>
      </c>
    </row>
    <row r="375" spans="1:3" hidden="1" outlineLevel="1" x14ac:dyDescent="0.25">
      <c r="C375" s="96">
        <f>баланс!$B$1835</f>
        <v>-2.8236400000001822</v>
      </c>
    </row>
    <row r="376" spans="1:3" hidden="1" outlineLevel="1" x14ac:dyDescent="0.25">
      <c r="C376" s="96">
        <f>баланс!$B$1836</f>
        <v>1.4199999999999591</v>
      </c>
    </row>
    <row r="377" spans="1:3" collapsed="1" x14ac:dyDescent="0.25">
      <c r="A377" t="s">
        <v>1113</v>
      </c>
      <c r="C377" s="96">
        <f>SUM(C367:C376)</f>
        <v>1.9804583737778785</v>
      </c>
    </row>
    <row r="378" spans="1:3" hidden="1" outlineLevel="1" x14ac:dyDescent="0.25">
      <c r="B378" t="s">
        <v>1505</v>
      </c>
      <c r="C378" s="96">
        <f>баланс!$B$939</f>
        <v>-0.25999999999999091</v>
      </c>
    </row>
    <row r="379" spans="1:3" hidden="1" outlineLevel="1" x14ac:dyDescent="0.25">
      <c r="C379" s="96">
        <f>баланс!$B$940</f>
        <v>-0.72000000000002728</v>
      </c>
    </row>
    <row r="380" spans="1:3" collapsed="1" x14ac:dyDescent="0.25">
      <c r="A380" t="s">
        <v>1497</v>
      </c>
      <c r="C380" s="96">
        <f>SUM(C378:C379)</f>
        <v>-0.98000000000001819</v>
      </c>
    </row>
    <row r="381" spans="1:3" hidden="1" outlineLevel="1" x14ac:dyDescent="0.25">
      <c r="B381" t="s">
        <v>1505</v>
      </c>
      <c r="C381" s="96">
        <f>баланс!$B$1668</f>
        <v>182.1400000000001</v>
      </c>
    </row>
    <row r="382" spans="1:3" hidden="1" outlineLevel="1" x14ac:dyDescent="0.25">
      <c r="C382" s="96">
        <f>баланс!$B$1669</f>
        <v>-0.16999999999995907</v>
      </c>
    </row>
    <row r="383" spans="1:3" hidden="1" outlineLevel="1" x14ac:dyDescent="0.25">
      <c r="C383" s="96">
        <f>баланс!$B$1670</f>
        <v>-181.12</v>
      </c>
    </row>
    <row r="384" spans="1:3" collapsed="1" x14ac:dyDescent="0.25">
      <c r="A384" t="s">
        <v>1483</v>
      </c>
      <c r="C384" s="96">
        <f>SUM(C381:C383)</f>
        <v>0.85000000000013642</v>
      </c>
    </row>
    <row r="385" spans="1:3" hidden="1" outlineLevel="1" x14ac:dyDescent="0.25">
      <c r="B385" t="s">
        <v>1505</v>
      </c>
      <c r="C385" s="96">
        <f>баланс!$B$1083</f>
        <v>-0.25330599999989545</v>
      </c>
    </row>
    <row r="386" spans="1:3" hidden="1" outlineLevel="1" x14ac:dyDescent="0.25">
      <c r="C386" s="96">
        <f>баланс!$B$1084</f>
        <v>-0.56074000000000979</v>
      </c>
    </row>
    <row r="387" spans="1:3" hidden="1" outlineLevel="1" x14ac:dyDescent="0.25">
      <c r="C387" s="96">
        <f>баланс!$B$1085</f>
        <v>0.86645000000004302</v>
      </c>
    </row>
    <row r="388" spans="1:3" hidden="1" outlineLevel="1" x14ac:dyDescent="0.25">
      <c r="C388" s="96">
        <f>баланс!$B$1086</f>
        <v>-0.1530200000000832</v>
      </c>
    </row>
    <row r="389" spans="1:3" hidden="1" outlineLevel="1" x14ac:dyDescent="0.25">
      <c r="C389" s="96">
        <f>баланс!$B$1087</f>
        <v>-0.12999999999999545</v>
      </c>
    </row>
    <row r="390" spans="1:3" hidden="1" outlineLevel="1" x14ac:dyDescent="0.25">
      <c r="C390" s="96">
        <f>баланс!$B$1088</f>
        <v>0.31999999999999318</v>
      </c>
    </row>
    <row r="391" spans="1:3" collapsed="1" x14ac:dyDescent="0.25">
      <c r="A391" t="s">
        <v>21</v>
      </c>
      <c r="C391" s="96">
        <f>SUM(C385:C390)</f>
        <v>8.938400000005231E-2</v>
      </c>
    </row>
    <row r="392" spans="1:3" hidden="1" outlineLevel="1" x14ac:dyDescent="0.25">
      <c r="B392" t="s">
        <v>1505</v>
      </c>
      <c r="C392" s="96">
        <f>баланс!$B$1387</f>
        <v>-409.4506943955073</v>
      </c>
    </row>
    <row r="393" spans="1:3" collapsed="1" x14ac:dyDescent="0.25">
      <c r="A393" t="s">
        <v>918</v>
      </c>
      <c r="C393" s="96">
        <f>SUM(C392)</f>
        <v>-409.4506943955073</v>
      </c>
    </row>
    <row r="394" spans="1:3" hidden="1" outlineLevel="1" x14ac:dyDescent="0.25">
      <c r="B394" t="s">
        <v>1505</v>
      </c>
      <c r="C394" s="96">
        <f>баланс!$B$561</f>
        <v>-225.67440000000002</v>
      </c>
    </row>
    <row r="395" spans="1:3" hidden="1" outlineLevel="1" x14ac:dyDescent="0.25">
      <c r="C395" s="96">
        <f>баланс!$B$562</f>
        <v>225.53725000000009</v>
      </c>
    </row>
    <row r="396" spans="1:3" hidden="1" outlineLevel="1" x14ac:dyDescent="0.25">
      <c r="C396" s="96">
        <f>баланс!$B$563</f>
        <v>-0.28639999999973043</v>
      </c>
    </row>
    <row r="397" spans="1:3" hidden="1" outlineLevel="1" x14ac:dyDescent="0.25">
      <c r="C397" s="96">
        <f>баланс!$B$564</f>
        <v>0.33549399999992602</v>
      </c>
    </row>
    <row r="398" spans="1:3" hidden="1" outlineLevel="1" x14ac:dyDescent="0.25">
      <c r="C398" s="96">
        <f>баланс!$B$565</f>
        <v>0.21375000000011823</v>
      </c>
    </row>
    <row r="399" spans="1:3" hidden="1" outlineLevel="1" x14ac:dyDescent="0.25">
      <c r="C399" s="96">
        <f>баланс!$B$566</f>
        <v>0.34374999999994316</v>
      </c>
    </row>
    <row r="400" spans="1:3" hidden="1" outlineLevel="1" x14ac:dyDescent="0.25">
      <c r="C400" s="96">
        <f>баланс!$B$567</f>
        <v>1178.42</v>
      </c>
    </row>
    <row r="401" spans="1:3" hidden="1" outlineLevel="1" x14ac:dyDescent="0.25">
      <c r="C401" s="96">
        <f>баланс!$B$568</f>
        <v>-1178.92</v>
      </c>
    </row>
    <row r="402" spans="1:3" collapsed="1" x14ac:dyDescent="0.25">
      <c r="A402" t="s">
        <v>512</v>
      </c>
      <c r="C402" s="96">
        <f>SUM(C394:C401)</f>
        <v>-3.0555999999705818E-2</v>
      </c>
    </row>
    <row r="403" spans="1:3" hidden="1" outlineLevel="1" x14ac:dyDescent="0.25">
      <c r="B403" t="s">
        <v>1505</v>
      </c>
      <c r="C403" s="96">
        <f>баланс!$B$1125</f>
        <v>-89.55660160965806</v>
      </c>
    </row>
    <row r="404" spans="1:3" collapsed="1" x14ac:dyDescent="0.25">
      <c r="A404" t="s">
        <v>782</v>
      </c>
      <c r="C404" s="96">
        <f>SUM(C403)</f>
        <v>-89.55660160965806</v>
      </c>
    </row>
    <row r="405" spans="1:3" hidden="1" outlineLevel="1" x14ac:dyDescent="0.25">
      <c r="B405" t="s">
        <v>1505</v>
      </c>
      <c r="C405" s="96">
        <f>баланс!$B$2091</f>
        <v>-88.34230000000025</v>
      </c>
    </row>
    <row r="406" spans="1:3" collapsed="1" x14ac:dyDescent="0.25">
      <c r="A406" t="s">
        <v>1215</v>
      </c>
      <c r="C406" s="96">
        <f>SUM(C405)</f>
        <v>-88.34230000000025</v>
      </c>
    </row>
    <row r="407" spans="1:3" hidden="1" outlineLevel="1" x14ac:dyDescent="0.25">
      <c r="B407" t="s">
        <v>1505</v>
      </c>
      <c r="C407" s="96">
        <f>баланс!$B$1046</f>
        <v>-54.383440000000064</v>
      </c>
    </row>
    <row r="408" spans="1:3" collapsed="1" x14ac:dyDescent="0.25">
      <c r="A408" t="s">
        <v>752</v>
      </c>
      <c r="C408" s="96">
        <f>SUM(C407)</f>
        <v>-54.383440000000064</v>
      </c>
    </row>
    <row r="409" spans="1:3" hidden="1" outlineLevel="1" x14ac:dyDescent="0.25">
      <c r="B409" t="s">
        <v>1505</v>
      </c>
      <c r="C409" s="96">
        <f>баланс!$B$443</f>
        <v>-54.138859247779351</v>
      </c>
    </row>
    <row r="410" spans="1:3" collapsed="1" x14ac:dyDescent="0.25">
      <c r="A410" t="s">
        <v>423</v>
      </c>
      <c r="C410" s="96">
        <f>SUM(C409)</f>
        <v>-54.138859247779351</v>
      </c>
    </row>
    <row r="411" spans="1:3" hidden="1" outlineLevel="1" x14ac:dyDescent="0.25">
      <c r="B411" t="s">
        <v>1505</v>
      </c>
      <c r="C411" s="96">
        <f>баланс!$B$400</f>
        <v>-48.603935278431209</v>
      </c>
    </row>
    <row r="412" spans="1:3" collapsed="1" x14ac:dyDescent="0.25">
      <c r="A412" t="s">
        <v>399</v>
      </c>
      <c r="C412" s="96">
        <f>SUM(C411)</f>
        <v>-48.603935278431209</v>
      </c>
    </row>
    <row r="413" spans="1:3" hidden="1" outlineLevel="1" x14ac:dyDescent="0.25">
      <c r="B413" t="s">
        <v>1505</v>
      </c>
      <c r="C413" s="96">
        <f>баланс!$B$1410</f>
        <v>-33.095446265696978</v>
      </c>
    </row>
    <row r="414" spans="1:3" collapsed="1" x14ac:dyDescent="0.25">
      <c r="A414" t="s">
        <v>937</v>
      </c>
      <c r="C414" s="96">
        <f>SUM(C413)</f>
        <v>-33.095446265696978</v>
      </c>
    </row>
    <row r="415" spans="1:3" hidden="1" outlineLevel="1" x14ac:dyDescent="0.25">
      <c r="B415" t="s">
        <v>1505</v>
      </c>
      <c r="C415" s="96">
        <f>баланс!$B$1571</f>
        <v>-20.791199999999662</v>
      </c>
    </row>
    <row r="416" spans="1:3" collapsed="1" x14ac:dyDescent="0.25">
      <c r="A416" t="s">
        <v>994</v>
      </c>
      <c r="C416" s="96">
        <f>SUM(C415)</f>
        <v>-20.791199999999662</v>
      </c>
    </row>
    <row r="417" spans="1:3" hidden="1" outlineLevel="1" x14ac:dyDescent="0.25">
      <c r="B417" t="s">
        <v>1505</v>
      </c>
      <c r="C417" s="96">
        <f>баланс!$B$2023</f>
        <v>-0.11953900000003159</v>
      </c>
    </row>
    <row r="418" spans="1:3" hidden="1" outlineLevel="1" x14ac:dyDescent="0.25">
      <c r="C418" s="96">
        <f>баланс!$B$2024</f>
        <v>-19.440000000000055</v>
      </c>
    </row>
    <row r="419" spans="1:3" collapsed="1" x14ac:dyDescent="0.25">
      <c r="A419" t="s">
        <v>130</v>
      </c>
      <c r="C419" s="96">
        <f>SUM(C417:C418)</f>
        <v>-19.559539000000086</v>
      </c>
    </row>
    <row r="420" spans="1:3" hidden="1" outlineLevel="1" x14ac:dyDescent="0.25">
      <c r="B420" t="s">
        <v>1505</v>
      </c>
      <c r="C420" s="96">
        <f>баланс!$B$32</f>
        <v>-17.755762859074366</v>
      </c>
    </row>
    <row r="421" spans="1:3" collapsed="1" x14ac:dyDescent="0.25">
      <c r="A421" t="s">
        <v>167</v>
      </c>
      <c r="C421" s="96">
        <f>SUM(C420)</f>
        <v>-17.755762859074366</v>
      </c>
    </row>
    <row r="422" spans="1:3" hidden="1" outlineLevel="1" x14ac:dyDescent="0.25">
      <c r="B422" t="s">
        <v>1505</v>
      </c>
      <c r="C422" s="96">
        <f>баланс!$B$2259</f>
        <v>-17.241650000000391</v>
      </c>
    </row>
    <row r="423" spans="1:3" collapsed="1" x14ac:dyDescent="0.25">
      <c r="A423" t="s">
        <v>1285</v>
      </c>
      <c r="C423" s="96">
        <f>SUM(C422)</f>
        <v>-17.241650000000391</v>
      </c>
    </row>
    <row r="424" spans="1:3" hidden="1" outlineLevel="1" x14ac:dyDescent="0.25">
      <c r="B424" t="s">
        <v>1505</v>
      </c>
      <c r="C424" s="96">
        <f>баланс!$B$1414</f>
        <v>-15.800000000000011</v>
      </c>
    </row>
    <row r="425" spans="1:3" collapsed="1" x14ac:dyDescent="0.25">
      <c r="A425" t="s">
        <v>942</v>
      </c>
      <c r="C425" s="96">
        <f>SUM(C424)</f>
        <v>-15.800000000000011</v>
      </c>
    </row>
    <row r="426" spans="1:3" hidden="1" outlineLevel="1" x14ac:dyDescent="0.25">
      <c r="B426" t="s">
        <v>1505</v>
      </c>
      <c r="C426" s="96">
        <f>баланс!$B$2080</f>
        <v>-14.301456186530174</v>
      </c>
    </row>
    <row r="427" spans="1:3" hidden="1" outlineLevel="1" x14ac:dyDescent="0.25">
      <c r="C427" s="96">
        <f>баланс!$B$2081</f>
        <v>-8.4110000000009677E-2</v>
      </c>
    </row>
    <row r="428" spans="1:3" hidden="1" outlineLevel="1" x14ac:dyDescent="0.25">
      <c r="C428" s="96">
        <f>баланс!$B$2082</f>
        <v>-1.6600000000039472E-2</v>
      </c>
    </row>
    <row r="429" spans="1:3" collapsed="1" x14ac:dyDescent="0.25">
      <c r="A429" t="s">
        <v>1211</v>
      </c>
      <c r="C429" s="96">
        <f>SUM(C426:C428)</f>
        <v>-14.402166186530224</v>
      </c>
    </row>
    <row r="430" spans="1:3" hidden="1" outlineLevel="1" x14ac:dyDescent="0.25">
      <c r="B430" t="s">
        <v>1505</v>
      </c>
      <c r="C430" s="96">
        <f>баланс!$B$441</f>
        <v>-13.78925000000001</v>
      </c>
    </row>
    <row r="431" spans="1:3" collapsed="1" x14ac:dyDescent="0.25">
      <c r="A431" t="s">
        <v>420</v>
      </c>
      <c r="C431" s="96">
        <f>SUM(C430)</f>
        <v>-13.78925000000001</v>
      </c>
    </row>
    <row r="432" spans="1:3" hidden="1" outlineLevel="1" x14ac:dyDescent="0.25">
      <c r="B432" t="s">
        <v>1505</v>
      </c>
      <c r="C432" s="96">
        <f>баланс!$B$445</f>
        <v>-11.461335181175002</v>
      </c>
    </row>
    <row r="433" spans="1:3" collapsed="1" x14ac:dyDescent="0.25">
      <c r="A433" t="s">
        <v>427</v>
      </c>
      <c r="C433" s="96">
        <f>SUM(C432)</f>
        <v>-11.461335181175002</v>
      </c>
    </row>
    <row r="434" spans="1:3" hidden="1" outlineLevel="1" x14ac:dyDescent="0.25">
      <c r="B434" t="s">
        <v>1505</v>
      </c>
      <c r="C434" s="96">
        <f>баланс!$B$391</f>
        <v>-10.368687499999965</v>
      </c>
    </row>
    <row r="435" spans="1:3" hidden="1" outlineLevel="1" x14ac:dyDescent="0.25">
      <c r="C435" s="96">
        <f>баланс!$B$392</f>
        <v>-0.10669999999981883</v>
      </c>
    </row>
    <row r="436" spans="1:3" hidden="1" outlineLevel="1" x14ac:dyDescent="0.25">
      <c r="C436" s="96">
        <f>баланс!$B$393</f>
        <v>-0.31257999999996855</v>
      </c>
    </row>
    <row r="437" spans="1:3" hidden="1" outlineLevel="1" x14ac:dyDescent="0.25">
      <c r="C437" s="96">
        <f>баланс!$B$394</f>
        <v>0.14881000000013955</v>
      </c>
    </row>
    <row r="438" spans="1:3" hidden="1" outlineLevel="1" x14ac:dyDescent="0.25">
      <c r="C438" s="96">
        <f>баланс!$B$395</f>
        <v>0.1898999999998523</v>
      </c>
    </row>
    <row r="439" spans="1:3" hidden="1" outlineLevel="1" x14ac:dyDescent="0.25">
      <c r="C439" s="96">
        <f>баланс!$B$396</f>
        <v>-1.2217000000002827</v>
      </c>
    </row>
    <row r="440" spans="1:3" hidden="1" outlineLevel="1" x14ac:dyDescent="0.25">
      <c r="C440" s="96">
        <f>баланс!$B$397</f>
        <v>0.18440000000009604</v>
      </c>
    </row>
    <row r="441" spans="1:3" hidden="1" outlineLevel="1" x14ac:dyDescent="0.25">
      <c r="C441" s="96">
        <f>баланс!$B$398</f>
        <v>0.44999999999998863</v>
      </c>
    </row>
    <row r="442" spans="1:3" collapsed="1" x14ac:dyDescent="0.25">
      <c r="A442" t="s">
        <v>111</v>
      </c>
      <c r="C442" s="96">
        <f>SUM(C434:C441)</f>
        <v>-11.036557499999958</v>
      </c>
    </row>
    <row r="443" spans="1:3" hidden="1" outlineLevel="1" x14ac:dyDescent="0.25">
      <c r="B443" t="s">
        <v>1505</v>
      </c>
      <c r="C443" s="96">
        <f>баланс!$B$1245</f>
        <v>-10.769205197847384</v>
      </c>
    </row>
    <row r="444" spans="1:3" hidden="1" outlineLevel="1" x14ac:dyDescent="0.25">
      <c r="C444" s="96">
        <f>баланс!$B$1246</f>
        <v>-2.4849999999787542E-3</v>
      </c>
    </row>
    <row r="445" spans="1:3" collapsed="1" x14ac:dyDescent="0.25">
      <c r="A445" t="s">
        <v>873</v>
      </c>
      <c r="C445" s="96">
        <f>SUM(C443:C444)</f>
        <v>-10.771690197847363</v>
      </c>
    </row>
    <row r="446" spans="1:3" hidden="1" outlineLevel="1" x14ac:dyDescent="0.25">
      <c r="B446" t="s">
        <v>1505</v>
      </c>
      <c r="C446" s="96">
        <f>баланс!$B$1139</f>
        <v>-10.535323000000062</v>
      </c>
    </row>
    <row r="447" spans="1:3" collapsed="1" x14ac:dyDescent="0.25">
      <c r="A447" t="s">
        <v>796</v>
      </c>
      <c r="C447" s="96">
        <f>SUM(C446)</f>
        <v>-10.535323000000062</v>
      </c>
    </row>
    <row r="448" spans="1:3" hidden="1" outlineLevel="1" x14ac:dyDescent="0.25">
      <c r="B448" t="s">
        <v>1505</v>
      </c>
      <c r="C448" s="96">
        <f>баланс!$B$893</f>
        <v>-8.8408457249070125</v>
      </c>
    </row>
    <row r="449" spans="1:3" collapsed="1" x14ac:dyDescent="0.25">
      <c r="A449" t="s">
        <v>676</v>
      </c>
      <c r="C449" s="96">
        <f>SUM(C448)</f>
        <v>-8.8408457249070125</v>
      </c>
    </row>
    <row r="450" spans="1:3" hidden="1" outlineLevel="1" x14ac:dyDescent="0.25">
      <c r="B450" t="s">
        <v>1505</v>
      </c>
      <c r="C450" s="96">
        <f>баланс!$B$418</f>
        <v>-0.32501000000003444</v>
      </c>
    </row>
    <row r="451" spans="1:3" hidden="1" outlineLevel="1" x14ac:dyDescent="0.25">
      <c r="C451" s="96">
        <f>баланс!$B$419</f>
        <v>0.74335999999993874</v>
      </c>
    </row>
    <row r="452" spans="1:3" hidden="1" outlineLevel="1" x14ac:dyDescent="0.25">
      <c r="C452" s="96">
        <f>баланс!$B$420</f>
        <v>-4.4044999999869106E-2</v>
      </c>
    </row>
    <row r="453" spans="1:3" hidden="1" outlineLevel="1" x14ac:dyDescent="0.25">
      <c r="C453" s="96">
        <f>баланс!$B$421</f>
        <v>-0.48358400000006441</v>
      </c>
    </row>
    <row r="454" spans="1:3" hidden="1" outlineLevel="1" x14ac:dyDescent="0.25">
      <c r="C454" s="96">
        <f>баланс!$B$422</f>
        <v>-8.5841199999999844</v>
      </c>
    </row>
    <row r="455" spans="1:3" collapsed="1" x14ac:dyDescent="0.25">
      <c r="A455" t="s">
        <v>410</v>
      </c>
      <c r="C455" s="96">
        <f>SUM(C450:C454)</f>
        <v>-8.6933990000000136</v>
      </c>
    </row>
    <row r="456" spans="1:3" hidden="1" outlineLevel="1" x14ac:dyDescent="0.25">
      <c r="B456" t="s">
        <v>1505</v>
      </c>
      <c r="C456" s="96">
        <f>баланс!$B$881</f>
        <v>-8.3832275092936754</v>
      </c>
    </row>
    <row r="457" spans="1:3" collapsed="1" x14ac:dyDescent="0.25">
      <c r="A457" t="s">
        <v>664</v>
      </c>
      <c r="C457" s="96">
        <f>SUM(C456)</f>
        <v>-8.3832275092936754</v>
      </c>
    </row>
    <row r="458" spans="1:3" hidden="1" outlineLevel="1" x14ac:dyDescent="0.25">
      <c r="B458" t="s">
        <v>1505</v>
      </c>
      <c r="C458" s="96">
        <f>баланс!$B$377</f>
        <v>-0.15477999999990288</v>
      </c>
    </row>
    <row r="459" spans="1:3" hidden="1" outlineLevel="1" x14ac:dyDescent="0.25">
      <c r="C459" s="96">
        <f>баланс!$B$378</f>
        <v>-0.14243750000014188</v>
      </c>
    </row>
    <row r="460" spans="1:3" hidden="1" outlineLevel="1" x14ac:dyDescent="0.25">
      <c r="C460" s="96">
        <f>баланс!$B$379</f>
        <v>8.2205100000001039</v>
      </c>
    </row>
    <row r="461" spans="1:3" hidden="1" outlineLevel="1" x14ac:dyDescent="0.25">
      <c r="C461" s="96">
        <f>баланс!$B$380</f>
        <v>0.25855999999998858</v>
      </c>
    </row>
    <row r="462" spans="1:3" hidden="1" outlineLevel="1" x14ac:dyDescent="0.25">
      <c r="C462" s="96">
        <f>баланс!$B$381</f>
        <v>-0.24192000000005009</v>
      </c>
    </row>
    <row r="463" spans="1:3" hidden="1" outlineLevel="1" x14ac:dyDescent="0.25">
      <c r="C463" s="96">
        <f>баланс!$B$382</f>
        <v>-0.14599100000032195</v>
      </c>
    </row>
    <row r="464" spans="1:3" hidden="1" outlineLevel="1" x14ac:dyDescent="0.25">
      <c r="C464" s="96">
        <f>баланс!$B$383</f>
        <v>-15.794030000000021</v>
      </c>
    </row>
    <row r="465" spans="1:3" collapsed="1" x14ac:dyDescent="0.25">
      <c r="A465" t="s">
        <v>390</v>
      </c>
      <c r="C465" s="96">
        <f>SUM(C458:C464)</f>
        <v>-8.000088500000345</v>
      </c>
    </row>
    <row r="466" spans="1:3" hidden="1" outlineLevel="1" x14ac:dyDescent="0.25">
      <c r="B466" t="s">
        <v>1505</v>
      </c>
      <c r="C466" s="96">
        <f>баланс!$B$551</f>
        <v>-7.7700634670497948</v>
      </c>
    </row>
    <row r="467" spans="1:3" collapsed="1" x14ac:dyDescent="0.25">
      <c r="A467" t="s">
        <v>502</v>
      </c>
      <c r="C467" s="96">
        <f>SUM(C466)</f>
        <v>-7.7700634670497948</v>
      </c>
    </row>
    <row r="468" spans="1:3" hidden="1" outlineLevel="1" x14ac:dyDescent="0.25">
      <c r="B468" t="s">
        <v>1505</v>
      </c>
      <c r="C468" s="96">
        <f>баланс!$B$1141</f>
        <v>-7.4378670008352401</v>
      </c>
    </row>
    <row r="469" spans="1:3" collapsed="1" x14ac:dyDescent="0.25">
      <c r="A469" t="s">
        <v>799</v>
      </c>
      <c r="C469" s="96">
        <f>SUM(C468)</f>
        <v>-7.4378670008352401</v>
      </c>
    </row>
    <row r="470" spans="1:3" hidden="1" outlineLevel="1" x14ac:dyDescent="0.25">
      <c r="B470" t="s">
        <v>1505</v>
      </c>
      <c r="C470" s="96">
        <f>баланс!$B$808</f>
        <v>-7.1672700000004852</v>
      </c>
    </row>
    <row r="471" spans="1:3" collapsed="1" x14ac:dyDescent="0.25">
      <c r="A471" t="s">
        <v>630</v>
      </c>
      <c r="C471" s="96">
        <f>SUM(C470)</f>
        <v>-7.1672700000004852</v>
      </c>
    </row>
    <row r="472" spans="1:3" hidden="1" outlineLevel="1" x14ac:dyDescent="0.25">
      <c r="B472" t="s">
        <v>1505</v>
      </c>
      <c r="C472" s="96">
        <f>баланс!$B$1576</f>
        <v>-6.3139644776119042</v>
      </c>
    </row>
    <row r="473" spans="1:3" hidden="1" outlineLevel="1" x14ac:dyDescent="0.25">
      <c r="C473" s="96">
        <f>баланс!$B$1577</f>
        <v>-0.47000000000002728</v>
      </c>
    </row>
    <row r="474" spans="1:3" collapsed="1" x14ac:dyDescent="0.25">
      <c r="A474" t="s">
        <v>1000</v>
      </c>
      <c r="C474" s="96">
        <f>SUM(C472:C473)</f>
        <v>-6.7839644776119314</v>
      </c>
    </row>
    <row r="475" spans="1:3" hidden="1" outlineLevel="1" x14ac:dyDescent="0.25">
      <c r="B475" t="s">
        <v>1505</v>
      </c>
      <c r="C475" s="96">
        <f>баланс!$B$339</f>
        <v>-0.51949999999987995</v>
      </c>
    </row>
    <row r="476" spans="1:3" hidden="1" outlineLevel="1" x14ac:dyDescent="0.25">
      <c r="C476" s="96">
        <f>баланс!$B$340</f>
        <v>-6.4444999999999482</v>
      </c>
    </row>
    <row r="477" spans="1:3" hidden="1" outlineLevel="1" x14ac:dyDescent="0.25">
      <c r="C477" s="96">
        <f>баланс!$B$341</f>
        <v>0.2174000000001115</v>
      </c>
    </row>
    <row r="478" spans="1:3" collapsed="1" x14ac:dyDescent="0.25">
      <c r="A478" t="s">
        <v>360</v>
      </c>
      <c r="C478" s="96">
        <f>SUM(C475:C477)</f>
        <v>-6.7465999999997166</v>
      </c>
    </row>
    <row r="479" spans="1:3" hidden="1" outlineLevel="1" x14ac:dyDescent="0.25">
      <c r="B479" t="s">
        <v>1505</v>
      </c>
      <c r="C479" s="96">
        <f>баланс!$B$1178</f>
        <v>-0.37404000000020687</v>
      </c>
    </row>
    <row r="480" spans="1:3" hidden="1" outlineLevel="1" x14ac:dyDescent="0.25">
      <c r="C480" s="96">
        <f>баланс!$B$1179</f>
        <v>-5.8477499999999054</v>
      </c>
    </row>
    <row r="481" spans="1:3" collapsed="1" x14ac:dyDescent="0.25">
      <c r="A481" t="s">
        <v>835</v>
      </c>
      <c r="C481" s="96">
        <f>SUM(C479:C480)</f>
        <v>-6.2217900000001123</v>
      </c>
    </row>
    <row r="482" spans="1:3" hidden="1" outlineLevel="1" x14ac:dyDescent="0.25">
      <c r="B482" t="s">
        <v>1505</v>
      </c>
      <c r="C482" s="96">
        <f>баланс!$B$2038</f>
        <v>1.0876100000003532</v>
      </c>
    </row>
    <row r="483" spans="1:3" hidden="1" outlineLevel="1" x14ac:dyDescent="0.25">
      <c r="C483" s="96">
        <f>баланс!$B$2039</f>
        <v>5.0982000000000198</v>
      </c>
    </row>
    <row r="484" spans="1:3" hidden="1" outlineLevel="1" x14ac:dyDescent="0.25">
      <c r="C484" s="96">
        <f>баланс!$B$2040</f>
        <v>-302.99489999999997</v>
      </c>
    </row>
    <row r="485" spans="1:3" hidden="1" outlineLevel="1" x14ac:dyDescent="0.25">
      <c r="C485" s="96">
        <f>баланс!$B$2041</f>
        <v>828.51699999999937</v>
      </c>
    </row>
    <row r="486" spans="1:3" hidden="1" outlineLevel="1" x14ac:dyDescent="0.25">
      <c r="C486" s="96">
        <f>баланс!$B$2042</f>
        <v>-844.77120000000002</v>
      </c>
    </row>
    <row r="487" spans="1:3" hidden="1" outlineLevel="1" x14ac:dyDescent="0.25">
      <c r="C487" s="96">
        <f>баланс!$B$2043</f>
        <v>0.26420000000001664</v>
      </c>
    </row>
    <row r="488" spans="1:3" hidden="1" outlineLevel="1" x14ac:dyDescent="0.25">
      <c r="C488" s="96">
        <f>баланс!$B$2044</f>
        <v>2.5325000000000273</v>
      </c>
    </row>
    <row r="489" spans="1:3" hidden="1" outlineLevel="1" x14ac:dyDescent="0.25">
      <c r="C489" s="96">
        <f>баланс!$B$2045</f>
        <v>-4.4810019999999895</v>
      </c>
    </row>
    <row r="490" spans="1:3" hidden="1" outlineLevel="1" x14ac:dyDescent="0.25">
      <c r="C490" s="96">
        <f>баланс!$B$2046</f>
        <v>314.99619999999999</v>
      </c>
    </row>
    <row r="491" spans="1:3" hidden="1" outlineLevel="1" x14ac:dyDescent="0.25">
      <c r="C491" s="96">
        <f>баланс!$B$2047</f>
        <v>18.206079999999929</v>
      </c>
    </row>
    <row r="492" spans="1:3" hidden="1" outlineLevel="1" x14ac:dyDescent="0.25">
      <c r="C492" s="96">
        <f>баланс!$B$2048</f>
        <v>502.26074999999992</v>
      </c>
    </row>
    <row r="493" spans="1:3" hidden="1" outlineLevel="1" x14ac:dyDescent="0.25">
      <c r="C493" s="96">
        <f>баланс!$B$2049</f>
        <v>-504.94355000000002</v>
      </c>
    </row>
    <row r="494" spans="1:3" hidden="1" outlineLevel="1" x14ac:dyDescent="0.25">
      <c r="C494" s="96">
        <f>баланс!$B$2050</f>
        <v>-317.10347999999999</v>
      </c>
    </row>
    <row r="495" spans="1:3" hidden="1" outlineLevel="1" x14ac:dyDescent="0.25">
      <c r="C495" s="96">
        <f>баланс!$B$2051</f>
        <v>315.83699999999999</v>
      </c>
    </row>
    <row r="496" spans="1:3" hidden="1" outlineLevel="1" x14ac:dyDescent="0.25">
      <c r="C496" s="96">
        <f>баланс!$B$2052</f>
        <v>0.27760000000000673</v>
      </c>
    </row>
    <row r="497" spans="3:3" hidden="1" outlineLevel="1" x14ac:dyDescent="0.25">
      <c r="C497" s="96">
        <f>баланс!$B$2053</f>
        <v>0.31254999999964639</v>
      </c>
    </row>
    <row r="498" spans="3:3" hidden="1" outlineLevel="1" x14ac:dyDescent="0.25">
      <c r="C498" s="96">
        <f>баланс!$B$2054</f>
        <v>-8.5826999999881082E-2</v>
      </c>
    </row>
    <row r="499" spans="3:3" hidden="1" outlineLevel="1" x14ac:dyDescent="0.25">
      <c r="C499" s="96">
        <f>баланс!$B$2055</f>
        <v>20.22900549999963</v>
      </c>
    </row>
    <row r="500" spans="3:3" hidden="1" outlineLevel="1" x14ac:dyDescent="0.25">
      <c r="C500" s="96">
        <f>баланс!$B$2056</f>
        <v>0.18115999999997712</v>
      </c>
    </row>
    <row r="501" spans="3:3" hidden="1" outlineLevel="1" x14ac:dyDescent="0.25">
      <c r="C501" s="96">
        <f>баланс!$B$2057</f>
        <v>-0.56932499999999209</v>
      </c>
    </row>
    <row r="502" spans="3:3" hidden="1" outlineLevel="1" x14ac:dyDescent="0.25">
      <c r="C502" s="96">
        <f>баланс!$B$2058</f>
        <v>-1.7670294999998077</v>
      </c>
    </row>
    <row r="503" spans="3:3" hidden="1" outlineLevel="1" x14ac:dyDescent="0.25">
      <c r="C503" s="96">
        <f>баланс!$B$2059</f>
        <v>-0.10565800000000536</v>
      </c>
    </row>
    <row r="504" spans="3:3" hidden="1" outlineLevel="1" x14ac:dyDescent="0.25">
      <c r="C504" s="96">
        <f>баланс!$B$2060</f>
        <v>-0.15615999999988617</v>
      </c>
    </row>
    <row r="505" spans="3:3" hidden="1" outlineLevel="1" x14ac:dyDescent="0.25">
      <c r="C505" s="96">
        <f>баланс!$B$2061</f>
        <v>-0.46560999999974229</v>
      </c>
    </row>
    <row r="506" spans="3:3" hidden="1" outlineLevel="1" x14ac:dyDescent="0.25">
      <c r="C506" s="96">
        <f>баланс!$B$2062</f>
        <v>8.615199999997003E-2</v>
      </c>
    </row>
    <row r="507" spans="3:3" hidden="1" outlineLevel="1" x14ac:dyDescent="0.25">
      <c r="C507" s="96">
        <f>баланс!$B$2063</f>
        <v>0.60345550000056392</v>
      </c>
    </row>
    <row r="508" spans="3:3" hidden="1" outlineLevel="1" x14ac:dyDescent="0.25">
      <c r="C508" s="96">
        <f>баланс!$B$2064</f>
        <v>-33.127642500000093</v>
      </c>
    </row>
    <row r="509" spans="3:3" hidden="1" outlineLevel="1" x14ac:dyDescent="0.25">
      <c r="C509" s="96">
        <f>баланс!$B$2065</f>
        <v>0.18637999999987187</v>
      </c>
    </row>
    <row r="510" spans="3:3" hidden="1" outlineLevel="1" x14ac:dyDescent="0.25">
      <c r="C510" s="96">
        <f>баланс!$B$2066</f>
        <v>0.44026000000008025</v>
      </c>
    </row>
    <row r="511" spans="3:3" hidden="1" outlineLevel="1" x14ac:dyDescent="0.25">
      <c r="C511" s="96">
        <f>баланс!$B$2067</f>
        <v>52.581400000000031</v>
      </c>
    </row>
    <row r="512" spans="3:3" hidden="1" outlineLevel="1" x14ac:dyDescent="0.25">
      <c r="C512" s="96">
        <f>баланс!$B$2068</f>
        <v>-62.006890000000567</v>
      </c>
    </row>
    <row r="513" spans="1:3" hidden="1" outlineLevel="1" x14ac:dyDescent="0.25">
      <c r="C513" s="96">
        <f>баланс!$B$2069</f>
        <v>3.5767400000004272</v>
      </c>
    </row>
    <row r="514" spans="1:3" hidden="1" outlineLevel="1" x14ac:dyDescent="0.25">
      <c r="C514" s="96">
        <f>баланс!$B$2070</f>
        <v>-2.2604699999999411</v>
      </c>
    </row>
    <row r="515" spans="1:3" hidden="1" outlineLevel="1" x14ac:dyDescent="0.25">
      <c r="C515" s="96">
        <f>баланс!$B$2071</f>
        <v>7.5328000000001794</v>
      </c>
    </row>
    <row r="516" spans="1:3" hidden="1" outlineLevel="1" x14ac:dyDescent="0.25">
      <c r="C516" s="96">
        <f>баланс!$B$2072</f>
        <v>-0.86550000000011096</v>
      </c>
    </row>
    <row r="517" spans="1:3" hidden="1" outlineLevel="1" x14ac:dyDescent="0.25">
      <c r="C517" s="96">
        <f>баланс!$B$2073</f>
        <v>-748.04739999999993</v>
      </c>
    </row>
    <row r="518" spans="1:3" hidden="1" outlineLevel="1" x14ac:dyDescent="0.25">
      <c r="C518" s="96">
        <f>баланс!$B$2074</f>
        <v>0</v>
      </c>
    </row>
    <row r="519" spans="1:3" hidden="1" outlineLevel="1" x14ac:dyDescent="0.25">
      <c r="C519" s="96">
        <f>баланс!$B$2075</f>
        <v>0.12080000000014479</v>
      </c>
    </row>
    <row r="520" spans="1:3" hidden="1" outlineLevel="1" x14ac:dyDescent="0.25">
      <c r="C520" s="96">
        <f>баланс!$B$2076</f>
        <v>0.10464999999999236</v>
      </c>
    </row>
    <row r="521" spans="1:3" hidden="1" outlineLevel="1" x14ac:dyDescent="0.25">
      <c r="C521" s="96">
        <f>баланс!$B$2077</f>
        <v>-6.7948000000000093</v>
      </c>
    </row>
    <row r="522" spans="1:3" hidden="1" outlineLevel="1" x14ac:dyDescent="0.25">
      <c r="C522" s="96">
        <f>баланс!$B$2078</f>
        <v>750.04939999999988</v>
      </c>
    </row>
    <row r="523" spans="1:3" hidden="1" outlineLevel="1" x14ac:dyDescent="0.25">
      <c r="C523" s="96">
        <f>баланс!$B$2079</f>
        <v>-0.37559999999984939</v>
      </c>
    </row>
    <row r="524" spans="1:3" collapsed="1" x14ac:dyDescent="0.25">
      <c r="A524" t="s">
        <v>110</v>
      </c>
      <c r="C524" s="96">
        <f>SUM(C482:C523)</f>
        <v>-5.8401509999997643</v>
      </c>
    </row>
    <row r="525" spans="1:3" hidden="1" outlineLevel="1" x14ac:dyDescent="0.25">
      <c r="B525" t="s">
        <v>1505</v>
      </c>
      <c r="C525" s="96">
        <f>баланс!$B$628</f>
        <v>-5.6317411764703138</v>
      </c>
    </row>
    <row r="526" spans="1:3" collapsed="1" x14ac:dyDescent="0.25">
      <c r="A526" t="s">
        <v>555</v>
      </c>
      <c r="C526" s="96">
        <f>SUM(C525)</f>
        <v>-5.6317411764703138</v>
      </c>
    </row>
    <row r="527" spans="1:3" hidden="1" outlineLevel="1" x14ac:dyDescent="0.25">
      <c r="B527" t="s">
        <v>1505</v>
      </c>
      <c r="C527" s="96">
        <f>баланс!$B$1945</f>
        <v>-5.5102413984356531</v>
      </c>
    </row>
    <row r="528" spans="1:3" collapsed="1" x14ac:dyDescent="0.25">
      <c r="A528" t="s">
        <v>1169</v>
      </c>
      <c r="C528" s="96">
        <f>SUM(C527)</f>
        <v>-5.5102413984356531</v>
      </c>
    </row>
    <row r="529" spans="1:3" hidden="1" outlineLevel="1" x14ac:dyDescent="0.25">
      <c r="B529" t="s">
        <v>1505</v>
      </c>
      <c r="C529" s="96">
        <f>баланс!$B$897</f>
        <v>-5.3886044776119206</v>
      </c>
    </row>
    <row r="530" spans="1:3" collapsed="1" x14ac:dyDescent="0.25">
      <c r="A530" t="s">
        <v>681</v>
      </c>
      <c r="C530" s="96">
        <f>SUM(C529)</f>
        <v>-5.3886044776119206</v>
      </c>
    </row>
    <row r="531" spans="1:3" hidden="1" outlineLevel="1" x14ac:dyDescent="0.25">
      <c r="B531" t="s">
        <v>1505</v>
      </c>
      <c r="C531" s="96">
        <f>баланс!$B$1163</f>
        <v>-5.3812999999998965</v>
      </c>
    </row>
    <row r="532" spans="1:3" hidden="1" outlineLevel="1" x14ac:dyDescent="0.25">
      <c r="C532" s="96">
        <f>баланс!$B$1164</f>
        <v>-0.17059999999997899</v>
      </c>
    </row>
    <row r="533" spans="1:3" hidden="1" outlineLevel="1" x14ac:dyDescent="0.25">
      <c r="C533" s="96">
        <f>баланс!$B$1165</f>
        <v>0.36849999999998317</v>
      </c>
    </row>
    <row r="534" spans="1:3" collapsed="1" x14ac:dyDescent="0.25">
      <c r="A534" t="s">
        <v>818</v>
      </c>
      <c r="C534" s="96">
        <f>SUM(C531:C533)</f>
        <v>-5.1833999999998923</v>
      </c>
    </row>
    <row r="535" spans="1:3" hidden="1" outlineLevel="1" x14ac:dyDescent="0.25">
      <c r="B535" t="s">
        <v>1505</v>
      </c>
      <c r="C535" s="96">
        <f>баланс!$B$2187</f>
        <v>-4.7791999999999462</v>
      </c>
    </row>
    <row r="536" spans="1:3" hidden="1" outlineLevel="1" x14ac:dyDescent="0.25">
      <c r="C536" s="96">
        <f>баланс!$B$2188</f>
        <v>-0.53217299999994339</v>
      </c>
    </row>
    <row r="537" spans="1:3" hidden="1" outlineLevel="1" x14ac:dyDescent="0.25">
      <c r="C537" s="96">
        <f>баланс!$B$2189</f>
        <v>-0.34279000000015003</v>
      </c>
    </row>
    <row r="538" spans="1:3" hidden="1" outlineLevel="1" x14ac:dyDescent="0.25">
      <c r="C538" s="96">
        <f>баланс!$B$2190</f>
        <v>0.26793499999985215</v>
      </c>
    </row>
    <row r="539" spans="1:3" hidden="1" outlineLevel="1" x14ac:dyDescent="0.25">
      <c r="C539" s="96">
        <f>баланс!$B$2191</f>
        <v>0.317950799999835</v>
      </c>
    </row>
    <row r="540" spans="1:3" hidden="1" outlineLevel="1" x14ac:dyDescent="0.25">
      <c r="C540" s="96">
        <f>баланс!$B$2192</f>
        <v>0.19210000000020955</v>
      </c>
    </row>
    <row r="541" spans="1:3" collapsed="1" x14ac:dyDescent="0.25">
      <c r="A541" t="s">
        <v>1261</v>
      </c>
      <c r="C541" s="96">
        <f>SUM(C535:C540)</f>
        <v>-4.8761772000001429</v>
      </c>
    </row>
    <row r="542" spans="1:3" hidden="1" outlineLevel="1" x14ac:dyDescent="0.25">
      <c r="B542" t="s">
        <v>1505</v>
      </c>
      <c r="C542" s="96">
        <f>баланс!$B$1374</f>
        <v>-5.7953732858341027</v>
      </c>
    </row>
    <row r="543" spans="1:3" hidden="1" outlineLevel="1" x14ac:dyDescent="0.25">
      <c r="C543" s="96">
        <f>баланс!$B$1375</f>
        <v>0.22347070000006397</v>
      </c>
    </row>
    <row r="544" spans="1:3" hidden="1" outlineLevel="1" x14ac:dyDescent="0.25">
      <c r="C544" s="96">
        <f>баланс!$B$1376</f>
        <v>-0.54734419999999773</v>
      </c>
    </row>
    <row r="545" spans="1:3" hidden="1" outlineLevel="1" x14ac:dyDescent="0.25">
      <c r="C545" s="96">
        <f>баланс!$B$1377</f>
        <v>-0.23587500000007822</v>
      </c>
    </row>
    <row r="546" spans="1:3" hidden="1" outlineLevel="1" x14ac:dyDescent="0.25">
      <c r="C546" s="96">
        <f>баланс!$B$1378</f>
        <v>2</v>
      </c>
    </row>
    <row r="547" spans="1:3" hidden="1" outlineLevel="1" x14ac:dyDescent="0.25">
      <c r="C547" s="96">
        <f>баланс!$B$1379</f>
        <v>-0.21744999999998527</v>
      </c>
    </row>
    <row r="548" spans="1:3" hidden="1" outlineLevel="1" x14ac:dyDescent="0.25">
      <c r="C548" s="96">
        <f>баланс!$B$1380</f>
        <v>-0.5061999999999216</v>
      </c>
    </row>
    <row r="549" spans="1:3" hidden="1" outlineLevel="1" x14ac:dyDescent="0.25">
      <c r="C549" s="96">
        <f>баланс!$B$1381</f>
        <v>0.28999999999999204</v>
      </c>
    </row>
    <row r="550" spans="1:3" collapsed="1" x14ac:dyDescent="0.25">
      <c r="A550" t="s">
        <v>104</v>
      </c>
      <c r="C550" s="96">
        <f>SUM(C542:C549)</f>
        <v>-4.7887717858340295</v>
      </c>
    </row>
    <row r="551" spans="1:3" hidden="1" outlineLevel="1" x14ac:dyDescent="0.25">
      <c r="B551" t="s">
        <v>1505</v>
      </c>
      <c r="C551" s="96">
        <f>баланс!$B$1592</f>
        <v>-4.3724999999999454</v>
      </c>
    </row>
    <row r="552" spans="1:3" hidden="1" outlineLevel="1" x14ac:dyDescent="0.25">
      <c r="C552" s="96">
        <f>баланс!$B$1593</f>
        <v>-0.4535200000000259</v>
      </c>
    </row>
    <row r="553" spans="1:3" hidden="1" outlineLevel="1" x14ac:dyDescent="0.25">
      <c r="C553" s="96">
        <f>баланс!$B$1594</f>
        <v>0.12118000000009488</v>
      </c>
    </row>
    <row r="554" spans="1:3" collapsed="1" x14ac:dyDescent="0.25">
      <c r="A554" t="s">
        <v>1007</v>
      </c>
      <c r="C554" s="96">
        <f>SUM(C551:C553)</f>
        <v>-4.7048399999998765</v>
      </c>
    </row>
    <row r="555" spans="1:3" hidden="1" outlineLevel="1" x14ac:dyDescent="0.25">
      <c r="B555" t="s">
        <v>1505</v>
      </c>
      <c r="C555" s="96">
        <f>баланс!$B$648</f>
        <v>-4.5559641791044783</v>
      </c>
    </row>
    <row r="556" spans="1:3" collapsed="1" x14ac:dyDescent="0.25">
      <c r="A556" t="s">
        <v>564</v>
      </c>
      <c r="C556" s="96">
        <f>SUM(C555)</f>
        <v>-4.5559641791044783</v>
      </c>
    </row>
    <row r="557" spans="1:3" hidden="1" outlineLevel="1" x14ac:dyDescent="0.25">
      <c r="B557" t="s">
        <v>1505</v>
      </c>
      <c r="C557" s="96">
        <f>баланс!$B$1418</f>
        <v>-4.5252352941179197</v>
      </c>
    </row>
    <row r="558" spans="1:3" collapsed="1" x14ac:dyDescent="0.25">
      <c r="A558" t="s">
        <v>947</v>
      </c>
      <c r="C558" s="96">
        <f>SUM(C557)</f>
        <v>-4.5252352941179197</v>
      </c>
    </row>
    <row r="559" spans="1:3" hidden="1" outlineLevel="1" x14ac:dyDescent="0.25">
      <c r="B559" t="s">
        <v>1505</v>
      </c>
      <c r="C559" s="96">
        <f>баланс!$B$1722</f>
        <v>-4.4859000000001856</v>
      </c>
    </row>
    <row r="560" spans="1:3" collapsed="1" x14ac:dyDescent="0.25">
      <c r="A560" t="s">
        <v>1045</v>
      </c>
      <c r="C560" s="96">
        <f>SUM(C559)</f>
        <v>-4.4859000000001856</v>
      </c>
    </row>
    <row r="561" spans="1:3" hidden="1" outlineLevel="1" x14ac:dyDescent="0.25">
      <c r="B561" t="s">
        <v>1505</v>
      </c>
      <c r="C561" s="96">
        <f>баланс!$B$368</f>
        <v>-4.3408059647511266</v>
      </c>
    </row>
    <row r="562" spans="1:3" collapsed="1" x14ac:dyDescent="0.25">
      <c r="A562" t="s">
        <v>382</v>
      </c>
      <c r="C562" s="96">
        <f>SUM(C561)</f>
        <v>-4.3408059647511266</v>
      </c>
    </row>
    <row r="563" spans="1:3" hidden="1" outlineLevel="1" x14ac:dyDescent="0.25">
      <c r="B563" t="s">
        <v>1505</v>
      </c>
      <c r="C563" s="96">
        <f>баланс!$B$1095</f>
        <v>-4.8556489972821453</v>
      </c>
    </row>
    <row r="564" spans="1:3" hidden="1" outlineLevel="1" x14ac:dyDescent="0.25">
      <c r="C564" s="96">
        <f>баланс!$B$1096</f>
        <v>0.18727999999998701</v>
      </c>
    </row>
    <row r="565" spans="1:3" hidden="1" outlineLevel="1" x14ac:dyDescent="0.25">
      <c r="C565" s="96">
        <f>баланс!$B$1097</f>
        <v>0.33400999999992109</v>
      </c>
    </row>
    <row r="566" spans="1:3" collapsed="1" x14ac:dyDescent="0.25">
      <c r="A566" t="s">
        <v>773</v>
      </c>
      <c r="C566" s="96">
        <f>SUM(C563:C565)</f>
        <v>-4.3343589972822372</v>
      </c>
    </row>
    <row r="567" spans="1:3" hidden="1" outlineLevel="1" x14ac:dyDescent="0.25">
      <c r="B567" t="s">
        <v>1505</v>
      </c>
      <c r="C567" s="96">
        <f>баланс!$B$2479</f>
        <v>-3.9581679999999437</v>
      </c>
    </row>
    <row r="568" spans="1:3" collapsed="1" x14ac:dyDescent="0.25">
      <c r="A568" t="s">
        <v>1377</v>
      </c>
      <c r="C568" s="96">
        <f>SUM(C567)</f>
        <v>-3.9581679999999437</v>
      </c>
    </row>
    <row r="569" spans="1:3" hidden="1" outlineLevel="1" x14ac:dyDescent="0.25">
      <c r="B569" t="s">
        <v>1505</v>
      </c>
      <c r="C569" s="96">
        <f>баланс!$B$787</f>
        <v>-3.9464289962825774</v>
      </c>
    </row>
    <row r="570" spans="1:3" collapsed="1" x14ac:dyDescent="0.25">
      <c r="A570" t="s">
        <v>617</v>
      </c>
      <c r="C570" s="96">
        <f>SUM(C569)</f>
        <v>-3.9464289962825774</v>
      </c>
    </row>
    <row r="571" spans="1:3" hidden="1" outlineLevel="1" x14ac:dyDescent="0.25">
      <c r="B571" t="s">
        <v>1505</v>
      </c>
      <c r="C571" s="96">
        <f>баланс!$B$2393</f>
        <v>-4.2844799999998031</v>
      </c>
    </row>
    <row r="572" spans="1:3" hidden="1" outlineLevel="1" x14ac:dyDescent="0.25">
      <c r="C572" s="96">
        <f>баланс!$B$2394</f>
        <v>-0.375</v>
      </c>
    </row>
    <row r="573" spans="1:3" hidden="1" outlineLevel="1" x14ac:dyDescent="0.25">
      <c r="C573" s="96">
        <f>баланс!$B$2395</f>
        <v>-0.25420000000008258</v>
      </c>
    </row>
    <row r="574" spans="1:3" hidden="1" outlineLevel="1" x14ac:dyDescent="0.25">
      <c r="C574" s="96">
        <f>баланс!$B$2396</f>
        <v>0.29359999999985575</v>
      </c>
    </row>
    <row r="575" spans="1:3" hidden="1" outlineLevel="1" x14ac:dyDescent="0.25">
      <c r="C575" s="96">
        <f>баланс!$B$2397</f>
        <v>0.18090000000006512</v>
      </c>
    </row>
    <row r="576" spans="1:3" hidden="1" outlineLevel="1" x14ac:dyDescent="0.25">
      <c r="C576" s="96">
        <f>баланс!$B$2398</f>
        <v>0.15576250000003711</v>
      </c>
    </row>
    <row r="577" spans="1:3" hidden="1" outlineLevel="1" x14ac:dyDescent="0.25">
      <c r="C577" s="96">
        <f>баланс!$B$2399</f>
        <v>7.6239999999870633E-2</v>
      </c>
    </row>
    <row r="578" spans="1:3" hidden="1" outlineLevel="1" x14ac:dyDescent="0.25">
      <c r="C578" s="96">
        <f>баланс!$B$2400</f>
        <v>0.40160000000014406</v>
      </c>
    </row>
    <row r="579" spans="1:3" hidden="1" outlineLevel="1" x14ac:dyDescent="0.25">
      <c r="C579" s="96">
        <f>баланс!$B$2401</f>
        <v>0.35095000000001164</v>
      </c>
    </row>
    <row r="580" spans="1:3" hidden="1" outlineLevel="1" x14ac:dyDescent="0.25">
      <c r="C580" s="96">
        <f>баланс!$B$2402</f>
        <v>-0.34000000000003183</v>
      </c>
    </row>
    <row r="581" spans="1:3" collapsed="1" x14ac:dyDescent="0.25">
      <c r="A581" t="s">
        <v>1341</v>
      </c>
      <c r="C581" s="96">
        <f>SUM(C571:C580)</f>
        <v>-3.7946274999999332</v>
      </c>
    </row>
    <row r="582" spans="1:3" hidden="1" outlineLevel="1" x14ac:dyDescent="0.25">
      <c r="B582" t="s">
        <v>1505</v>
      </c>
      <c r="C582" s="96">
        <f>баланс!$B$1667</f>
        <v>-3.693454999999858</v>
      </c>
    </row>
    <row r="583" spans="1:3" collapsed="1" x14ac:dyDescent="0.25">
      <c r="A583" t="s">
        <v>1024</v>
      </c>
      <c r="C583" s="96">
        <f>SUM(C582)</f>
        <v>-3.693454999999858</v>
      </c>
    </row>
    <row r="584" spans="1:3" hidden="1" outlineLevel="1" x14ac:dyDescent="0.25">
      <c r="B584" t="s">
        <v>1505</v>
      </c>
      <c r="C584" s="96">
        <f>баланс!$B$549</f>
        <v>-3.5003119999998944</v>
      </c>
    </row>
    <row r="585" spans="1:3" hidden="1" outlineLevel="1" x14ac:dyDescent="0.25">
      <c r="C585" s="96">
        <f>баланс!$B$550</f>
        <v>-5.1920999999765627E-2</v>
      </c>
    </row>
    <row r="586" spans="1:3" collapsed="1" x14ac:dyDescent="0.25">
      <c r="A586" t="s">
        <v>501</v>
      </c>
      <c r="C586" s="96">
        <f>SUM(C584:C585)</f>
        <v>-3.55223299999966</v>
      </c>
    </row>
    <row r="587" spans="1:3" hidden="1" outlineLevel="1" x14ac:dyDescent="0.25">
      <c r="B587" t="s">
        <v>1505</v>
      </c>
      <c r="C587" s="96">
        <f>баланс!$B$1135</f>
        <v>-3.5511999999998807</v>
      </c>
    </row>
    <row r="588" spans="1:3" collapsed="1" x14ac:dyDescent="0.25">
      <c r="A588" t="s">
        <v>792</v>
      </c>
      <c r="C588" s="96">
        <f>SUM(C587)</f>
        <v>-3.5511999999998807</v>
      </c>
    </row>
    <row r="589" spans="1:3" hidden="1" outlineLevel="1" x14ac:dyDescent="0.25">
      <c r="B589" t="s">
        <v>1505</v>
      </c>
      <c r="C589" s="96">
        <f>баланс!$B$913</f>
        <v>-3.4722000000001572</v>
      </c>
    </row>
    <row r="590" spans="1:3" hidden="1" outlineLevel="1" x14ac:dyDescent="0.25">
      <c r="C590" s="96">
        <f>баланс!$B$914</f>
        <v>1.6400000004068715E-4</v>
      </c>
    </row>
    <row r="591" spans="1:3" hidden="1" outlineLevel="1" x14ac:dyDescent="0.25">
      <c r="C591" s="96">
        <f>баланс!$B$915</f>
        <v>6.9500000000061846E-2</v>
      </c>
    </row>
    <row r="592" spans="1:3" hidden="1" outlineLevel="1" x14ac:dyDescent="0.25">
      <c r="C592" s="96">
        <f>баланс!$B$916</f>
        <v>-8.9999999997871782E-3</v>
      </c>
    </row>
    <row r="593" spans="1:3" collapsed="1" x14ac:dyDescent="0.25">
      <c r="A593" t="s">
        <v>690</v>
      </c>
      <c r="C593" s="96">
        <f>SUM(C589:C592)</f>
        <v>-3.4115359999998418</v>
      </c>
    </row>
    <row r="594" spans="1:3" hidden="1" outlineLevel="1" x14ac:dyDescent="0.25">
      <c r="B594" t="s">
        <v>1505</v>
      </c>
      <c r="C594" s="96">
        <f>баланс!$B$1811</f>
        <v>-3.2160000000000082</v>
      </c>
    </row>
    <row r="595" spans="1:3" collapsed="1" x14ac:dyDescent="0.25">
      <c r="A595" t="s">
        <v>1099</v>
      </c>
      <c r="C595" s="96">
        <f>SUM(C594)</f>
        <v>-3.2160000000000082</v>
      </c>
    </row>
    <row r="596" spans="1:3" hidden="1" outlineLevel="1" x14ac:dyDescent="0.25">
      <c r="B596" t="s">
        <v>1505</v>
      </c>
      <c r="C596" s="96">
        <f>баланс!$B$2571</f>
        <v>-2.9074170340677483</v>
      </c>
    </row>
    <row r="597" spans="1:3" collapsed="1" x14ac:dyDescent="0.25">
      <c r="A597" t="s">
        <v>1440</v>
      </c>
      <c r="C597" s="96">
        <f>SUM(C596)</f>
        <v>-2.9074170340677483</v>
      </c>
    </row>
    <row r="598" spans="1:3" hidden="1" outlineLevel="1" x14ac:dyDescent="0.25">
      <c r="B598" t="s">
        <v>1505</v>
      </c>
      <c r="C598" s="96">
        <f>баланс!$B$1779</f>
        <v>-2.9425373134328083</v>
      </c>
    </row>
    <row r="599" spans="1:3" hidden="1" outlineLevel="1" x14ac:dyDescent="0.25">
      <c r="C599" s="96">
        <f>баланс!$B$1780</f>
        <v>0.12449999999989814</v>
      </c>
    </row>
    <row r="600" spans="1:3" collapsed="1" x14ac:dyDescent="0.25">
      <c r="A600" t="s">
        <v>1079</v>
      </c>
      <c r="C600" s="96">
        <f>SUM(C598:C599)</f>
        <v>-2.8180373134329102</v>
      </c>
    </row>
    <row r="601" spans="1:3" hidden="1" outlineLevel="1" x14ac:dyDescent="0.25">
      <c r="B601" t="s">
        <v>1505</v>
      </c>
      <c r="C601" s="96">
        <f>баланс!$B$597</f>
        <v>-3.0335999999999785</v>
      </c>
    </row>
    <row r="602" spans="1:3" hidden="1" outlineLevel="1" x14ac:dyDescent="0.25">
      <c r="C602" s="96">
        <f>баланс!$B$598</f>
        <v>0.31999999999999318</v>
      </c>
    </row>
    <row r="603" spans="1:3" collapsed="1" x14ac:dyDescent="0.25">
      <c r="A603" t="s">
        <v>123</v>
      </c>
      <c r="C603" s="96">
        <f>SUM(C601:C602)</f>
        <v>-2.7135999999999854</v>
      </c>
    </row>
    <row r="604" spans="1:3" hidden="1" outlineLevel="1" x14ac:dyDescent="0.25">
      <c r="B604" t="s">
        <v>1505</v>
      </c>
      <c r="C604" s="96">
        <f>баланс!$B$545</f>
        <v>-2.6790087885493676</v>
      </c>
    </row>
    <row r="605" spans="1:3" collapsed="1" x14ac:dyDescent="0.25">
      <c r="A605" t="s">
        <v>497</v>
      </c>
      <c r="C605" s="96">
        <f>SUM(C604)</f>
        <v>-2.6790087885493676</v>
      </c>
    </row>
    <row r="606" spans="1:3" hidden="1" outlineLevel="1" x14ac:dyDescent="0.25">
      <c r="B606" t="s">
        <v>1505</v>
      </c>
      <c r="C606" s="96">
        <f>баланс!$B$457</f>
        <v>-1.3450499999999579</v>
      </c>
    </row>
    <row r="607" spans="1:3" hidden="1" outlineLevel="1" x14ac:dyDescent="0.25">
      <c r="C607" s="96">
        <f>баланс!$B$458</f>
        <v>1.2126800000000912</v>
      </c>
    </row>
    <row r="608" spans="1:3" hidden="1" outlineLevel="1" x14ac:dyDescent="0.25">
      <c r="C608" s="96">
        <f>баланс!$B$459</f>
        <v>-2.4600000000000364</v>
      </c>
    </row>
    <row r="609" spans="1:3" collapsed="1" x14ac:dyDescent="0.25">
      <c r="A609" t="s">
        <v>438</v>
      </c>
      <c r="C609" s="96">
        <f>SUM(C606:C608)</f>
        <v>-2.592369999999903</v>
      </c>
    </row>
    <row r="610" spans="1:3" hidden="1" outlineLevel="1" x14ac:dyDescent="0.25">
      <c r="B610" t="s">
        <v>1505</v>
      </c>
      <c r="C610" s="96">
        <f>баланс!$B$425</f>
        <v>-2.9416254999999865</v>
      </c>
    </row>
    <row r="611" spans="1:3" hidden="1" outlineLevel="1" x14ac:dyDescent="0.25">
      <c r="C611" s="96">
        <f>баланс!$B$426</f>
        <v>0.2570344999999179</v>
      </c>
    </row>
    <row r="612" spans="1:3" hidden="1" outlineLevel="1" x14ac:dyDescent="0.25">
      <c r="C612" s="96">
        <f>баланс!$B$427</f>
        <v>0.16232000000002245</v>
      </c>
    </row>
    <row r="613" spans="1:3" hidden="1" outlineLevel="1" x14ac:dyDescent="0.25">
      <c r="C613" s="96">
        <f>баланс!$B$428</f>
        <v>0.33358499999985725</v>
      </c>
    </row>
    <row r="614" spans="1:3" hidden="1" outlineLevel="1" x14ac:dyDescent="0.25">
      <c r="C614" s="96">
        <f>баланс!$B$429</f>
        <v>4.8040000000014516E-2</v>
      </c>
    </row>
    <row r="615" spans="1:3" hidden="1" outlineLevel="1" x14ac:dyDescent="0.25">
      <c r="C615" s="96">
        <f>баланс!$B$430</f>
        <v>-0.23437999999998738</v>
      </c>
    </row>
    <row r="616" spans="1:3" hidden="1" outlineLevel="1" x14ac:dyDescent="0.25">
      <c r="C616" s="96">
        <f>баланс!$B$431</f>
        <v>0.47662799999989147</v>
      </c>
    </row>
    <row r="617" spans="1:3" hidden="1" outlineLevel="1" x14ac:dyDescent="0.25">
      <c r="C617" s="96">
        <f>баланс!$B$432</f>
        <v>-0.2396000000001095</v>
      </c>
    </row>
    <row r="618" spans="1:3" collapsed="1" x14ac:dyDescent="0.25">
      <c r="A618" t="s">
        <v>415</v>
      </c>
      <c r="C618" s="96">
        <f>SUM(C610:C617)</f>
        <v>-2.1379980000003798</v>
      </c>
    </row>
    <row r="619" spans="1:3" hidden="1" outlineLevel="1" x14ac:dyDescent="0.25">
      <c r="B619" t="s">
        <v>1505</v>
      </c>
      <c r="C619" s="96">
        <f>баланс!$B$1806</f>
        <v>-2.0679159301458299</v>
      </c>
    </row>
    <row r="620" spans="1:3" collapsed="1" x14ac:dyDescent="0.25">
      <c r="A620" t="s">
        <v>1096</v>
      </c>
      <c r="C620" s="96">
        <f>SUM(C619)</f>
        <v>-2.0679159301458299</v>
      </c>
    </row>
    <row r="621" spans="1:3" hidden="1" outlineLevel="1" x14ac:dyDescent="0.25">
      <c r="B621" t="s">
        <v>1505</v>
      </c>
      <c r="C621" s="96">
        <f>баланс!$B$2185</f>
        <v>-2.0543999999999869</v>
      </c>
    </row>
    <row r="622" spans="1:3" collapsed="1" x14ac:dyDescent="0.25">
      <c r="A622" t="s">
        <v>1259</v>
      </c>
      <c r="C622" s="96">
        <f>SUM(C621)</f>
        <v>-2.0543999999999869</v>
      </c>
    </row>
    <row r="623" spans="1:3" hidden="1" outlineLevel="1" x14ac:dyDescent="0.25">
      <c r="B623" t="s">
        <v>1505</v>
      </c>
      <c r="C623" s="96">
        <f>баланс!$B$689</f>
        <v>-0.7930000000001769</v>
      </c>
    </row>
    <row r="624" spans="1:3" hidden="1" outlineLevel="1" x14ac:dyDescent="0.25">
      <c r="C624" s="96">
        <f>баланс!$B$690</f>
        <v>-0.91999999999998749</v>
      </c>
    </row>
    <row r="625" spans="1:3" hidden="1" outlineLevel="1" x14ac:dyDescent="0.25">
      <c r="C625" s="96">
        <f>баланс!$B$691</f>
        <v>0.35550000000000637</v>
      </c>
    </row>
    <row r="626" spans="1:3" hidden="1" outlineLevel="1" x14ac:dyDescent="0.25">
      <c r="C626" s="96">
        <f>баланс!$B$692</f>
        <v>-0.3489999999999327</v>
      </c>
    </row>
    <row r="627" spans="1:3" hidden="1" outlineLevel="1" x14ac:dyDescent="0.25">
      <c r="C627" s="96">
        <f>баланс!$B$693</f>
        <v>-0.32651999999995951</v>
      </c>
    </row>
    <row r="628" spans="1:3" collapsed="1" x14ac:dyDescent="0.25">
      <c r="A628" t="s">
        <v>586</v>
      </c>
      <c r="C628" s="96">
        <f>SUM(C623:C627)</f>
        <v>-2.0330200000000502</v>
      </c>
    </row>
    <row r="629" spans="1:3" hidden="1" outlineLevel="1" x14ac:dyDescent="0.25">
      <c r="B629" t="s">
        <v>1505</v>
      </c>
      <c r="C629" s="96">
        <f>баланс!$B$2186</f>
        <v>-1.9700000000000273</v>
      </c>
    </row>
    <row r="630" spans="1:3" collapsed="1" x14ac:dyDescent="0.25">
      <c r="A630" t="s">
        <v>1260</v>
      </c>
      <c r="C630" s="96">
        <f>SUM(C629)</f>
        <v>-1.9700000000000273</v>
      </c>
    </row>
    <row r="631" spans="1:3" hidden="1" outlineLevel="1" x14ac:dyDescent="0.25">
      <c r="B631" t="s">
        <v>1505</v>
      </c>
      <c r="C631" s="96">
        <f>баланс!$B$2267</f>
        <v>-1.9488366931296071</v>
      </c>
    </row>
    <row r="632" spans="1:3" collapsed="1" x14ac:dyDescent="0.25">
      <c r="A632" t="s">
        <v>1295</v>
      </c>
      <c r="C632" s="96">
        <f>SUM(C631)</f>
        <v>-1.9488366931296071</v>
      </c>
    </row>
    <row r="633" spans="1:3" hidden="1" outlineLevel="1" x14ac:dyDescent="0.25">
      <c r="B633" t="s">
        <v>1505</v>
      </c>
      <c r="C633" s="96">
        <f>баланс!$B$2485</f>
        <v>-1.9320000000002437</v>
      </c>
    </row>
    <row r="634" spans="1:3" collapsed="1" x14ac:dyDescent="0.25">
      <c r="A634" t="s">
        <v>1386</v>
      </c>
      <c r="C634" s="96">
        <f>SUM(C633)</f>
        <v>-1.9320000000002437</v>
      </c>
    </row>
    <row r="635" spans="1:3" hidden="1" outlineLevel="1" x14ac:dyDescent="0.25">
      <c r="B635" t="s">
        <v>1505</v>
      </c>
      <c r="C635" s="96">
        <f>баланс!$B$489</f>
        <v>-0.83198725887174874</v>
      </c>
    </row>
    <row r="636" spans="1:3" hidden="1" outlineLevel="1" x14ac:dyDescent="0.25">
      <c r="C636" s="96">
        <f>баланс!$B$490</f>
        <v>-0.40219999999999345</v>
      </c>
    </row>
    <row r="637" spans="1:3" hidden="1" outlineLevel="1" x14ac:dyDescent="0.25">
      <c r="C637" s="96">
        <f>баланс!$B$491</f>
        <v>-0.8708000000000311</v>
      </c>
    </row>
    <row r="638" spans="1:3" hidden="1" outlineLevel="1" x14ac:dyDescent="0.25">
      <c r="C638" s="96">
        <f>баланс!$B$492</f>
        <v>0.23000000000001819</v>
      </c>
    </row>
    <row r="639" spans="1:3" collapsed="1" x14ac:dyDescent="0.25">
      <c r="A639" t="s">
        <v>122</v>
      </c>
      <c r="C639" s="96">
        <f>SUM(C635:C638)</f>
        <v>-1.8749872588717551</v>
      </c>
    </row>
    <row r="640" spans="1:3" hidden="1" outlineLevel="1" x14ac:dyDescent="0.25">
      <c r="B640" t="s">
        <v>1505</v>
      </c>
      <c r="C640" s="96">
        <f>баланс!$B$1528</f>
        <v>-1.7826000000000022</v>
      </c>
    </row>
    <row r="641" spans="1:3" collapsed="1" x14ac:dyDescent="0.25">
      <c r="A641" t="s">
        <v>984</v>
      </c>
      <c r="C641" s="96">
        <f>SUM(C640)</f>
        <v>-1.7826000000000022</v>
      </c>
    </row>
    <row r="642" spans="1:3" hidden="1" outlineLevel="1" x14ac:dyDescent="0.25">
      <c r="B642" t="s">
        <v>1505</v>
      </c>
      <c r="C642" s="96">
        <f>баланс!$B$1443</f>
        <v>8.6080000000038126E-2</v>
      </c>
    </row>
    <row r="643" spans="1:3" hidden="1" outlineLevel="1" x14ac:dyDescent="0.25">
      <c r="C643" s="96">
        <f>баланс!$B$1444</f>
        <v>-0.38350000000002638</v>
      </c>
    </row>
    <row r="644" spans="1:3" hidden="1" outlineLevel="1" x14ac:dyDescent="0.25">
      <c r="C644" s="96">
        <f>баланс!$B$1445</f>
        <v>-0.81440000000003465</v>
      </c>
    </row>
    <row r="645" spans="1:3" hidden="1" outlineLevel="1" x14ac:dyDescent="0.25">
      <c r="C645" s="96">
        <f>баланс!$B$1446</f>
        <v>-0.17079999999998563</v>
      </c>
    </row>
    <row r="646" spans="1:3" hidden="1" outlineLevel="1" x14ac:dyDescent="0.25">
      <c r="C646" s="96">
        <f>баланс!$B$1447</f>
        <v>-0.49091999999996005</v>
      </c>
    </row>
    <row r="647" spans="1:3" collapsed="1" x14ac:dyDescent="0.25">
      <c r="A647" t="s">
        <v>957</v>
      </c>
      <c r="C647" s="96">
        <f>SUM(C642:C646)</f>
        <v>-1.7735399999999686</v>
      </c>
    </row>
    <row r="648" spans="1:3" hidden="1" outlineLevel="1" x14ac:dyDescent="0.25">
      <c r="B648" t="s">
        <v>1505</v>
      </c>
      <c r="C648" s="96">
        <f>баланс!$B$1991</f>
        <v>-0.64453575757576687</v>
      </c>
    </row>
    <row r="649" spans="1:3" hidden="1" outlineLevel="1" x14ac:dyDescent="0.25">
      <c r="C649" s="96">
        <f>баланс!$B$1992</f>
        <v>-0.22703999999998814</v>
      </c>
    </row>
    <row r="650" spans="1:3" hidden="1" outlineLevel="1" x14ac:dyDescent="0.25">
      <c r="C650" s="96">
        <f>баланс!$B$1993</f>
        <v>-0.25461000000041167</v>
      </c>
    </row>
    <row r="651" spans="1:3" hidden="1" outlineLevel="1" x14ac:dyDescent="0.25">
      <c r="C651" s="96">
        <f>баланс!$B$1994</f>
        <v>-0.59113999999999578</v>
      </c>
    </row>
    <row r="652" spans="1:3" collapsed="1" x14ac:dyDescent="0.25">
      <c r="A652" t="s">
        <v>1181</v>
      </c>
      <c r="C652" s="96">
        <f>SUM(C648:C651)</f>
        <v>-1.7173257575761625</v>
      </c>
    </row>
    <row r="653" spans="1:3" hidden="1" outlineLevel="1" x14ac:dyDescent="0.25">
      <c r="B653" t="s">
        <v>1505</v>
      </c>
      <c r="C653" s="96">
        <f>баланс!$B$361</f>
        <v>-0.5560739999997395</v>
      </c>
    </row>
    <row r="654" spans="1:3" hidden="1" outlineLevel="1" x14ac:dyDescent="0.25">
      <c r="C654" s="96">
        <f>баланс!$B$362</f>
        <v>-0.4959999999999809</v>
      </c>
    </row>
    <row r="655" spans="1:3" hidden="1" outlineLevel="1" x14ac:dyDescent="0.25">
      <c r="C655" s="96">
        <f>баланс!$B$363</f>
        <v>-0.41450000000003229</v>
      </c>
    </row>
    <row r="656" spans="1:3" hidden="1" outlineLevel="1" x14ac:dyDescent="0.25">
      <c r="C656" s="96">
        <f>баланс!$B$364</f>
        <v>-0.25003999999989901</v>
      </c>
    </row>
    <row r="657" spans="1:3" collapsed="1" x14ac:dyDescent="0.25">
      <c r="A657" t="s">
        <v>377</v>
      </c>
      <c r="C657" s="96">
        <f>SUM(C653:C656)</f>
        <v>-1.7166139999996517</v>
      </c>
    </row>
    <row r="658" spans="1:3" hidden="1" outlineLevel="1" x14ac:dyDescent="0.25">
      <c r="B658" t="s">
        <v>1505</v>
      </c>
      <c r="C658" s="96">
        <f>баланс!$B$76</f>
        <v>1.028506073060953E-2</v>
      </c>
    </row>
    <row r="659" spans="1:3" hidden="1" outlineLevel="1" x14ac:dyDescent="0.25">
      <c r="C659" s="96">
        <f>баланс!$B$77</f>
        <v>-0.83744350000006307</v>
      </c>
    </row>
    <row r="660" spans="1:3" hidden="1" outlineLevel="1" x14ac:dyDescent="0.25">
      <c r="C660" s="96">
        <f>баланс!$B$78</f>
        <v>-0.44863999999984117</v>
      </c>
    </row>
    <row r="661" spans="1:3" hidden="1" outlineLevel="1" x14ac:dyDescent="0.25">
      <c r="C661" s="96">
        <f>баланс!$B$79</f>
        <v>-0.4418474999999944</v>
      </c>
    </row>
    <row r="662" spans="1:3" hidden="1" outlineLevel="1" x14ac:dyDescent="0.25">
      <c r="C662" s="96">
        <f>баланс!$B$80</f>
        <v>-0.37245800000027884</v>
      </c>
    </row>
    <row r="663" spans="1:3" hidden="1" outlineLevel="1" x14ac:dyDescent="0.25">
      <c r="C663" s="96">
        <f>баланс!$B$81</f>
        <v>-0.16325000000006185</v>
      </c>
    </row>
    <row r="664" spans="1:3" hidden="1" outlineLevel="1" x14ac:dyDescent="0.25">
      <c r="C664" s="96">
        <f>баланс!$B$82</f>
        <v>0.2592000000004191</v>
      </c>
    </row>
    <row r="665" spans="1:3" hidden="1" outlineLevel="1" x14ac:dyDescent="0.25">
      <c r="C665" s="96">
        <f>баланс!$B$83</f>
        <v>0.32999999999992724</v>
      </c>
    </row>
    <row r="666" spans="1:3" collapsed="1" x14ac:dyDescent="0.25">
      <c r="A666" t="s">
        <v>118</v>
      </c>
      <c r="C666" s="96">
        <f>SUM(C658:C665)</f>
        <v>-1.6641539392692835</v>
      </c>
    </row>
    <row r="667" spans="1:3" hidden="1" outlineLevel="1" x14ac:dyDescent="0.25">
      <c r="B667" t="s">
        <v>1505</v>
      </c>
      <c r="C667" s="96">
        <f>баланс!$B$1725</f>
        <v>-1.6595755448294511</v>
      </c>
    </row>
    <row r="668" spans="1:3" collapsed="1" x14ac:dyDescent="0.25">
      <c r="A668" t="s">
        <v>1050</v>
      </c>
      <c r="C668" s="96">
        <f>SUM(C667)</f>
        <v>-1.6595755448294511</v>
      </c>
    </row>
    <row r="669" spans="1:3" hidden="1" outlineLevel="1" x14ac:dyDescent="0.25">
      <c r="B669" t="s">
        <v>1505</v>
      </c>
      <c r="C669" s="96">
        <f>баланс!$B$2364</f>
        <v>-0.4126880000000881</v>
      </c>
    </row>
    <row r="670" spans="1:3" hidden="1" outlineLevel="1" x14ac:dyDescent="0.25">
      <c r="C670" s="96">
        <f>баланс!$B$2365</f>
        <v>-0.13920000000007349</v>
      </c>
    </row>
    <row r="671" spans="1:3" hidden="1" outlineLevel="1" x14ac:dyDescent="0.25">
      <c r="C671" s="96">
        <f>баланс!$B$2366</f>
        <v>-0.23019999999996799</v>
      </c>
    </row>
    <row r="672" spans="1:3" hidden="1" outlineLevel="1" x14ac:dyDescent="0.25">
      <c r="C672" s="96">
        <f>баланс!$B$2367</f>
        <v>0.440657500000043</v>
      </c>
    </row>
    <row r="673" spans="3:3" hidden="1" outlineLevel="1" x14ac:dyDescent="0.25">
      <c r="C673" s="96">
        <f>баланс!$B$2368</f>
        <v>0.1412199999999757</v>
      </c>
    </row>
    <row r="674" spans="3:3" hidden="1" outlineLevel="1" x14ac:dyDescent="0.25">
      <c r="C674" s="96">
        <f>баланс!$B$2369</f>
        <v>-0.26913000000013199</v>
      </c>
    </row>
    <row r="675" spans="3:3" hidden="1" outlineLevel="1" x14ac:dyDescent="0.25">
      <c r="C675" s="96">
        <f>баланс!$B$2370</f>
        <v>-0.2858965000000353</v>
      </c>
    </row>
    <row r="676" spans="3:3" hidden="1" outlineLevel="1" x14ac:dyDescent="0.25">
      <c r="C676" s="96">
        <f>баланс!$B$2371</f>
        <v>-3.8080000000263681E-2</v>
      </c>
    </row>
    <row r="677" spans="3:3" hidden="1" outlineLevel="1" x14ac:dyDescent="0.25">
      <c r="C677" s="96">
        <f>баланс!$B$2372</f>
        <v>0.21024000000033993</v>
      </c>
    </row>
    <row r="678" spans="3:3" hidden="1" outlineLevel="1" x14ac:dyDescent="0.25">
      <c r="C678" s="96">
        <f>баланс!$B$2373</f>
        <v>-0.22019700000055309</v>
      </c>
    </row>
    <row r="679" spans="3:3" hidden="1" outlineLevel="1" x14ac:dyDescent="0.25">
      <c r="C679" s="96">
        <f>баланс!$B$2374</f>
        <v>1.1150000000270666E-3</v>
      </c>
    </row>
    <row r="680" spans="3:3" hidden="1" outlineLevel="1" x14ac:dyDescent="0.25">
      <c r="C680" s="96">
        <f>баланс!$B$2375</f>
        <v>-0.29096000000026834</v>
      </c>
    </row>
    <row r="681" spans="3:3" hidden="1" outlineLevel="1" x14ac:dyDescent="0.25">
      <c r="C681" s="96">
        <f>баланс!$B$2376</f>
        <v>-0.17789999999990869</v>
      </c>
    </row>
    <row r="682" spans="3:3" hidden="1" outlineLevel="1" x14ac:dyDescent="0.25">
      <c r="C682" s="96">
        <f>баланс!$B$2377</f>
        <v>2.1617099999999709</v>
      </c>
    </row>
    <row r="683" spans="3:3" hidden="1" outlineLevel="1" x14ac:dyDescent="0.25">
      <c r="C683" s="96">
        <f>баланс!$B$2378</f>
        <v>7.3849999999765714E-2</v>
      </c>
    </row>
    <row r="684" spans="3:3" hidden="1" outlineLevel="1" x14ac:dyDescent="0.25">
      <c r="C684" s="96">
        <f>баланс!$B$2379</f>
        <v>0.13440000000002783</v>
      </c>
    </row>
    <row r="685" spans="3:3" hidden="1" outlineLevel="1" x14ac:dyDescent="0.25">
      <c r="C685" s="96">
        <f>баланс!$B$2380</f>
        <v>-1.2707040000001371</v>
      </c>
    </row>
    <row r="686" spans="3:3" hidden="1" outlineLevel="1" x14ac:dyDescent="0.25">
      <c r="C686" s="96">
        <f>баланс!$B$2381</f>
        <v>0.59664500000008047</v>
      </c>
    </row>
    <row r="687" spans="3:3" hidden="1" outlineLevel="1" x14ac:dyDescent="0.25">
      <c r="C687" s="96">
        <f>баланс!$B$2382</f>
        <v>-9.4132999999999356E-2</v>
      </c>
    </row>
    <row r="688" spans="3:3" hidden="1" outlineLevel="1" x14ac:dyDescent="0.25">
      <c r="C688" s="96">
        <f>баланс!$B$2383</f>
        <v>-0.48808000000008178</v>
      </c>
    </row>
    <row r="689" spans="1:3" hidden="1" outlineLevel="1" x14ac:dyDescent="0.25">
      <c r="C689" s="96">
        <f>баланс!$B$2384</f>
        <v>-0.27109000000001515</v>
      </c>
    </row>
    <row r="690" spans="1:3" hidden="1" outlineLevel="1" x14ac:dyDescent="0.25">
      <c r="C690" s="96">
        <f>баланс!$B$2385</f>
        <v>-0.46679999999992106</v>
      </c>
    </row>
    <row r="691" spans="1:3" hidden="1" outlineLevel="1" x14ac:dyDescent="0.25">
      <c r="C691" s="96">
        <f>баланс!$B$2386</f>
        <v>-0.28220000000001733</v>
      </c>
    </row>
    <row r="692" spans="1:3" hidden="1" outlineLevel="1" x14ac:dyDescent="0.25">
      <c r="C692" s="96">
        <f>баланс!$B$2387</f>
        <v>-0.37999999999999545</v>
      </c>
    </row>
    <row r="693" spans="1:3" collapsed="1" x14ac:dyDescent="0.25">
      <c r="A693" t="s">
        <v>71</v>
      </c>
      <c r="C693" s="96">
        <f>SUM(C669:C692)</f>
        <v>-1.5574210000012272</v>
      </c>
    </row>
    <row r="694" spans="1:3" hidden="1" outlineLevel="1" x14ac:dyDescent="0.25">
      <c r="B694" t="s">
        <v>1505</v>
      </c>
      <c r="C694" s="96">
        <f>баланс!$B$2154</f>
        <v>-1.04685500000069</v>
      </c>
    </row>
    <row r="695" spans="1:3" hidden="1" outlineLevel="1" x14ac:dyDescent="0.25">
      <c r="C695" s="96">
        <f>баланс!$B$2155</f>
        <v>0.38099999999997181</v>
      </c>
    </row>
    <row r="696" spans="1:3" hidden="1" outlineLevel="1" x14ac:dyDescent="0.25">
      <c r="C696" s="96">
        <f>баланс!$B$2156</f>
        <v>-9.9999999999909051E-3</v>
      </c>
    </row>
    <row r="697" spans="1:3" hidden="1" outlineLevel="1" x14ac:dyDescent="0.25">
      <c r="C697" s="96">
        <f>баланс!$B$2157</f>
        <v>-0.39040000000002806</v>
      </c>
    </row>
    <row r="698" spans="1:3" hidden="1" outlineLevel="1" x14ac:dyDescent="0.25">
      <c r="C698" s="96">
        <f>баланс!$B$2158</f>
        <v>-5.6640000000015789E-2</v>
      </c>
    </row>
    <row r="699" spans="1:3" hidden="1" outlineLevel="1" x14ac:dyDescent="0.25">
      <c r="C699" s="96">
        <f>баланс!$B$2159</f>
        <v>-0.12662000000000262</v>
      </c>
    </row>
    <row r="700" spans="1:3" hidden="1" outlineLevel="1" x14ac:dyDescent="0.25">
      <c r="C700" s="96">
        <f>баланс!$B$2160</f>
        <v>-0.25279999999975189</v>
      </c>
    </row>
    <row r="701" spans="1:3" collapsed="1" x14ac:dyDescent="0.25">
      <c r="A701" t="s">
        <v>115</v>
      </c>
      <c r="C701" s="96">
        <f>SUM(C694:C700)</f>
        <v>-1.5023150000005074</v>
      </c>
    </row>
    <row r="702" spans="1:3" hidden="1" outlineLevel="1" x14ac:dyDescent="0.25">
      <c r="B702" t="s">
        <v>1505</v>
      </c>
      <c r="C702" s="96">
        <f>баланс!$B$801</f>
        <v>-1.3105709531764944</v>
      </c>
    </row>
    <row r="703" spans="1:3" hidden="1" outlineLevel="1" x14ac:dyDescent="0.25">
      <c r="C703" s="96">
        <f>баланс!$B$802</f>
        <v>-0.147199999999998</v>
      </c>
    </row>
    <row r="704" spans="1:3" collapsed="1" x14ac:dyDescent="0.25">
      <c r="A704" t="s">
        <v>626</v>
      </c>
      <c r="C704" s="96">
        <f>SUM(C702:C703)</f>
        <v>-1.4577709531764924</v>
      </c>
    </row>
    <row r="705" spans="1:3" hidden="1" outlineLevel="1" x14ac:dyDescent="0.25">
      <c r="B705" t="s">
        <v>1505</v>
      </c>
      <c r="C705" s="96">
        <f>баланс!$B$299</f>
        <v>-1.4542921452389237</v>
      </c>
    </row>
    <row r="706" spans="1:3" collapsed="1" x14ac:dyDescent="0.25">
      <c r="A706" t="s">
        <v>324</v>
      </c>
      <c r="C706" s="96">
        <f>SUM(C705)</f>
        <v>-1.4542921452389237</v>
      </c>
    </row>
    <row r="707" spans="1:3" hidden="1" outlineLevel="1" x14ac:dyDescent="0.25">
      <c r="B707" t="s">
        <v>1505</v>
      </c>
      <c r="C707" s="96">
        <f>баланс!$B$2565</f>
        <v>-1.4253999999999678</v>
      </c>
    </row>
    <row r="708" spans="1:3" collapsed="1" x14ac:dyDescent="0.25">
      <c r="A708" t="s">
        <v>1435</v>
      </c>
      <c r="C708" s="96">
        <f>SUM(C707)</f>
        <v>-1.4253999999999678</v>
      </c>
    </row>
    <row r="709" spans="1:3" hidden="1" outlineLevel="1" x14ac:dyDescent="0.25">
      <c r="B709" t="s">
        <v>1505</v>
      </c>
      <c r="C709" s="96">
        <f>баланс!$B$640</f>
        <v>-1.3826750000000629</v>
      </c>
    </row>
    <row r="710" spans="1:3" collapsed="1" x14ac:dyDescent="0.25">
      <c r="A710" t="s">
        <v>562</v>
      </c>
      <c r="C710" s="96">
        <f>SUM(C709)</f>
        <v>-1.3826750000000629</v>
      </c>
    </row>
    <row r="711" spans="1:3" hidden="1" outlineLevel="1" x14ac:dyDescent="0.25">
      <c r="B711" t="s">
        <v>1505</v>
      </c>
      <c r="C711" s="96">
        <f>баланс!$B$1152</f>
        <v>-0.58413300000006529</v>
      </c>
    </row>
    <row r="712" spans="1:3" hidden="1" outlineLevel="1" x14ac:dyDescent="0.25">
      <c r="C712" s="96">
        <f>баланс!$B$1153</f>
        <v>-0.18646950000004381</v>
      </c>
    </row>
    <row r="713" spans="1:3" hidden="1" outlineLevel="1" x14ac:dyDescent="0.25">
      <c r="C713" s="96">
        <f>баланс!$B$1154</f>
        <v>-0.57159999999998945</v>
      </c>
    </row>
    <row r="714" spans="1:3" collapsed="1" x14ac:dyDescent="0.25">
      <c r="A714" t="s">
        <v>807</v>
      </c>
      <c r="C714" s="96">
        <f>SUM(C711:C713)</f>
        <v>-1.3422025000000986</v>
      </c>
    </row>
    <row r="715" spans="1:3" hidden="1" outlineLevel="1" x14ac:dyDescent="0.25">
      <c r="B715" t="s">
        <v>1505</v>
      </c>
      <c r="C715" s="96">
        <f>баланс!$B$2106</f>
        <v>-1.2860804541588777</v>
      </c>
    </row>
    <row r="716" spans="1:3" collapsed="1" x14ac:dyDescent="0.25">
      <c r="A716" t="s">
        <v>1226</v>
      </c>
      <c r="C716" s="96">
        <f>SUM(C715)</f>
        <v>-1.2860804541588777</v>
      </c>
    </row>
    <row r="717" spans="1:3" hidden="1" outlineLevel="1" x14ac:dyDescent="0.25">
      <c r="B717" t="s">
        <v>1505</v>
      </c>
      <c r="C717" s="96">
        <f>баланс!$B$651</f>
        <v>-1.2805799999994179</v>
      </c>
    </row>
    <row r="718" spans="1:3" collapsed="1" x14ac:dyDescent="0.25">
      <c r="A718" t="s">
        <v>567</v>
      </c>
      <c r="C718" s="96">
        <f>SUM(C717)</f>
        <v>-1.2805799999994179</v>
      </c>
    </row>
    <row r="719" spans="1:3" hidden="1" outlineLevel="1" x14ac:dyDescent="0.25">
      <c r="B719" t="s">
        <v>1505</v>
      </c>
      <c r="C719" s="96">
        <f>баланс!$B$1364</f>
        <v>-0.1774000000000342</v>
      </c>
    </row>
    <row r="720" spans="1:3" hidden="1" outlineLevel="1" x14ac:dyDescent="0.25">
      <c r="C720" s="96">
        <f>баланс!$B$1365</f>
        <v>-0.44659999999998945</v>
      </c>
    </row>
    <row r="721" spans="1:3" hidden="1" outlineLevel="1" x14ac:dyDescent="0.25">
      <c r="C721" s="96">
        <f>баланс!$B$1366</f>
        <v>-0.29000000000002046</v>
      </c>
    </row>
    <row r="722" spans="1:3" hidden="1" outlineLevel="1" x14ac:dyDescent="0.25">
      <c r="C722" s="96">
        <f>баланс!$B$1367</f>
        <v>-0.33999999999997499</v>
      </c>
    </row>
    <row r="723" spans="1:3" collapsed="1" x14ac:dyDescent="0.25">
      <c r="A723" t="s">
        <v>76</v>
      </c>
      <c r="C723" s="96">
        <f>SUM(C719:C722)</f>
        <v>-1.2540000000000191</v>
      </c>
    </row>
    <row r="724" spans="1:3" hidden="1" outlineLevel="1" x14ac:dyDescent="0.25">
      <c r="B724" t="s">
        <v>1505</v>
      </c>
      <c r="C724" s="96">
        <f>баланс!$B$1459</f>
        <v>-1.152120000000366</v>
      </c>
    </row>
    <row r="725" spans="1:3" hidden="1" outlineLevel="1" x14ac:dyDescent="0.25">
      <c r="C725" s="96">
        <f>баланс!$B$1460</f>
        <v>-0.10030000000000427</v>
      </c>
    </row>
    <row r="726" spans="1:3" collapsed="1" x14ac:dyDescent="0.25">
      <c r="A726" t="s">
        <v>962</v>
      </c>
      <c r="C726" s="96">
        <f>SUM(C724:C725)</f>
        <v>-1.2524200000003702</v>
      </c>
    </row>
    <row r="727" spans="1:3" hidden="1" outlineLevel="1" x14ac:dyDescent="0.25">
      <c r="B727" t="s">
        <v>1505</v>
      </c>
      <c r="C727" s="96">
        <f>баланс!$B$313</f>
        <v>-1.0878000000001293</v>
      </c>
    </row>
    <row r="728" spans="1:3" hidden="1" outlineLevel="1" x14ac:dyDescent="0.25">
      <c r="C728" s="96">
        <f>баланс!$B$314</f>
        <v>-0.15568000000007487</v>
      </c>
    </row>
    <row r="729" spans="1:3" hidden="1" outlineLevel="1" x14ac:dyDescent="0.25">
      <c r="C729" s="96">
        <f>баланс!$B$315</f>
        <v>1.0179999999991196E-2</v>
      </c>
    </row>
    <row r="730" spans="1:3" collapsed="1" x14ac:dyDescent="0.25">
      <c r="A730" t="s">
        <v>337</v>
      </c>
      <c r="C730" s="96">
        <f>SUM(C727:C729)</f>
        <v>-1.233300000000213</v>
      </c>
    </row>
    <row r="731" spans="1:3" hidden="1" outlineLevel="1" x14ac:dyDescent="0.25">
      <c r="B731" t="s">
        <v>1505</v>
      </c>
      <c r="C731" s="96">
        <f>баланс!$B$1320</f>
        <v>-0.36819999999994479</v>
      </c>
    </row>
    <row r="732" spans="1:3" hidden="1" outlineLevel="1" x14ac:dyDescent="0.25">
      <c r="C732" s="96">
        <f>баланс!$B$1321</f>
        <v>-0.48925000000008367</v>
      </c>
    </row>
    <row r="733" spans="1:3" hidden="1" outlineLevel="1" x14ac:dyDescent="0.25">
      <c r="C733" s="96">
        <f>баланс!$B$1322</f>
        <v>-0.3751999999999498</v>
      </c>
    </row>
    <row r="734" spans="1:3" collapsed="1" x14ac:dyDescent="0.25">
      <c r="A734" t="s">
        <v>77</v>
      </c>
      <c r="C734" s="96">
        <f>SUM(C731:C733)</f>
        <v>-1.2326499999999783</v>
      </c>
    </row>
    <row r="735" spans="1:3" hidden="1" outlineLevel="1" x14ac:dyDescent="0.25">
      <c r="B735" t="s">
        <v>1505</v>
      </c>
      <c r="C735" s="96">
        <f>баланс!$B$2441</f>
        <v>-1.2115250000001083</v>
      </c>
    </row>
    <row r="736" spans="1:3" collapsed="1" x14ac:dyDescent="0.25">
      <c r="A736" t="s">
        <v>1358</v>
      </c>
      <c r="C736" s="96">
        <f>SUM(C735)</f>
        <v>-1.2115250000001083</v>
      </c>
    </row>
    <row r="737" spans="1:3" hidden="1" outlineLevel="1" x14ac:dyDescent="0.25">
      <c r="B737" t="s">
        <v>1505</v>
      </c>
      <c r="C737" s="96">
        <f>баланс!$B$2100</f>
        <v>-0.56459999999998445</v>
      </c>
    </row>
    <row r="738" spans="1:3" hidden="1" outlineLevel="1" x14ac:dyDescent="0.25">
      <c r="C738" s="96">
        <f>баланс!$B$2101</f>
        <v>1.5999999998257408E-3</v>
      </c>
    </row>
    <row r="739" spans="1:3" hidden="1" outlineLevel="1" x14ac:dyDescent="0.25">
      <c r="C739" s="96">
        <f>баланс!$B$2102</f>
        <v>-0.49419999999997799</v>
      </c>
    </row>
    <row r="740" spans="1:3" hidden="1" outlineLevel="1" x14ac:dyDescent="0.25">
      <c r="C740" s="96">
        <f>баланс!$B$2103</f>
        <v>-0.15211125000007542</v>
      </c>
    </row>
    <row r="741" spans="1:3" collapsed="1" x14ac:dyDescent="0.25">
      <c r="A741" t="s">
        <v>1221</v>
      </c>
      <c r="C741" s="96">
        <f>SUM(C737:C740)</f>
        <v>-1.2093112500002121</v>
      </c>
    </row>
    <row r="742" spans="1:3" hidden="1" outlineLevel="1" x14ac:dyDescent="0.25">
      <c r="B742" t="s">
        <v>1505</v>
      </c>
      <c r="C742" s="96">
        <f>баланс!$B$2502</f>
        <v>-0.68160129940190473</v>
      </c>
    </row>
    <row r="743" spans="1:3" hidden="1" outlineLevel="1" x14ac:dyDescent="0.25">
      <c r="C743" s="96">
        <f>баланс!$B$2503</f>
        <v>-0.45344000000000051</v>
      </c>
    </row>
    <row r="744" spans="1:3" hidden="1" outlineLevel="1" x14ac:dyDescent="0.25">
      <c r="C744" s="96">
        <f>баланс!$B$2504</f>
        <v>2.553000000011707E-2</v>
      </c>
    </row>
    <row r="745" spans="1:3" hidden="1" outlineLevel="1" x14ac:dyDescent="0.25">
      <c r="C745" s="96">
        <f>баланс!$B$2505</f>
        <v>-0.28973000000002003</v>
      </c>
    </row>
    <row r="746" spans="1:3" hidden="1" outlineLevel="1" x14ac:dyDescent="0.25">
      <c r="C746" s="96">
        <f>баланс!$B$2506</f>
        <v>0.19000000000005457</v>
      </c>
    </row>
    <row r="747" spans="1:3" collapsed="1" x14ac:dyDescent="0.25">
      <c r="A747" t="s">
        <v>1396</v>
      </c>
      <c r="C747" s="96">
        <f>SUM(C742:C746)</f>
        <v>-1.2092412994017536</v>
      </c>
    </row>
    <row r="748" spans="1:3" hidden="1" outlineLevel="1" x14ac:dyDescent="0.25">
      <c r="B748" t="s">
        <v>1505</v>
      </c>
      <c r="C748" s="96">
        <f>баланс!$B$2285</f>
        <v>-1.2079886030980447</v>
      </c>
    </row>
    <row r="749" spans="1:3" collapsed="1" x14ac:dyDescent="0.25">
      <c r="A749" t="s">
        <v>1308</v>
      </c>
      <c r="C749" s="96">
        <f>SUM(C748)</f>
        <v>-1.2079886030980447</v>
      </c>
    </row>
    <row r="750" spans="1:3" hidden="1" outlineLevel="1" x14ac:dyDescent="0.25">
      <c r="B750" t="s">
        <v>1505</v>
      </c>
      <c r="C750" s="96">
        <f>баланс!$B$556</f>
        <v>-1.1653599999999358</v>
      </c>
    </row>
    <row r="751" spans="1:3" collapsed="1" x14ac:dyDescent="0.25">
      <c r="A751" t="s">
        <v>507</v>
      </c>
      <c r="C751" s="96">
        <f>SUM(C750)</f>
        <v>-1.1653599999999358</v>
      </c>
    </row>
    <row r="752" spans="1:3" hidden="1" outlineLevel="1" x14ac:dyDescent="0.25">
      <c r="B752" t="s">
        <v>1505</v>
      </c>
      <c r="C752" s="96">
        <f>баланс!$B$493</f>
        <v>2.3529999999880147E-2</v>
      </c>
    </row>
    <row r="753" spans="1:3" hidden="1" outlineLevel="1" x14ac:dyDescent="0.25">
      <c r="C753" s="96">
        <f>баланс!$B$494</f>
        <v>0.22439999999994598</v>
      </c>
    </row>
    <row r="754" spans="1:3" hidden="1" outlineLevel="1" x14ac:dyDescent="0.25">
      <c r="C754" s="96">
        <f>баланс!$B$495</f>
        <v>-0.47754049999997505</v>
      </c>
    </row>
    <row r="755" spans="1:3" hidden="1" outlineLevel="1" x14ac:dyDescent="0.25">
      <c r="C755" s="96">
        <f>баланс!$B$496</f>
        <v>-0.78280000000000882</v>
      </c>
    </row>
    <row r="756" spans="1:3" hidden="1" outlineLevel="1" x14ac:dyDescent="0.25">
      <c r="C756" s="96">
        <f>баланс!$B$497</f>
        <v>-0.1173710000000483</v>
      </c>
    </row>
    <row r="757" spans="1:3" hidden="1" outlineLevel="1" x14ac:dyDescent="0.25">
      <c r="C757" s="96">
        <f>баланс!$B$498</f>
        <v>-0.2015999999999849</v>
      </c>
    </row>
    <row r="758" spans="1:3" hidden="1" outlineLevel="1" x14ac:dyDescent="0.25">
      <c r="C758" s="96">
        <f>баланс!$B$499</f>
        <v>0.17379999999997153</v>
      </c>
    </row>
    <row r="759" spans="1:3" collapsed="1" x14ac:dyDescent="0.25">
      <c r="A759" t="s">
        <v>97</v>
      </c>
      <c r="C759" s="96">
        <f>SUM(C752:C758)</f>
        <v>-1.1575815000002194</v>
      </c>
    </row>
    <row r="760" spans="1:3" hidden="1" outlineLevel="1" x14ac:dyDescent="0.25">
      <c r="B760" t="s">
        <v>1505</v>
      </c>
      <c r="C760" s="96">
        <f>баланс!$B$2151</f>
        <v>-1.1415999999999258</v>
      </c>
    </row>
    <row r="761" spans="1:3" collapsed="1" x14ac:dyDescent="0.25">
      <c r="A761" t="s">
        <v>1241</v>
      </c>
      <c r="C761" s="96">
        <f>SUM(C760)</f>
        <v>-1.1415999999999258</v>
      </c>
    </row>
    <row r="762" spans="1:3" hidden="1" outlineLevel="1" x14ac:dyDescent="0.25">
      <c r="B762" t="s">
        <v>1505</v>
      </c>
      <c r="C762" s="96">
        <f>баланс!$B$2490</f>
        <v>-0.47230000000013206</v>
      </c>
    </row>
    <row r="763" spans="1:3" hidden="1" outlineLevel="1" x14ac:dyDescent="0.25">
      <c r="C763" s="96">
        <f>баланс!$B$2491</f>
        <v>-0.19208000000003267</v>
      </c>
    </row>
    <row r="764" spans="1:3" hidden="1" outlineLevel="1" x14ac:dyDescent="0.25">
      <c r="C764" s="96">
        <f>баланс!$B$2492</f>
        <v>-0.11847999999986314</v>
      </c>
    </row>
    <row r="765" spans="1:3" hidden="1" outlineLevel="1" x14ac:dyDescent="0.25">
      <c r="C765" s="96">
        <f>баланс!$B$2493</f>
        <v>-0.35561000000001286</v>
      </c>
    </row>
    <row r="766" spans="1:3" hidden="1" outlineLevel="1" x14ac:dyDescent="0.25">
      <c r="C766" s="96">
        <f>баланс!$B$2494</f>
        <v>-0.17470000000002983</v>
      </c>
    </row>
    <row r="767" spans="1:3" hidden="1" outlineLevel="1" x14ac:dyDescent="0.25">
      <c r="C767" s="96">
        <f>баланс!$B$2495</f>
        <v>9.1000000000121872E-2</v>
      </c>
    </row>
    <row r="768" spans="1:3" hidden="1" outlineLevel="1" x14ac:dyDescent="0.25">
      <c r="C768" s="96">
        <f>баланс!$B$2496</f>
        <v>0.10000000000002274</v>
      </c>
    </row>
    <row r="769" spans="1:3" collapsed="1" x14ac:dyDescent="0.25">
      <c r="A769" t="s">
        <v>129</v>
      </c>
      <c r="C769" s="96">
        <f>SUM(C762:C768)</f>
        <v>-1.1221699999999259</v>
      </c>
    </row>
    <row r="770" spans="1:3" hidden="1" outlineLevel="1" x14ac:dyDescent="0.25">
      <c r="B770" t="s">
        <v>1505</v>
      </c>
      <c r="C770" s="96">
        <f>баланс!$B$1059</f>
        <v>-0.37867197191789614</v>
      </c>
    </row>
    <row r="771" spans="1:3" hidden="1" outlineLevel="1" x14ac:dyDescent="0.25">
      <c r="C771" s="96">
        <f>баланс!$B$1060</f>
        <v>0</v>
      </c>
    </row>
    <row r="772" spans="1:3" hidden="1" outlineLevel="1" x14ac:dyDescent="0.25">
      <c r="C772" s="96">
        <f>баланс!$B$1061</f>
        <v>-8.8115337499630186E-2</v>
      </c>
    </row>
    <row r="773" spans="1:3" hidden="1" outlineLevel="1" x14ac:dyDescent="0.25">
      <c r="C773" s="96">
        <f>баланс!$B$1062</f>
        <v>-0.31520000000000437</v>
      </c>
    </row>
    <row r="774" spans="1:3" hidden="1" outlineLevel="1" x14ac:dyDescent="0.25">
      <c r="C774" s="96">
        <f>баланс!$B$1063</f>
        <v>-0.24800000000004729</v>
      </c>
    </row>
    <row r="775" spans="1:3" hidden="1" outlineLevel="1" x14ac:dyDescent="0.25">
      <c r="C775" s="96">
        <f>баланс!$B$1064</f>
        <v>-0.32962500000007822</v>
      </c>
    </row>
    <row r="776" spans="1:3" hidden="1" outlineLevel="1" x14ac:dyDescent="0.25">
      <c r="C776" s="96">
        <f>баланс!$B$1065</f>
        <v>0.23937599999999293</v>
      </c>
    </row>
    <row r="777" spans="1:3" collapsed="1" x14ac:dyDescent="0.25">
      <c r="A777" t="s">
        <v>761</v>
      </c>
      <c r="C777" s="96">
        <f>SUM(C770:C776)</f>
        <v>-1.1202363094176633</v>
      </c>
    </row>
    <row r="778" spans="1:3" hidden="1" outlineLevel="1" x14ac:dyDescent="0.25">
      <c r="B778" t="s">
        <v>1505</v>
      </c>
      <c r="C778" s="96">
        <f>баланс!$B$1089</f>
        <v>-1.1178249070632091</v>
      </c>
    </row>
    <row r="779" spans="1:3" collapsed="1" x14ac:dyDescent="0.25">
      <c r="A779" t="s">
        <v>768</v>
      </c>
      <c r="C779" s="96">
        <f>SUM(C778)</f>
        <v>-1.1178249070632091</v>
      </c>
    </row>
    <row r="780" spans="1:3" hidden="1" outlineLevel="1" x14ac:dyDescent="0.25">
      <c r="B780" t="s">
        <v>1505</v>
      </c>
      <c r="C780" s="96">
        <f>баланс!$B$1714</f>
        <v>-0.69200000000006412</v>
      </c>
    </row>
    <row r="781" spans="1:3" hidden="1" outlineLevel="1" x14ac:dyDescent="0.25">
      <c r="C781" s="96">
        <f>баланс!$B$1715</f>
        <v>-0.42391649999990477</v>
      </c>
    </row>
    <row r="782" spans="1:3" collapsed="1" x14ac:dyDescent="0.25">
      <c r="A782" t="s">
        <v>1039</v>
      </c>
      <c r="C782" s="96">
        <f>SUM(C780:C781)</f>
        <v>-1.1159164999999689</v>
      </c>
    </row>
    <row r="783" spans="1:3" hidden="1" outlineLevel="1" x14ac:dyDescent="0.25">
      <c r="B783" t="s">
        <v>1505</v>
      </c>
      <c r="C783" s="96">
        <f>баланс!$B$264</f>
        <v>-0.66515999999990072</v>
      </c>
    </row>
    <row r="784" spans="1:3" hidden="1" outlineLevel="1" x14ac:dyDescent="0.25">
      <c r="C784" s="96">
        <f>баланс!$B$265</f>
        <v>-0.39049999999997453</v>
      </c>
    </row>
    <row r="785" spans="1:3" collapsed="1" x14ac:dyDescent="0.25">
      <c r="A785" t="s">
        <v>299</v>
      </c>
      <c r="C785" s="96">
        <f>SUM(C783:C784)</f>
        <v>-1.0556599999998753</v>
      </c>
    </row>
    <row r="786" spans="1:3" hidden="1" outlineLevel="1" x14ac:dyDescent="0.25">
      <c r="B786" t="s">
        <v>1505</v>
      </c>
      <c r="C786" s="96">
        <f>баланс!$B$2109</f>
        <v>2.5286800000001222</v>
      </c>
    </row>
    <row r="787" spans="1:3" hidden="1" outlineLevel="1" x14ac:dyDescent="0.25">
      <c r="C787" s="96">
        <f>баланс!$B$2110</f>
        <v>-6.5620000000080836E-2</v>
      </c>
    </row>
    <row r="788" spans="1:3" hidden="1" outlineLevel="1" x14ac:dyDescent="0.25">
      <c r="C788" s="96">
        <f>баланс!$B$2111</f>
        <v>-6.2100000000100408E-2</v>
      </c>
    </row>
    <row r="789" spans="1:3" hidden="1" outlineLevel="1" x14ac:dyDescent="0.25">
      <c r="C789" s="96">
        <f>баланс!$B$2112</f>
        <v>0.14885000000003856</v>
      </c>
    </row>
    <row r="790" spans="1:3" hidden="1" outlineLevel="1" x14ac:dyDescent="0.25">
      <c r="C790" s="96">
        <f>баланс!$B$2113</f>
        <v>-0.28352200000017547</v>
      </c>
    </row>
    <row r="791" spans="1:3" hidden="1" outlineLevel="1" x14ac:dyDescent="0.25">
      <c r="C791" s="96">
        <f>баланс!$B$2114</f>
        <v>-4.1600000000698856E-3</v>
      </c>
    </row>
    <row r="792" spans="1:3" hidden="1" outlineLevel="1" x14ac:dyDescent="0.25">
      <c r="C792" s="96">
        <f>баланс!$B$2115</f>
        <v>-0.35034550000000309</v>
      </c>
    </row>
    <row r="793" spans="1:3" hidden="1" outlineLevel="1" x14ac:dyDescent="0.25">
      <c r="C793" s="96">
        <f>баланс!$B$2116</f>
        <v>3.8700000000062573E-2</v>
      </c>
    </row>
    <row r="794" spans="1:3" hidden="1" outlineLevel="1" x14ac:dyDescent="0.25">
      <c r="C794" s="96">
        <f>баланс!$B$2117</f>
        <v>-1.9834999999999354</v>
      </c>
    </row>
    <row r="795" spans="1:3" hidden="1" outlineLevel="1" x14ac:dyDescent="0.25">
      <c r="C795" s="96">
        <f>баланс!$B$2118</f>
        <v>0.38513000000011743</v>
      </c>
    </row>
    <row r="796" spans="1:3" hidden="1" outlineLevel="1" x14ac:dyDescent="0.25">
      <c r="C796" s="96">
        <f>баланс!$B$2119</f>
        <v>-0.80999999999994543</v>
      </c>
    </row>
    <row r="797" spans="1:3" hidden="1" outlineLevel="1" x14ac:dyDescent="0.25">
      <c r="C797" s="96">
        <f>баланс!$B$2120</f>
        <v>-0.24400000000002819</v>
      </c>
    </row>
    <row r="798" spans="1:3" hidden="1" outlineLevel="1" x14ac:dyDescent="0.25">
      <c r="C798" s="96">
        <f>баланс!$B$2121</f>
        <v>0.72999999999979082</v>
      </c>
    </row>
    <row r="799" spans="1:3" hidden="1" outlineLevel="1" x14ac:dyDescent="0.25">
      <c r="C799" s="96">
        <f>баланс!$B$2122</f>
        <v>-1.1054000000000315</v>
      </c>
    </row>
    <row r="800" spans="1:3" hidden="1" outlineLevel="1" x14ac:dyDescent="0.25">
      <c r="C800" s="96">
        <f>баланс!$B$2123</f>
        <v>-0.14642000000026201</v>
      </c>
    </row>
    <row r="801" spans="1:3" hidden="1" outlineLevel="1" x14ac:dyDescent="0.25">
      <c r="C801" s="96">
        <f>баланс!$B$2124</f>
        <v>-0.18440000000009604</v>
      </c>
    </row>
    <row r="802" spans="1:3" hidden="1" outlineLevel="1" x14ac:dyDescent="0.25">
      <c r="C802" s="96">
        <f>баланс!$B$2125</f>
        <v>0.29559999999992215</v>
      </c>
    </row>
    <row r="803" spans="1:3" hidden="1" outlineLevel="1" x14ac:dyDescent="0.25">
      <c r="C803" s="96">
        <f>баланс!$B$2126</f>
        <v>0.11999999999989086</v>
      </c>
    </row>
    <row r="804" spans="1:3" hidden="1" outlineLevel="1" x14ac:dyDescent="0.25">
      <c r="C804" s="96">
        <f>баланс!$B$2127</f>
        <v>-2.9999999999972715E-2</v>
      </c>
    </row>
    <row r="805" spans="1:3" collapsed="1" x14ac:dyDescent="0.25">
      <c r="A805" t="s">
        <v>49</v>
      </c>
      <c r="C805" s="96">
        <f>SUM(C786:C804)</f>
        <v>-1.0225075000007564</v>
      </c>
    </row>
    <row r="806" spans="1:3" hidden="1" outlineLevel="1" x14ac:dyDescent="0.25">
      <c r="B806" t="s">
        <v>1505</v>
      </c>
      <c r="C806" s="96">
        <f>баланс!$B$1448</f>
        <v>-1</v>
      </c>
    </row>
    <row r="807" spans="1:3" collapsed="1" x14ac:dyDescent="0.25">
      <c r="A807" t="s">
        <v>1498</v>
      </c>
      <c r="C807" s="96">
        <f>SUM(C806)</f>
        <v>-1</v>
      </c>
    </row>
    <row r="808" spans="1:3" hidden="1" outlineLevel="1" x14ac:dyDescent="0.25">
      <c r="B808" t="s">
        <v>1505</v>
      </c>
      <c r="C808" s="96">
        <f>баланс!$B$1662</f>
        <v>6.1875356415271199E-2</v>
      </c>
    </row>
    <row r="809" spans="1:3" hidden="1" outlineLevel="1" x14ac:dyDescent="0.25">
      <c r="C809" s="96">
        <f>баланс!$B$1663</f>
        <v>-0.41600000000005366</v>
      </c>
    </row>
    <row r="810" spans="1:3" hidden="1" outlineLevel="1" x14ac:dyDescent="0.25">
      <c r="C810" s="96">
        <f>баланс!$B$1664</f>
        <v>-0.10230000000001382</v>
      </c>
    </row>
    <row r="811" spans="1:3" hidden="1" outlineLevel="1" x14ac:dyDescent="0.25">
      <c r="C811" s="96">
        <f>баланс!$B$1665</f>
        <v>-0.5300000000000864</v>
      </c>
    </row>
    <row r="812" spans="1:3" collapsed="1" x14ac:dyDescent="0.25">
      <c r="A812" t="s">
        <v>38</v>
      </c>
      <c r="C812" s="96">
        <f>SUM(C808:C811)</f>
        <v>-0.98642464358488269</v>
      </c>
    </row>
    <row r="813" spans="1:3" hidden="1" outlineLevel="1" x14ac:dyDescent="0.25">
      <c r="B813" t="s">
        <v>1505</v>
      </c>
      <c r="C813" s="96">
        <f>баланс!$B$1247</f>
        <v>6.1299999998709609E-3</v>
      </c>
    </row>
    <row r="814" spans="1:3" hidden="1" outlineLevel="1" x14ac:dyDescent="0.25">
      <c r="C814" s="96">
        <f>баланс!$B$1248</f>
        <v>-0.45049999999991996</v>
      </c>
    </row>
    <row r="815" spans="1:3" hidden="1" outlineLevel="1" x14ac:dyDescent="0.25">
      <c r="C815" s="96">
        <f>баланс!$B$1249</f>
        <v>-0.1213470000000143</v>
      </c>
    </row>
    <row r="816" spans="1:3" hidden="1" outlineLevel="1" x14ac:dyDescent="0.25">
      <c r="C816" s="96">
        <f>баланс!$B$1250</f>
        <v>0.10041600000022299</v>
      </c>
    </row>
    <row r="817" spans="1:3" hidden="1" outlineLevel="1" x14ac:dyDescent="0.25">
      <c r="C817" s="96">
        <f>баланс!$B$1251</f>
        <v>-0.5192000000000121</v>
      </c>
    </row>
    <row r="818" spans="1:3" collapsed="1" x14ac:dyDescent="0.25">
      <c r="A818" t="s">
        <v>876</v>
      </c>
      <c r="C818" s="96">
        <f>SUM(C813:C817)</f>
        <v>-0.98450099999985241</v>
      </c>
    </row>
    <row r="819" spans="1:3" hidden="1" outlineLevel="1" x14ac:dyDescent="0.25">
      <c r="B819" t="s">
        <v>1505</v>
      </c>
      <c r="C819" s="96">
        <f>баланс!$B$2408</f>
        <v>-0.97612000000003718</v>
      </c>
    </row>
    <row r="820" spans="1:3" collapsed="1" x14ac:dyDescent="0.25">
      <c r="A820" t="s">
        <v>1345</v>
      </c>
      <c r="C820" s="96">
        <f>SUM(C819)</f>
        <v>-0.97612000000003718</v>
      </c>
    </row>
    <row r="821" spans="1:3" hidden="1" outlineLevel="1" x14ac:dyDescent="0.25">
      <c r="B821" t="s">
        <v>1505</v>
      </c>
      <c r="C821" s="96">
        <f>баланс!$B$1574</f>
        <v>-0.97607354694517312</v>
      </c>
    </row>
    <row r="822" spans="1:3" collapsed="1" x14ac:dyDescent="0.25">
      <c r="A822" t="s">
        <v>997</v>
      </c>
      <c r="C822" s="96">
        <f>SUM(C821)</f>
        <v>-0.97607354694517312</v>
      </c>
    </row>
    <row r="823" spans="1:3" hidden="1" outlineLevel="1" x14ac:dyDescent="0.25">
      <c r="B823" t="s">
        <v>1505</v>
      </c>
      <c r="C823" s="96">
        <f>баланс!$B$2035</f>
        <v>-0.97572999999977128</v>
      </c>
    </row>
    <row r="824" spans="1:3" collapsed="1" x14ac:dyDescent="0.25">
      <c r="A824" t="s">
        <v>1204</v>
      </c>
      <c r="C824" s="96">
        <f>SUM(C823)</f>
        <v>-0.97572999999977128</v>
      </c>
    </row>
    <row r="825" spans="1:3" hidden="1" outlineLevel="1" x14ac:dyDescent="0.25">
      <c r="B825" t="s">
        <v>1505</v>
      </c>
      <c r="C825" s="96">
        <f>баланс!$B$121</f>
        <v>-0.39863999999974453</v>
      </c>
    </row>
    <row r="826" spans="1:3" hidden="1" outlineLevel="1" x14ac:dyDescent="0.25">
      <c r="C826" s="96">
        <f>баланс!$B$122</f>
        <v>-542.33072000000004</v>
      </c>
    </row>
    <row r="827" spans="1:3" hidden="1" outlineLevel="1" x14ac:dyDescent="0.25">
      <c r="C827" s="96">
        <f>баланс!$B$123</f>
        <v>542.14064000000008</v>
      </c>
    </row>
    <row r="828" spans="1:3" hidden="1" outlineLevel="1" x14ac:dyDescent="0.25">
      <c r="C828" s="96">
        <f>баланс!$B$124</f>
        <v>-0.352800000000002</v>
      </c>
    </row>
    <row r="829" spans="1:3" collapsed="1" x14ac:dyDescent="0.25">
      <c r="A829" t="s">
        <v>217</v>
      </c>
      <c r="C829" s="96">
        <f>SUM(C825:C828)</f>
        <v>-0.94151999999974123</v>
      </c>
    </row>
    <row r="830" spans="1:3" hidden="1" outlineLevel="1" x14ac:dyDescent="0.25">
      <c r="B830" t="s">
        <v>1505</v>
      </c>
      <c r="C830" s="96">
        <f>баланс!$B$2171</f>
        <v>1.7469999999832453E-2</v>
      </c>
    </row>
    <row r="831" spans="1:3" hidden="1" outlineLevel="1" x14ac:dyDescent="0.25">
      <c r="C831" s="96">
        <f>баланс!$B$2172</f>
        <v>-0.36195999999995365</v>
      </c>
    </row>
    <row r="832" spans="1:3" hidden="1" outlineLevel="1" x14ac:dyDescent="0.25">
      <c r="C832" s="96">
        <f>баланс!$B$2173</f>
        <v>-0.58480000000008658</v>
      </c>
    </row>
    <row r="833" spans="1:3" collapsed="1" x14ac:dyDescent="0.25">
      <c r="A833" t="s">
        <v>1255</v>
      </c>
      <c r="C833" s="96">
        <f>SUM(C830:C832)</f>
        <v>-0.92929000000020778</v>
      </c>
    </row>
    <row r="834" spans="1:3" hidden="1" outlineLevel="1" x14ac:dyDescent="0.25">
      <c r="B834" t="s">
        <v>1505</v>
      </c>
      <c r="C834" s="96">
        <f>баланс!$B$624</f>
        <v>-0.92908999999997377</v>
      </c>
    </row>
    <row r="835" spans="1:3" collapsed="1" x14ac:dyDescent="0.25">
      <c r="A835" t="s">
        <v>550</v>
      </c>
      <c r="C835" s="96">
        <f>SUM(C834)</f>
        <v>-0.92908999999997377</v>
      </c>
    </row>
    <row r="836" spans="1:3" hidden="1" outlineLevel="1" x14ac:dyDescent="0.25">
      <c r="B836" t="s">
        <v>1505</v>
      </c>
      <c r="C836" s="96">
        <f>баланс!$B$2532</f>
        <v>-0.92486000000002377</v>
      </c>
    </row>
    <row r="837" spans="1:3" collapsed="1" x14ac:dyDescent="0.25">
      <c r="A837" t="s">
        <v>1415</v>
      </c>
      <c r="C837" s="96">
        <f>SUM(C836)</f>
        <v>-0.92486000000002377</v>
      </c>
    </row>
    <row r="838" spans="1:3" hidden="1" outlineLevel="1" x14ac:dyDescent="0.25">
      <c r="B838" t="s">
        <v>1505</v>
      </c>
      <c r="C838" s="96">
        <f>баланс!$B$2243</f>
        <v>0.13676657702021089</v>
      </c>
    </row>
    <row r="839" spans="1:3" hidden="1" outlineLevel="1" x14ac:dyDescent="0.25">
      <c r="C839" s="96">
        <f>баланс!$B$2244</f>
        <v>-5.6319999999914216E-2</v>
      </c>
    </row>
    <row r="840" spans="1:3" hidden="1" outlineLevel="1" x14ac:dyDescent="0.25">
      <c r="C840" s="96">
        <f>баланс!$B$2245</f>
        <v>0.32327250000025742</v>
      </c>
    </row>
    <row r="841" spans="1:3" hidden="1" outlineLevel="1" x14ac:dyDescent="0.25">
      <c r="C841" s="96">
        <f>баланс!$B$2246</f>
        <v>7.3599999999999E-2</v>
      </c>
    </row>
    <row r="842" spans="1:3" hidden="1" outlineLevel="1" x14ac:dyDescent="0.25">
      <c r="C842" s="96">
        <f>баланс!$B$2247</f>
        <v>-0.61980000000005475</v>
      </c>
    </row>
    <row r="843" spans="1:3" hidden="1" outlineLevel="1" x14ac:dyDescent="0.25">
      <c r="C843" s="96">
        <f>баланс!$B$2248</f>
        <v>-0.37759999999991578</v>
      </c>
    </row>
    <row r="844" spans="1:3" hidden="1" outlineLevel="1" x14ac:dyDescent="0.25">
      <c r="C844" s="96">
        <f>баланс!$B$2249</f>
        <v>-0.39600000000007185</v>
      </c>
    </row>
    <row r="845" spans="1:3" collapsed="1" x14ac:dyDescent="0.25">
      <c r="A845" t="s">
        <v>1280</v>
      </c>
      <c r="C845" s="96">
        <f>SUM(C838:C844)</f>
        <v>-0.91608092297948929</v>
      </c>
    </row>
    <row r="846" spans="1:3" hidden="1" outlineLevel="1" x14ac:dyDescent="0.25">
      <c r="B846" t="s">
        <v>1505</v>
      </c>
      <c r="C846" s="96">
        <f>баланс!$B$2590</f>
        <v>-0.43324146508812333</v>
      </c>
    </row>
    <row r="847" spans="1:3" hidden="1" outlineLevel="1" x14ac:dyDescent="0.25">
      <c r="C847" s="96">
        <f>баланс!$B$2591</f>
        <v>-0.4695999999999998</v>
      </c>
    </row>
    <row r="848" spans="1:3" x14ac:dyDescent="0.25">
      <c r="A848" t="s">
        <v>1454</v>
      </c>
      <c r="C848" s="96">
        <f>SUM(C846:C847)</f>
        <v>-0.90284146508812313</v>
      </c>
    </row>
    <row r="849" spans="1:3" hidden="1" outlineLevel="1" x14ac:dyDescent="0.25">
      <c r="B849" t="s">
        <v>1505</v>
      </c>
      <c r="C849" s="96">
        <f>баланс!$B$878</f>
        <v>-0.77422345778182944</v>
      </c>
    </row>
    <row r="850" spans="1:3" hidden="1" outlineLevel="1" x14ac:dyDescent="0.25">
      <c r="C850" s="96">
        <f>баланс!$B$879</f>
        <v>-0.11934999999999718</v>
      </c>
    </row>
    <row r="851" spans="1:3" x14ac:dyDescent="0.25">
      <c r="A851" t="s">
        <v>660</v>
      </c>
      <c r="C851" s="96">
        <f>SUM(C849:C850)</f>
        <v>-0.89357345778182662</v>
      </c>
    </row>
    <row r="852" spans="1:3" hidden="1" outlineLevel="1" x14ac:dyDescent="0.25">
      <c r="B852" t="s">
        <v>1505</v>
      </c>
      <c r="C852" s="96">
        <f>баланс!$B$202</f>
        <v>0.22897000000011758</v>
      </c>
    </row>
    <row r="853" spans="1:3" hidden="1" outlineLevel="1" x14ac:dyDescent="0.25">
      <c r="C853" s="96">
        <f>баланс!$B$203</f>
        <v>-0.4182999999999879</v>
      </c>
    </row>
    <row r="854" spans="1:3" hidden="1" outlineLevel="1" x14ac:dyDescent="0.25">
      <c r="C854" s="96">
        <f>баланс!$B$204</f>
        <v>-0.29755500000004531</v>
      </c>
    </row>
    <row r="855" spans="1:3" hidden="1" outlineLevel="1" x14ac:dyDescent="0.25">
      <c r="C855" s="96">
        <f>баланс!$B$205</f>
        <v>-0.38643999999999323</v>
      </c>
    </row>
    <row r="856" spans="1:3" x14ac:dyDescent="0.25">
      <c r="A856" t="s">
        <v>260</v>
      </c>
      <c r="C856" s="96">
        <f>SUM(C852:C855)</f>
        <v>-0.87332499999990887</v>
      </c>
    </row>
    <row r="857" spans="1:3" hidden="1" outlineLevel="1" x14ac:dyDescent="0.25">
      <c r="B857" t="s">
        <v>1505</v>
      </c>
      <c r="C857" s="96">
        <f>баланс!$B$1853</f>
        <v>-1.5171624753380684</v>
      </c>
    </row>
    <row r="858" spans="1:3" hidden="1" outlineLevel="1" x14ac:dyDescent="0.25">
      <c r="C858" s="96">
        <f>баланс!$B$1854</f>
        <v>-4.5133500000019922E-2</v>
      </c>
    </row>
    <row r="859" spans="1:3" hidden="1" outlineLevel="1" x14ac:dyDescent="0.25">
      <c r="C859" s="96">
        <f>баланс!$B$1855</f>
        <v>0.41997550000002093</v>
      </c>
    </row>
    <row r="860" spans="1:3" hidden="1" outlineLevel="1" x14ac:dyDescent="0.25">
      <c r="C860" s="96">
        <f>баланс!$B$1856</f>
        <v>0.28109999999998081</v>
      </c>
    </row>
    <row r="861" spans="1:3" x14ac:dyDescent="0.25">
      <c r="A861" t="s">
        <v>44</v>
      </c>
      <c r="C861" s="96">
        <f>SUM(C857:C860)</f>
        <v>-0.86122047533808654</v>
      </c>
    </row>
    <row r="862" spans="1:3" hidden="1" outlineLevel="1" x14ac:dyDescent="0.25">
      <c r="B862" t="s">
        <v>1505</v>
      </c>
      <c r="C862" s="96">
        <f>баланс!$B$2589</f>
        <v>-0.84967000000000326</v>
      </c>
    </row>
    <row r="863" spans="1:3" x14ac:dyDescent="0.25">
      <c r="A863" t="s">
        <v>1453</v>
      </c>
      <c r="C863" s="96">
        <f>SUM(C862)</f>
        <v>-0.84967000000000326</v>
      </c>
    </row>
    <row r="864" spans="1:3" hidden="1" outlineLevel="1" x14ac:dyDescent="0.25">
      <c r="B864" t="s">
        <v>1505</v>
      </c>
      <c r="C864" s="96">
        <f>баланс!$B$1370</f>
        <v>-1.0265599999998472</v>
      </c>
    </row>
    <row r="865" spans="1:3" hidden="1" outlineLevel="1" x14ac:dyDescent="0.25">
      <c r="C865" s="96">
        <f>баланс!$B$1371</f>
        <v>0.18000000000000682</v>
      </c>
    </row>
    <row r="866" spans="1:3" x14ac:dyDescent="0.25">
      <c r="A866" t="s">
        <v>909</v>
      </c>
      <c r="C866" s="96">
        <f>SUM(C864:C865)</f>
        <v>-0.84655999999984033</v>
      </c>
    </row>
    <row r="867" spans="1:3" hidden="1" outlineLevel="1" x14ac:dyDescent="0.25">
      <c r="B867" t="s">
        <v>1505</v>
      </c>
      <c r="C867" s="96">
        <f>баланс!$B$2428</f>
        <v>-0.11979999999994106</v>
      </c>
    </row>
    <row r="868" spans="1:3" hidden="1" outlineLevel="1" x14ac:dyDescent="0.25">
      <c r="C868" s="96">
        <f>баланс!$B$2429</f>
        <v>-0.41737800000009884</v>
      </c>
    </row>
    <row r="869" spans="1:3" hidden="1" outlineLevel="1" x14ac:dyDescent="0.25">
      <c r="C869" s="96">
        <f>баланс!$B$2430</f>
        <v>-2.3320000000012442E-2</v>
      </c>
    </row>
    <row r="870" spans="1:3" hidden="1" outlineLevel="1" x14ac:dyDescent="0.25">
      <c r="C870" s="96">
        <f>баланс!$B$2431</f>
        <v>-0.20319999999992433</v>
      </c>
    </row>
    <row r="871" spans="1:3" hidden="1" outlineLevel="1" x14ac:dyDescent="0.25">
      <c r="C871" s="96">
        <f>баланс!$B$2432</f>
        <v>0.26148000000011962</v>
      </c>
    </row>
    <row r="872" spans="1:3" hidden="1" outlineLevel="1" x14ac:dyDescent="0.25">
      <c r="C872" s="96">
        <f>баланс!$B$2433</f>
        <v>-7.1074999999950705E-2</v>
      </c>
    </row>
    <row r="873" spans="1:3" hidden="1" outlineLevel="1" x14ac:dyDescent="0.25">
      <c r="C873" s="96">
        <f>баланс!$B$2434</f>
        <v>-0.15999999999996817</v>
      </c>
    </row>
    <row r="874" spans="1:3" hidden="1" outlineLevel="1" x14ac:dyDescent="0.25">
      <c r="C874" s="96">
        <f>баланс!$B$2435</f>
        <v>-0.11000000000001364</v>
      </c>
    </row>
    <row r="875" spans="1:3" x14ac:dyDescent="0.25">
      <c r="A875" t="s">
        <v>1354</v>
      </c>
      <c r="C875" s="96">
        <f>SUM(C867:C874)</f>
        <v>-0.84329299999978957</v>
      </c>
    </row>
    <row r="876" spans="1:3" hidden="1" outlineLevel="1" x14ac:dyDescent="0.25">
      <c r="B876" t="s">
        <v>1505</v>
      </c>
      <c r="C876" s="96">
        <f>баланс!$B$1129</f>
        <v>0.43349999999963984</v>
      </c>
    </row>
    <row r="877" spans="1:3" hidden="1" outlineLevel="1" x14ac:dyDescent="0.25">
      <c r="C877" s="96">
        <f>баланс!$B$1130</f>
        <v>-741.86</v>
      </c>
    </row>
    <row r="878" spans="1:3" hidden="1" outlineLevel="1" x14ac:dyDescent="0.25">
      <c r="C878" s="96">
        <f>баланс!$B$1131</f>
        <v>740.59000000000015</v>
      </c>
    </row>
    <row r="879" spans="1:3" x14ac:dyDescent="0.25">
      <c r="A879" t="s">
        <v>786</v>
      </c>
      <c r="C879" s="96">
        <f>SUM(C876:C878)</f>
        <v>-0.83650000000022828</v>
      </c>
    </row>
    <row r="880" spans="1:3" hidden="1" outlineLevel="1" x14ac:dyDescent="0.25">
      <c r="B880" t="s">
        <v>1505</v>
      </c>
      <c r="C880" s="96">
        <f>баланс!$B$695</f>
        <v>-0.83164999999985412</v>
      </c>
    </row>
    <row r="881" spans="1:3" x14ac:dyDescent="0.25">
      <c r="A881" t="s">
        <v>590</v>
      </c>
      <c r="C881" s="96">
        <f>SUM(C880)</f>
        <v>-0.83164999999985412</v>
      </c>
    </row>
    <row r="882" spans="1:3" hidden="1" outlineLevel="1" x14ac:dyDescent="0.25">
      <c r="B882" t="s">
        <v>1505</v>
      </c>
      <c r="C882" s="96">
        <f>баланс!$B$1150</f>
        <v>-0.33819323103125498</v>
      </c>
    </row>
    <row r="883" spans="1:3" hidden="1" outlineLevel="1" x14ac:dyDescent="0.25">
      <c r="C883" s="96">
        <f>баланс!$B$1151</f>
        <v>-0.48059000000000651</v>
      </c>
    </row>
    <row r="884" spans="1:3" x14ac:dyDescent="0.25">
      <c r="A884" t="s">
        <v>805</v>
      </c>
      <c r="C884" s="96">
        <f>SUM(C882:C883)</f>
        <v>-0.81878323103126149</v>
      </c>
    </row>
    <row r="885" spans="1:3" hidden="1" outlineLevel="1" x14ac:dyDescent="0.25">
      <c r="B885" t="s">
        <v>1505</v>
      </c>
      <c r="C885" s="96">
        <f>баланс!$B$1422</f>
        <v>-0.14105999999986807</v>
      </c>
    </row>
    <row r="886" spans="1:3" hidden="1" outlineLevel="1" x14ac:dyDescent="0.25">
      <c r="C886" s="96">
        <f>баланс!$B$1423</f>
        <v>-0.46534999999994398</v>
      </c>
    </row>
    <row r="887" spans="1:3" hidden="1" outlineLevel="1" x14ac:dyDescent="0.25">
      <c r="C887" s="96">
        <f>баланс!$B$1424</f>
        <v>-0.20512000000007902</v>
      </c>
    </row>
    <row r="888" spans="1:3" x14ac:dyDescent="0.25">
      <c r="A888" t="s">
        <v>950</v>
      </c>
      <c r="C888" s="96">
        <f>SUM(C885:C887)</f>
        <v>-0.81152999999989106</v>
      </c>
    </row>
    <row r="889" spans="1:3" hidden="1" outlineLevel="1" x14ac:dyDescent="0.25">
      <c r="B889" t="s">
        <v>1505</v>
      </c>
      <c r="C889" s="96">
        <f>баланс!$B$2593</f>
        <v>0.82524999999964166</v>
      </c>
    </row>
    <row r="890" spans="1:3" hidden="1" outlineLevel="1" x14ac:dyDescent="0.25">
      <c r="C890" s="96">
        <f>баланс!$B$2594</f>
        <v>9.8149999999805004E-2</v>
      </c>
    </row>
    <row r="891" spans="1:3" hidden="1" outlineLevel="1" x14ac:dyDescent="0.25">
      <c r="C891" s="96">
        <f>баланс!$B$2595</f>
        <v>8.8487500000155705E-2</v>
      </c>
    </row>
    <row r="892" spans="1:3" hidden="1" outlineLevel="1" x14ac:dyDescent="0.25">
      <c r="C892" s="96">
        <f>баланс!$B$2596</f>
        <v>-1.1612800000002608</v>
      </c>
    </row>
    <row r="893" spans="1:3" hidden="1" outlineLevel="1" x14ac:dyDescent="0.25">
      <c r="C893" s="96">
        <f>баланс!$B$2597</f>
        <v>-0.63555999999994128</v>
      </c>
    </row>
    <row r="894" spans="1:3" hidden="1" outlineLevel="1" x14ac:dyDescent="0.25">
      <c r="C894" s="96">
        <f>баланс!$B$2598</f>
        <v>-0.24150000000008731</v>
      </c>
    </row>
    <row r="895" spans="1:3" hidden="1" outlineLevel="1" x14ac:dyDescent="0.25">
      <c r="C895" s="96">
        <f>баланс!$B$2599</f>
        <v>-0.20537000000012995</v>
      </c>
    </row>
    <row r="896" spans="1:3" hidden="1" outlineLevel="1" x14ac:dyDescent="0.25">
      <c r="C896" s="96">
        <f>баланс!$B$2600</f>
        <v>1.1999999999716238E-2</v>
      </c>
    </row>
    <row r="897" spans="1:3" hidden="1" outlineLevel="1" x14ac:dyDescent="0.25">
      <c r="C897" s="96">
        <f>баланс!$B$2601</f>
        <v>0.41000000000002501</v>
      </c>
    </row>
    <row r="898" spans="1:3" x14ac:dyDescent="0.25">
      <c r="A898" t="s">
        <v>18</v>
      </c>
      <c r="C898" s="96">
        <f>SUM(C889:C897)</f>
        <v>-0.8098225000010757</v>
      </c>
    </row>
    <row r="899" spans="1:3" hidden="1" outlineLevel="1" x14ac:dyDescent="0.25">
      <c r="B899" t="s">
        <v>1505</v>
      </c>
      <c r="C899" s="96">
        <f>баланс!$B$530</f>
        <v>-0.80940000000009604</v>
      </c>
    </row>
    <row r="900" spans="1:3" x14ac:dyDescent="0.25">
      <c r="A900" t="s">
        <v>485</v>
      </c>
      <c r="C900" s="96">
        <f>SUM(C899)</f>
        <v>-0.80940000000009604</v>
      </c>
    </row>
    <row r="901" spans="1:3" hidden="1" outlineLevel="1" x14ac:dyDescent="0.25">
      <c r="B901" t="s">
        <v>1505</v>
      </c>
      <c r="C901" s="96">
        <f>баланс!$B$68</f>
        <v>-3.25</v>
      </c>
    </row>
    <row r="902" spans="1:3" hidden="1" outlineLevel="1" x14ac:dyDescent="0.25">
      <c r="C902" s="96">
        <f>баланс!$B$69</f>
        <v>3.1564999999999372</v>
      </c>
    </row>
    <row r="903" spans="1:3" hidden="1" outlineLevel="1" x14ac:dyDescent="0.25">
      <c r="C903" s="96">
        <f>баланс!$B$70</f>
        <v>-0.7064560000000597</v>
      </c>
    </row>
    <row r="904" spans="1:3" x14ac:dyDescent="0.25">
      <c r="A904" t="s">
        <v>195</v>
      </c>
      <c r="C904" s="96">
        <f>SUM(C901:C903)</f>
        <v>-0.79995600000012246</v>
      </c>
    </row>
    <row r="905" spans="1:3" hidden="1" outlineLevel="1" x14ac:dyDescent="0.25">
      <c r="B905" t="s">
        <v>1505</v>
      </c>
      <c r="C905" s="96">
        <f>баланс!$B$485</f>
        <v>0.29884000000004107</v>
      </c>
    </row>
    <row r="906" spans="1:3" hidden="1" outlineLevel="1" x14ac:dyDescent="0.25">
      <c r="C906" s="96">
        <f>баланс!$B$486</f>
        <v>-0.68309999999996762</v>
      </c>
    </row>
    <row r="907" spans="1:3" hidden="1" outlineLevel="1" x14ac:dyDescent="0.25">
      <c r="C907" s="96">
        <f>баланс!$B$487</f>
        <v>-0.47392000000013468</v>
      </c>
    </row>
    <row r="908" spans="1:3" hidden="1" outlineLevel="1" x14ac:dyDescent="0.25">
      <c r="C908" s="96">
        <f>баланс!$B$488</f>
        <v>6.4399999999977808E-2</v>
      </c>
    </row>
    <row r="909" spans="1:3" x14ac:dyDescent="0.25">
      <c r="A909" t="s">
        <v>81</v>
      </c>
      <c r="C909" s="96">
        <f>SUM(C905:C908)</f>
        <v>-0.79378000000008342</v>
      </c>
    </row>
    <row r="910" spans="1:3" hidden="1" outlineLevel="1" x14ac:dyDescent="0.25">
      <c r="B910" t="s">
        <v>1505</v>
      </c>
      <c r="C910" s="96">
        <f>баланс!$B$1717</f>
        <v>-0.78510000000005675</v>
      </c>
    </row>
    <row r="911" spans="1:3" x14ac:dyDescent="0.25">
      <c r="A911" t="s">
        <v>1042</v>
      </c>
      <c r="C911" s="96">
        <f>SUM(C910)</f>
        <v>-0.78510000000005675</v>
      </c>
    </row>
    <row r="912" spans="1:3" hidden="1" outlineLevel="1" x14ac:dyDescent="0.25">
      <c r="B912" t="s">
        <v>1505</v>
      </c>
      <c r="C912" s="96">
        <f>баланс!$B$1730</f>
        <v>-0.67985000000203399</v>
      </c>
    </row>
    <row r="913" spans="1:3" hidden="1" outlineLevel="1" x14ac:dyDescent="0.25">
      <c r="C913" s="96">
        <f>баланс!$B$1731</f>
        <v>-0.21351049999975658</v>
      </c>
    </row>
    <row r="914" spans="1:3" hidden="1" outlineLevel="1" x14ac:dyDescent="0.25">
      <c r="C914" s="96">
        <f>баланс!$B$1732</f>
        <v>-0.16362499999922875</v>
      </c>
    </row>
    <row r="915" spans="1:3" hidden="1" outlineLevel="1" x14ac:dyDescent="0.25">
      <c r="C915" s="96">
        <f>баланс!$B$1733</f>
        <v>0.30518000000006396</v>
      </c>
    </row>
    <row r="916" spans="1:3" hidden="1" outlineLevel="1" x14ac:dyDescent="0.25">
      <c r="C916" s="96">
        <f>баланс!$B$1734</f>
        <v>0.51734999999825959</v>
      </c>
    </row>
    <row r="917" spans="1:3" hidden="1" outlineLevel="1" x14ac:dyDescent="0.25">
      <c r="C917" s="96">
        <f>баланс!$B$1735</f>
        <v>-0.53896600000007311</v>
      </c>
    </row>
    <row r="918" spans="1:3" x14ac:dyDescent="0.25">
      <c r="A918" t="s">
        <v>1058</v>
      </c>
      <c r="C918" s="96">
        <f>SUM(C912:C917)</f>
        <v>-0.77342150000276888</v>
      </c>
    </row>
    <row r="919" spans="1:3" hidden="1" outlineLevel="1" x14ac:dyDescent="0.25">
      <c r="B919" t="s">
        <v>1505</v>
      </c>
      <c r="C919" s="96">
        <f>баланс!$B$2356</f>
        <v>-0.20359197194397893</v>
      </c>
    </row>
    <row r="920" spans="1:3" hidden="1" outlineLevel="1" x14ac:dyDescent="0.25">
      <c r="C920" s="96">
        <f>баланс!$B$2357</f>
        <v>-0.56429999999994607</v>
      </c>
    </row>
    <row r="921" spans="1:3" x14ac:dyDescent="0.25">
      <c r="A921" t="s">
        <v>1334</v>
      </c>
      <c r="C921" s="96">
        <f>SUM(C919:C920)</f>
        <v>-0.767891971943925</v>
      </c>
    </row>
    <row r="922" spans="1:3" hidden="1" outlineLevel="1" x14ac:dyDescent="0.25">
      <c r="B922" t="s">
        <v>1505</v>
      </c>
      <c r="C922" s="96">
        <f>баланс!$B$741</f>
        <v>-5.9880000000021028E-2</v>
      </c>
    </row>
    <row r="923" spans="1:3" hidden="1" outlineLevel="1" x14ac:dyDescent="0.25">
      <c r="C923" s="96">
        <f>баланс!$B$742</f>
        <v>0.14275000000009186</v>
      </c>
    </row>
    <row r="924" spans="1:3" hidden="1" outlineLevel="1" x14ac:dyDescent="0.25">
      <c r="C924" s="96">
        <f>баланс!$B$743</f>
        <v>-0.35615999999981796</v>
      </c>
    </row>
    <row r="925" spans="1:3" hidden="1" outlineLevel="1" x14ac:dyDescent="0.25">
      <c r="C925" s="96">
        <f>баланс!$B$744</f>
        <v>-0.43440000000009604</v>
      </c>
    </row>
    <row r="926" spans="1:3" hidden="1" outlineLevel="1" x14ac:dyDescent="0.25">
      <c r="C926" s="96">
        <f>баланс!$B$745</f>
        <v>3.0089999999972861E-2</v>
      </c>
    </row>
    <row r="927" spans="1:3" hidden="1" outlineLevel="1" x14ac:dyDescent="0.25">
      <c r="C927" s="96">
        <f>баланс!$B$746</f>
        <v>-9.9999999999909051E-2</v>
      </c>
    </row>
    <row r="928" spans="1:3" hidden="1" outlineLevel="1" x14ac:dyDescent="0.25">
      <c r="C928" s="96">
        <f>баланс!$B$747</f>
        <v>9.9999999999909051E-3</v>
      </c>
    </row>
    <row r="929" spans="1:3" x14ac:dyDescent="0.25">
      <c r="A929" t="s">
        <v>144</v>
      </c>
      <c r="C929" s="96">
        <f>SUM(C922:C928)</f>
        <v>-0.76759999999978845</v>
      </c>
    </row>
    <row r="930" spans="1:3" hidden="1" outlineLevel="1" x14ac:dyDescent="0.25">
      <c r="B930" t="s">
        <v>1505</v>
      </c>
      <c r="C930" s="96">
        <f>баланс!$B$86</f>
        <v>-0.76381749999995918</v>
      </c>
    </row>
    <row r="931" spans="1:3" x14ac:dyDescent="0.25">
      <c r="A931" t="s">
        <v>206</v>
      </c>
      <c r="C931" s="96">
        <f>SUM(C930)</f>
        <v>-0.76381749999995918</v>
      </c>
    </row>
    <row r="932" spans="1:3" hidden="1" outlineLevel="1" x14ac:dyDescent="0.25">
      <c r="B932" t="s">
        <v>1505</v>
      </c>
      <c r="C932" s="96">
        <f>баланс!$B$57</f>
        <v>-0.74690000000009604</v>
      </c>
    </row>
    <row r="933" spans="1:3" x14ac:dyDescent="0.25">
      <c r="A933" t="s">
        <v>186</v>
      </c>
      <c r="C933" s="96">
        <f>SUM(C932)</f>
        <v>-0.74690000000009604</v>
      </c>
    </row>
    <row r="934" spans="1:3" hidden="1" outlineLevel="1" x14ac:dyDescent="0.25">
      <c r="B934" t="s">
        <v>1505</v>
      </c>
      <c r="C934" s="96">
        <f>баланс!$B$1763</f>
        <v>-0.74471579929149812</v>
      </c>
    </row>
    <row r="935" spans="1:3" x14ac:dyDescent="0.25">
      <c r="A935" t="s">
        <v>1071</v>
      </c>
      <c r="C935" s="96">
        <f>SUM(C934)</f>
        <v>-0.74471579929149812</v>
      </c>
    </row>
    <row r="936" spans="1:3" hidden="1" outlineLevel="1" x14ac:dyDescent="0.25">
      <c r="B936" t="s">
        <v>1505</v>
      </c>
      <c r="C936" s="96">
        <f>баланс!$B$2083</f>
        <v>-2.6373300000000199</v>
      </c>
    </row>
    <row r="937" spans="1:3" hidden="1" outlineLevel="1" x14ac:dyDescent="0.25">
      <c r="C937" s="96">
        <f>баланс!$B$2084</f>
        <v>1.7365500000323664E-2</v>
      </c>
    </row>
    <row r="938" spans="1:3" hidden="1" outlineLevel="1" x14ac:dyDescent="0.25">
      <c r="C938" s="96">
        <f>баланс!$B$2085</f>
        <v>-0.78460000000006858</v>
      </c>
    </row>
    <row r="939" spans="1:3" hidden="1" outlineLevel="1" x14ac:dyDescent="0.25">
      <c r="C939" s="96">
        <f>баланс!$B$2086</f>
        <v>0.45600000000013097</v>
      </c>
    </row>
    <row r="940" spans="1:3" hidden="1" outlineLevel="1" x14ac:dyDescent="0.25">
      <c r="C940" s="96">
        <f>баланс!$B$2087</f>
        <v>0.58320000000003347</v>
      </c>
    </row>
    <row r="941" spans="1:3" hidden="1" outlineLevel="1" x14ac:dyDescent="0.25">
      <c r="C941" s="96">
        <f>баланс!$B$2088</f>
        <v>2.1720000000000255</v>
      </c>
    </row>
    <row r="942" spans="1:3" hidden="1" outlineLevel="1" x14ac:dyDescent="0.25">
      <c r="C942" s="96">
        <f>баланс!$B$2089</f>
        <v>-0.4304719999995541</v>
      </c>
    </row>
    <row r="943" spans="1:3" hidden="1" outlineLevel="1" x14ac:dyDescent="0.25">
      <c r="C943" s="96">
        <f>баланс!$B$2090</f>
        <v>-0.11999999999989086</v>
      </c>
    </row>
    <row r="944" spans="1:3" x14ac:dyDescent="0.25">
      <c r="A944" t="s">
        <v>1213</v>
      </c>
      <c r="C944" s="96">
        <f>SUM(C936:C943)</f>
        <v>-0.74383649999901991</v>
      </c>
    </row>
    <row r="945" spans="1:3" hidden="1" outlineLevel="1" x14ac:dyDescent="0.25">
      <c r="B945" t="s">
        <v>1505</v>
      </c>
      <c r="C945" s="96">
        <f>баланс!$B$973</f>
        <v>-0.74175882352938061</v>
      </c>
    </row>
    <row r="946" spans="1:3" x14ac:dyDescent="0.25">
      <c r="A946" t="s">
        <v>733</v>
      </c>
      <c r="C946" s="96">
        <f>SUM(C945)</f>
        <v>-0.74175882352938061</v>
      </c>
    </row>
    <row r="947" spans="1:3" hidden="1" outlineLevel="1" x14ac:dyDescent="0.25">
      <c r="B947" t="s">
        <v>1505</v>
      </c>
      <c r="C947" s="96">
        <f>баланс!$B$2287</f>
        <v>-0.73587822878221232</v>
      </c>
    </row>
    <row r="948" spans="1:3" x14ac:dyDescent="0.25">
      <c r="A948" t="s">
        <v>1311</v>
      </c>
      <c r="C948" s="96">
        <f>SUM(C947)</f>
        <v>-0.73587822878221232</v>
      </c>
    </row>
    <row r="949" spans="1:3" hidden="1" outlineLevel="1" x14ac:dyDescent="0.25">
      <c r="B949" t="s">
        <v>1505</v>
      </c>
      <c r="C949" s="96">
        <f>баланс!$B$791</f>
        <v>-0.45800000000053842</v>
      </c>
    </row>
    <row r="950" spans="1:3" hidden="1" outlineLevel="1" x14ac:dyDescent="0.25">
      <c r="C950" s="96">
        <f>баланс!$B$792</f>
        <v>-0.27280000000018845</v>
      </c>
    </row>
    <row r="951" spans="1:3" x14ac:dyDescent="0.25">
      <c r="A951" t="s">
        <v>620</v>
      </c>
      <c r="C951" s="96">
        <f>SUM(C949:C950)</f>
        <v>-0.73080000000072687</v>
      </c>
    </row>
    <row r="952" spans="1:3" hidden="1" outlineLevel="1" x14ac:dyDescent="0.25">
      <c r="B952" t="s">
        <v>1505</v>
      </c>
      <c r="C952" s="96">
        <f>баланс!$B$2163</f>
        <v>-0.64234999999985121</v>
      </c>
    </row>
    <row r="953" spans="1:3" hidden="1" outlineLevel="1" x14ac:dyDescent="0.25">
      <c r="C953" s="96">
        <f>баланс!$B$2164</f>
        <v>0.31445000000007894</v>
      </c>
    </row>
    <row r="954" spans="1:3" hidden="1" outlineLevel="1" x14ac:dyDescent="0.25">
      <c r="C954" s="96">
        <f>баланс!$B$2165</f>
        <v>-0.30214999999998327</v>
      </c>
    </row>
    <row r="955" spans="1:3" hidden="1" outlineLevel="1" x14ac:dyDescent="0.25">
      <c r="C955" s="96">
        <f>баланс!$B$2166</f>
        <v>-1131.1261499999998</v>
      </c>
    </row>
    <row r="956" spans="1:3" hidden="1" outlineLevel="1" x14ac:dyDescent="0.25">
      <c r="C956" s="96">
        <f>баланс!$B$2167</f>
        <v>1131.16248</v>
      </c>
    </row>
    <row r="957" spans="1:3" hidden="1" outlineLevel="1" x14ac:dyDescent="0.25">
      <c r="C957" s="96">
        <f>баланс!$B$2168</f>
        <v>-0.13360000000011496</v>
      </c>
    </row>
    <row r="958" spans="1:3" x14ac:dyDescent="0.25">
      <c r="A958" t="s">
        <v>102</v>
      </c>
      <c r="C958" s="96">
        <f>SUM(C952:C957)</f>
        <v>-0.72731999999973596</v>
      </c>
    </row>
    <row r="959" spans="1:3" hidden="1" outlineLevel="1" x14ac:dyDescent="0.25">
      <c r="B959" t="s">
        <v>1505</v>
      </c>
      <c r="C959" s="96">
        <f>баланс!$B$63</f>
        <v>-0.725620000000049</v>
      </c>
    </row>
    <row r="960" spans="1:3" x14ac:dyDescent="0.25">
      <c r="A960" t="s">
        <v>191</v>
      </c>
      <c r="C960" s="96">
        <f>SUM(C959)</f>
        <v>-0.725620000000049</v>
      </c>
    </row>
    <row r="961" spans="1:3" hidden="1" outlineLevel="1" x14ac:dyDescent="0.25">
      <c r="B961" t="s">
        <v>1505</v>
      </c>
      <c r="C961" s="96">
        <f>баланс!$B$794</f>
        <v>-0.72219999999992979</v>
      </c>
    </row>
    <row r="962" spans="1:3" x14ac:dyDescent="0.25">
      <c r="A962" t="s">
        <v>622</v>
      </c>
      <c r="C962" s="96">
        <f>SUM(C961)</f>
        <v>-0.72219999999992979</v>
      </c>
    </row>
    <row r="963" spans="1:3" hidden="1" outlineLevel="1" x14ac:dyDescent="0.25">
      <c r="B963" t="s">
        <v>1505</v>
      </c>
      <c r="C963" s="96">
        <f>баланс!$B$228</f>
        <v>-0.91240000000004784</v>
      </c>
    </row>
    <row r="964" spans="1:3" hidden="1" outlineLevel="1" x14ac:dyDescent="0.25">
      <c r="C964" s="96">
        <f>баланс!$B$229</f>
        <v>0.16546000000005279</v>
      </c>
    </row>
    <row r="965" spans="1:3" hidden="1" outlineLevel="1" x14ac:dyDescent="0.25">
      <c r="C965" s="96">
        <f>баланс!$B$230</f>
        <v>-0.17501519999973425</v>
      </c>
    </row>
    <row r="966" spans="1:3" hidden="1" outlineLevel="1" x14ac:dyDescent="0.25">
      <c r="C966" s="96">
        <f>баланс!$B$231</f>
        <v>0.20297049999999217</v>
      </c>
    </row>
    <row r="967" spans="1:3" x14ac:dyDescent="0.25">
      <c r="A967" t="s">
        <v>275</v>
      </c>
      <c r="C967" s="96">
        <f>SUM(C963:C966)</f>
        <v>-0.71898469999973713</v>
      </c>
    </row>
    <row r="968" spans="1:3" hidden="1" outlineLevel="1" x14ac:dyDescent="0.25">
      <c r="B968" t="s">
        <v>1505</v>
      </c>
      <c r="C968" s="96">
        <f>баланс!$B$1822</f>
        <v>-3.2662500000014916E-2</v>
      </c>
    </row>
    <row r="969" spans="1:3" hidden="1" outlineLevel="1" x14ac:dyDescent="0.25">
      <c r="C969" s="96">
        <f>баланс!$B$1823</f>
        <v>0.20067499999993288</v>
      </c>
    </row>
    <row r="970" spans="1:3" hidden="1" outlineLevel="1" x14ac:dyDescent="0.25">
      <c r="C970" s="96">
        <f>баланс!$B$1824</f>
        <v>-0.4515800000000354</v>
      </c>
    </row>
    <row r="971" spans="1:3" hidden="1" outlineLevel="1" x14ac:dyDescent="0.25">
      <c r="C971" s="96">
        <f>баланс!$B$1825</f>
        <v>-0.62680000000000291</v>
      </c>
    </row>
    <row r="972" spans="1:3" hidden="1" outlineLevel="1" x14ac:dyDescent="0.25">
      <c r="C972" s="96">
        <f>баланс!$B$1826</f>
        <v>0.21106050000003052</v>
      </c>
    </row>
    <row r="973" spans="1:3" x14ac:dyDescent="0.25">
      <c r="A973" t="s">
        <v>1112</v>
      </c>
      <c r="C973" s="96">
        <f>SUM(C968:C972)</f>
        <v>-0.69930700000008983</v>
      </c>
    </row>
    <row r="974" spans="1:3" hidden="1" outlineLevel="1" x14ac:dyDescent="0.25">
      <c r="B974" t="s">
        <v>1505</v>
      </c>
      <c r="C974" s="96">
        <f>баланс!$B$2354</f>
        <v>-0.58772600000008879</v>
      </c>
    </row>
    <row r="975" spans="1:3" hidden="1" outlineLevel="1" x14ac:dyDescent="0.25">
      <c r="C975" s="96">
        <f>баланс!$B$2355</f>
        <v>-0.10430449999989833</v>
      </c>
    </row>
    <row r="976" spans="1:3" x14ac:dyDescent="0.25">
      <c r="A976" t="s">
        <v>1333</v>
      </c>
      <c r="C976" s="96">
        <f>SUM(C974:C975)</f>
        <v>-0.69203049999998711</v>
      </c>
    </row>
    <row r="977" spans="1:3" hidden="1" outlineLevel="1" x14ac:dyDescent="0.25">
      <c r="B977" t="s">
        <v>1505</v>
      </c>
      <c r="C977" s="96">
        <f>баланс!$B$2309</f>
        <v>0.56517250000001695</v>
      </c>
    </row>
    <row r="978" spans="1:3" hidden="1" outlineLevel="1" x14ac:dyDescent="0.25">
      <c r="C978" s="96">
        <f>баланс!$B$2310</f>
        <v>6.7000000000007276E-2</v>
      </c>
    </row>
    <row r="979" spans="1:3" hidden="1" outlineLevel="1" x14ac:dyDescent="0.25">
      <c r="C979" s="96">
        <f>баланс!$B$2311</f>
        <v>-0.67851000000018757</v>
      </c>
    </row>
    <row r="980" spans="1:3" hidden="1" outlineLevel="1" x14ac:dyDescent="0.25">
      <c r="C980" s="96">
        <f>баланс!$B$2312</f>
        <v>-0.36000000000001364</v>
      </c>
    </row>
    <row r="981" spans="1:3" hidden="1" outlineLevel="1" x14ac:dyDescent="0.25">
      <c r="C981" s="96">
        <f>баланс!$B$2313</f>
        <v>-0.27999999999997272</v>
      </c>
    </row>
    <row r="982" spans="1:3" x14ac:dyDescent="0.25">
      <c r="A982" t="s">
        <v>138</v>
      </c>
      <c r="C982" s="96">
        <f>SUM(C977:C981)</f>
        <v>-0.6863375000001497</v>
      </c>
    </row>
    <row r="983" spans="1:3" hidden="1" outlineLevel="1" x14ac:dyDescent="0.25">
      <c r="B983" t="s">
        <v>1505</v>
      </c>
      <c r="C983" s="96">
        <f>баланс!$B$1848</f>
        <v>-0.66999999999995907</v>
      </c>
    </row>
    <row r="984" spans="1:3" x14ac:dyDescent="0.25">
      <c r="A984" t="s">
        <v>1121</v>
      </c>
      <c r="C984" s="96">
        <f>SUM(C983)</f>
        <v>-0.66999999999995907</v>
      </c>
    </row>
    <row r="985" spans="1:3" hidden="1" outlineLevel="1" x14ac:dyDescent="0.25">
      <c r="B985" t="s">
        <v>1505</v>
      </c>
      <c r="C985" s="96">
        <f>баланс!$B$516</f>
        <v>-0.66820000000006985</v>
      </c>
    </row>
    <row r="986" spans="1:3" x14ac:dyDescent="0.25">
      <c r="A986" t="s">
        <v>475</v>
      </c>
      <c r="C986" s="96">
        <f>SUM(C985)</f>
        <v>-0.66820000000006985</v>
      </c>
    </row>
    <row r="987" spans="1:3" hidden="1" outlineLevel="1" x14ac:dyDescent="0.25">
      <c r="B987" t="s">
        <v>1505</v>
      </c>
      <c r="C987" s="96">
        <f>баланс!$B$329</f>
        <v>-0.6605000000012069</v>
      </c>
    </row>
    <row r="988" spans="1:3" x14ac:dyDescent="0.25">
      <c r="A988" t="s">
        <v>350</v>
      </c>
      <c r="C988" s="96">
        <f>SUM(C987)</f>
        <v>-0.6605000000012069</v>
      </c>
    </row>
    <row r="989" spans="1:3" hidden="1" outlineLevel="1" x14ac:dyDescent="0.25">
      <c r="B989" t="s">
        <v>1505</v>
      </c>
      <c r="C989" s="96">
        <f>баланс!$B$995</f>
        <v>-0.15569999999956963</v>
      </c>
    </row>
    <row r="990" spans="1:3" hidden="1" outlineLevel="1" x14ac:dyDescent="0.25">
      <c r="C990" s="96">
        <f>баланс!$B$996</f>
        <v>-0.49323999999978696</v>
      </c>
    </row>
    <row r="991" spans="1:3" x14ac:dyDescent="0.25">
      <c r="A991" t="s">
        <v>744</v>
      </c>
      <c r="C991" s="96">
        <f>SUM(C989:C990)</f>
        <v>-0.64893999999935659</v>
      </c>
    </row>
    <row r="992" spans="1:3" hidden="1" outlineLevel="1" x14ac:dyDescent="0.25">
      <c r="B992" t="s">
        <v>1505</v>
      </c>
      <c r="C992" s="96">
        <f>баланс!$B$880</f>
        <v>-0.63502630949687955</v>
      </c>
    </row>
    <row r="993" spans="1:3" x14ac:dyDescent="0.25">
      <c r="A993" t="s">
        <v>662</v>
      </c>
      <c r="C993" s="96">
        <f>SUM(C992)</f>
        <v>-0.63502630949687955</v>
      </c>
    </row>
    <row r="994" spans="1:3" hidden="1" outlineLevel="1" x14ac:dyDescent="0.25">
      <c r="B994" t="s">
        <v>1505</v>
      </c>
      <c r="C994" s="96">
        <f>баланс!$B$256</f>
        <v>314.37799999999993</v>
      </c>
    </row>
    <row r="995" spans="1:3" hidden="1" outlineLevel="1" x14ac:dyDescent="0.25">
      <c r="C995" s="96">
        <f>баланс!$B$257</f>
        <v>-315.01215000000002</v>
      </c>
    </row>
    <row r="996" spans="1:3" x14ac:dyDescent="0.25">
      <c r="A996" t="s">
        <v>290</v>
      </c>
      <c r="C996" s="96">
        <f>SUM(C994:C995)</f>
        <v>-0.63415000000009059</v>
      </c>
    </row>
    <row r="997" spans="1:3" hidden="1" outlineLevel="1" x14ac:dyDescent="0.25">
      <c r="B997" t="s">
        <v>1505</v>
      </c>
      <c r="C997" s="96">
        <f>баланс!$B$1682</f>
        <v>-2.0270599999993522</v>
      </c>
    </row>
    <row r="998" spans="1:3" hidden="1" outlineLevel="1" x14ac:dyDescent="0.25">
      <c r="C998" s="96">
        <f>баланс!$B$1683</f>
        <v>-6.4899999997578561E-3</v>
      </c>
    </row>
    <row r="999" spans="1:3" hidden="1" outlineLevel="1" x14ac:dyDescent="0.25">
      <c r="C999" s="96">
        <f>баланс!$B$1684</f>
        <v>-0.50306000000023232</v>
      </c>
    </row>
    <row r="1000" spans="1:3" hidden="1" outlineLevel="1" x14ac:dyDescent="0.25">
      <c r="C1000" s="96">
        <f>баланс!$B$1685</f>
        <v>0.34687200000007579</v>
      </c>
    </row>
    <row r="1001" spans="1:3" hidden="1" outlineLevel="1" x14ac:dyDescent="0.25">
      <c r="C1001" s="96">
        <f>баланс!$B$1686</f>
        <v>2.6162500000000364</v>
      </c>
    </row>
    <row r="1002" spans="1:3" hidden="1" outlineLevel="1" x14ac:dyDescent="0.25">
      <c r="C1002" s="96">
        <f>баланс!$B$1687</f>
        <v>-0.29308999999989283</v>
      </c>
    </row>
    <row r="1003" spans="1:3" hidden="1" outlineLevel="1" x14ac:dyDescent="0.25">
      <c r="C1003" s="96">
        <f>баланс!$B$1688</f>
        <v>5.1320000000032451E-2</v>
      </c>
    </row>
    <row r="1004" spans="1:3" hidden="1" outlineLevel="1" x14ac:dyDescent="0.25">
      <c r="C1004" s="96">
        <f>баланс!$B$1689</f>
        <v>-0.39700000000016189</v>
      </c>
    </row>
    <row r="1005" spans="1:3" hidden="1" outlineLevel="1" x14ac:dyDescent="0.25">
      <c r="C1005" s="96">
        <f>баланс!$B$1690</f>
        <v>0.42690000000004602</v>
      </c>
    </row>
    <row r="1006" spans="1:3" hidden="1" outlineLevel="1" x14ac:dyDescent="0.25">
      <c r="C1006" s="96">
        <f>баланс!$B$1691</f>
        <v>0.17789999999990869</v>
      </c>
    </row>
    <row r="1007" spans="1:3" hidden="1" outlineLevel="1" x14ac:dyDescent="0.25">
      <c r="C1007" s="96">
        <f>баланс!$B$1692</f>
        <v>-0.20964000000049055</v>
      </c>
    </row>
    <row r="1008" spans="1:3" hidden="1" outlineLevel="1" x14ac:dyDescent="0.25">
      <c r="C1008" s="96">
        <f>баланс!$B$1693</f>
        <v>-0.4959999999999809</v>
      </c>
    </row>
    <row r="1009" spans="1:3" hidden="1" outlineLevel="1" x14ac:dyDescent="0.25">
      <c r="C1009" s="96">
        <f>баланс!$B$1694</f>
        <v>7.2299999999984266E-2</v>
      </c>
    </row>
    <row r="1010" spans="1:3" hidden="1" outlineLevel="1" x14ac:dyDescent="0.25">
      <c r="C1010" s="96">
        <f>баланс!$B$1695</f>
        <v>-0.39000000000010004</v>
      </c>
    </row>
    <row r="1011" spans="1:3" x14ac:dyDescent="0.25">
      <c r="A1011" t="s">
        <v>35</v>
      </c>
      <c r="C1011" s="96">
        <f>SUM(C997:C1010)</f>
        <v>-0.63079799999988495</v>
      </c>
    </row>
    <row r="1012" spans="1:3" hidden="1" outlineLevel="1" x14ac:dyDescent="0.25">
      <c r="B1012" t="s">
        <v>1505</v>
      </c>
      <c r="C1012" s="96">
        <f>баланс!$B$311</f>
        <v>-0.61559999999997217</v>
      </c>
    </row>
    <row r="1013" spans="1:3" x14ac:dyDescent="0.25">
      <c r="A1013" t="s">
        <v>334</v>
      </c>
      <c r="C1013" s="96">
        <f>SUM(C1012)</f>
        <v>-0.61559999999997217</v>
      </c>
    </row>
    <row r="1014" spans="1:3" hidden="1" outlineLevel="1" x14ac:dyDescent="0.25">
      <c r="B1014" t="s">
        <v>1505</v>
      </c>
      <c r="C1014" s="96">
        <f>баланс!$B$2131</f>
        <v>-0.64271500000063497</v>
      </c>
    </row>
    <row r="1015" spans="1:3" hidden="1" outlineLevel="1" x14ac:dyDescent="0.25">
      <c r="C1015" s="96">
        <f>баланс!$B$2132</f>
        <v>-0.11321999999995569</v>
      </c>
    </row>
    <row r="1016" spans="1:3" hidden="1" outlineLevel="1" x14ac:dyDescent="0.25">
      <c r="C1016" s="96">
        <f>баланс!$B$2133</f>
        <v>119.94449000000009</v>
      </c>
    </row>
    <row r="1017" spans="1:3" hidden="1" outlineLevel="1" x14ac:dyDescent="0.25">
      <c r="C1017" s="96">
        <f>баланс!$B$2134</f>
        <v>-119.27140000000003</v>
      </c>
    </row>
    <row r="1018" spans="1:3" hidden="1" outlineLevel="1" x14ac:dyDescent="0.25">
      <c r="C1018" s="96">
        <f>баланс!$B$2135</f>
        <v>0.3930000000000291</v>
      </c>
    </row>
    <row r="1019" spans="1:3" hidden="1" outlineLevel="1" x14ac:dyDescent="0.25">
      <c r="C1019" s="96">
        <f>баланс!$B$2136</f>
        <v>322.26172999999972</v>
      </c>
    </row>
    <row r="1020" spans="1:3" hidden="1" outlineLevel="1" x14ac:dyDescent="0.25">
      <c r="C1020" s="96">
        <f>баланс!$B$2137</f>
        <v>-322.57503000000003</v>
      </c>
    </row>
    <row r="1021" spans="1:3" hidden="1" outlineLevel="1" x14ac:dyDescent="0.25">
      <c r="C1021" s="96">
        <f>баланс!$B$2138</f>
        <v>-0.40592400000002726</v>
      </c>
    </row>
    <row r="1022" spans="1:3" hidden="1" outlineLevel="1" x14ac:dyDescent="0.25">
      <c r="C1022" s="96">
        <f>баланс!$B$2139</f>
        <v>1.9488700000010795E-2</v>
      </c>
    </row>
    <row r="1023" spans="1:3" hidden="1" outlineLevel="1" x14ac:dyDescent="0.25">
      <c r="C1023" s="96">
        <f>баланс!$B$2140</f>
        <v>0.17158999999992375</v>
      </c>
    </row>
    <row r="1024" spans="1:3" hidden="1" outlineLevel="1" x14ac:dyDescent="0.25">
      <c r="C1024" s="96">
        <f>баланс!$B$2141</f>
        <v>-0.46274700000003577</v>
      </c>
    </row>
    <row r="1025" spans="1:3" hidden="1" outlineLevel="1" x14ac:dyDescent="0.25">
      <c r="C1025" s="96">
        <f>баланс!$B$2142</f>
        <v>0.43772800000033385</v>
      </c>
    </row>
    <row r="1026" spans="1:3" hidden="1" outlineLevel="1" x14ac:dyDescent="0.25">
      <c r="C1026" s="96">
        <f>баланс!$B$2143</f>
        <v>-0.47550000000001091</v>
      </c>
    </row>
    <row r="1027" spans="1:3" hidden="1" outlineLevel="1" x14ac:dyDescent="0.25">
      <c r="C1027" s="96">
        <f>баланс!$B$2144</f>
        <v>3.974000000016531E-2</v>
      </c>
    </row>
    <row r="1028" spans="1:3" hidden="1" outlineLevel="1" x14ac:dyDescent="0.25">
      <c r="C1028" s="96">
        <f>баланс!$B$2145</f>
        <v>6.4000000000078217E-2</v>
      </c>
    </row>
    <row r="1029" spans="1:3" x14ac:dyDescent="0.25">
      <c r="A1029" t="s">
        <v>1235</v>
      </c>
      <c r="C1029" s="96">
        <f>SUM(C1014:C1028)</f>
        <v>-0.61476930000037555</v>
      </c>
    </row>
    <row r="1030" spans="1:3" hidden="1" outlineLevel="1" x14ac:dyDescent="0.25">
      <c r="B1030" t="s">
        <v>1505</v>
      </c>
      <c r="C1030" s="96">
        <f>баланс!$B$481</f>
        <v>-0.32031999999981053</v>
      </c>
    </row>
    <row r="1031" spans="1:3" hidden="1" outlineLevel="1" x14ac:dyDescent="0.25">
      <c r="C1031" s="96">
        <f>баланс!$B$482</f>
        <v>-0.28999999999996362</v>
      </c>
    </row>
    <row r="1032" spans="1:3" x14ac:dyDescent="0.25">
      <c r="A1032" t="s">
        <v>459</v>
      </c>
      <c r="C1032" s="96">
        <f>SUM(C1030:C1031)</f>
        <v>-0.61031999999977415</v>
      </c>
    </row>
    <row r="1033" spans="1:3" hidden="1" outlineLevel="1" x14ac:dyDescent="0.25">
      <c r="B1033" t="s">
        <v>1505</v>
      </c>
      <c r="C1033" s="96">
        <f>баланс!$B$1298</f>
        <v>-0.60999999999989996</v>
      </c>
    </row>
    <row r="1034" spans="1:3" x14ac:dyDescent="0.25">
      <c r="A1034" t="s">
        <v>140</v>
      </c>
      <c r="C1034" s="96">
        <f>SUM(C1033)</f>
        <v>-0.60999999999989996</v>
      </c>
    </row>
    <row r="1035" spans="1:3" hidden="1" outlineLevel="1" x14ac:dyDescent="0.25">
      <c r="B1035" t="s">
        <v>1505</v>
      </c>
      <c r="C1035" s="96">
        <f>баланс!$B$1430</f>
        <v>-0.90145230125426679</v>
      </c>
    </row>
    <row r="1036" spans="1:3" hidden="1" outlineLevel="1" x14ac:dyDescent="0.25">
      <c r="C1036" s="96">
        <f>баланс!$B$1431</f>
        <v>-5.2579999999807114E-2</v>
      </c>
    </row>
    <row r="1037" spans="1:3" hidden="1" outlineLevel="1" x14ac:dyDescent="0.25">
      <c r="C1037" s="96">
        <f>баланс!$B$1432</f>
        <v>0.30347999999980857</v>
      </c>
    </row>
    <row r="1038" spans="1:3" hidden="1" outlineLevel="1" x14ac:dyDescent="0.25">
      <c r="C1038" s="96">
        <f>баланс!$B$1433</f>
        <v>-0.35500000000001819</v>
      </c>
    </row>
    <row r="1039" spans="1:3" hidden="1" outlineLevel="1" x14ac:dyDescent="0.25">
      <c r="C1039" s="96">
        <f>баланс!$B$1434</f>
        <v>-7.6999999998861313E-3</v>
      </c>
    </row>
    <row r="1040" spans="1:3" hidden="1" outlineLevel="1" x14ac:dyDescent="0.25">
      <c r="C1040" s="96">
        <f>баланс!$B$1435</f>
        <v>0.38179999999999836</v>
      </c>
    </row>
    <row r="1041" spans="1:3" hidden="1" outlineLevel="1" x14ac:dyDescent="0.25">
      <c r="C1041" s="96">
        <f>баланс!$B$1436</f>
        <v>-0.26719999999977517</v>
      </c>
    </row>
    <row r="1042" spans="1:3" hidden="1" outlineLevel="1" x14ac:dyDescent="0.25">
      <c r="C1042" s="96">
        <f>баланс!$B$1437</f>
        <v>0.29600000000004911</v>
      </c>
    </row>
    <row r="1043" spans="1:3" x14ac:dyDescent="0.25">
      <c r="A1043" t="s">
        <v>953</v>
      </c>
      <c r="C1043" s="96">
        <f>SUM(C1035:C1042)</f>
        <v>-0.60265230125389735</v>
      </c>
    </row>
    <row r="1044" spans="1:3" hidden="1" outlineLevel="1" x14ac:dyDescent="0.25">
      <c r="B1044" t="s">
        <v>1505</v>
      </c>
      <c r="C1044" s="96">
        <f>баланс!$B$188</f>
        <v>-0.59049999999967895</v>
      </c>
    </row>
    <row r="1045" spans="1:3" x14ac:dyDescent="0.25">
      <c r="A1045" t="s">
        <v>256</v>
      </c>
      <c r="C1045" s="96">
        <f>SUM(C1044)</f>
        <v>-0.59049999999967895</v>
      </c>
    </row>
    <row r="1046" spans="1:3" hidden="1" outlineLevel="1" x14ac:dyDescent="0.25">
      <c r="B1046" t="s">
        <v>1505</v>
      </c>
      <c r="C1046" s="96">
        <f>баланс!$B$1363</f>
        <v>-0.58239999999977954</v>
      </c>
    </row>
    <row r="1047" spans="1:3" x14ac:dyDescent="0.25">
      <c r="A1047" t="s">
        <v>905</v>
      </c>
      <c r="C1047" s="96">
        <f>SUM(C1046)</f>
        <v>-0.58239999999977954</v>
      </c>
    </row>
    <row r="1048" spans="1:3" hidden="1" outlineLevel="1" x14ac:dyDescent="0.25">
      <c r="B1048" t="s">
        <v>1505</v>
      </c>
      <c r="C1048" s="96">
        <f>баланс!$B$2162</f>
        <v>-0.5814749999998412</v>
      </c>
    </row>
    <row r="1049" spans="1:3" x14ac:dyDescent="0.25">
      <c r="A1049" t="s">
        <v>1249</v>
      </c>
      <c r="C1049" s="96">
        <f>SUM(C1048)</f>
        <v>-0.5814749999998412</v>
      </c>
    </row>
    <row r="1050" spans="1:3" hidden="1" outlineLevel="1" x14ac:dyDescent="0.25">
      <c r="B1050" t="s">
        <v>1505</v>
      </c>
      <c r="C1050" s="96">
        <f>баланс!$B$1804</f>
        <v>-0.95118999999908738</v>
      </c>
    </row>
    <row r="1051" spans="1:3" hidden="1" outlineLevel="1" x14ac:dyDescent="0.25">
      <c r="C1051" s="96">
        <f>баланс!$B$1805</f>
        <v>0.37380000000007385</v>
      </c>
    </row>
    <row r="1052" spans="1:3" x14ac:dyDescent="0.25">
      <c r="A1052" t="s">
        <v>1094</v>
      </c>
      <c r="C1052" s="96">
        <f>SUM(C1050:C1051)</f>
        <v>-0.57738999999901353</v>
      </c>
    </row>
    <row r="1053" spans="1:3" hidden="1" outlineLevel="1" x14ac:dyDescent="0.25">
      <c r="B1053" t="s">
        <v>1505</v>
      </c>
      <c r="C1053" s="96">
        <f>баланс!$B$2542</f>
        <v>0.40862999999990279</v>
      </c>
    </row>
    <row r="1054" spans="1:3" hidden="1" outlineLevel="1" x14ac:dyDescent="0.25">
      <c r="C1054" s="96">
        <f>баланс!$B$2543</f>
        <v>3.4839999999974225E-2</v>
      </c>
    </row>
    <row r="1055" spans="1:3" hidden="1" outlineLevel="1" x14ac:dyDescent="0.25">
      <c r="C1055" s="96">
        <f>баланс!$B$2544</f>
        <v>-0.22719999999998208</v>
      </c>
    </row>
    <row r="1056" spans="1:3" hidden="1" outlineLevel="1" x14ac:dyDescent="0.25">
      <c r="C1056" s="96">
        <f>баланс!$B$2545</f>
        <v>0.36991500000010547</v>
      </c>
    </row>
    <row r="1057" spans="1:3" hidden="1" outlineLevel="1" x14ac:dyDescent="0.25">
      <c r="C1057" s="96">
        <f>баланс!$B$2546</f>
        <v>3.151999999988675E-2</v>
      </c>
    </row>
    <row r="1058" spans="1:3" hidden="1" outlineLevel="1" x14ac:dyDescent="0.25">
      <c r="C1058" s="96">
        <f>баланс!$B$2547</f>
        <v>-0.47925000000009277</v>
      </c>
    </row>
    <row r="1059" spans="1:3" hidden="1" outlineLevel="1" x14ac:dyDescent="0.25">
      <c r="C1059" s="96">
        <f>баланс!$B$2548</f>
        <v>0.36620000000004893</v>
      </c>
    </row>
    <row r="1060" spans="1:3" hidden="1" outlineLevel="1" x14ac:dyDescent="0.25">
      <c r="C1060" s="96">
        <f>баланс!$B$2549</f>
        <v>-0.25640000000021246</v>
      </c>
    </row>
    <row r="1061" spans="1:3" hidden="1" outlineLevel="1" x14ac:dyDescent="0.25">
      <c r="C1061" s="96">
        <f>баланс!$B$2550</f>
        <v>-0.81999999999993634</v>
      </c>
    </row>
    <row r="1062" spans="1:3" x14ac:dyDescent="0.25">
      <c r="A1062" t="s">
        <v>86</v>
      </c>
      <c r="C1062" s="96">
        <f>SUM(C1053:C1061)</f>
        <v>-0.57174500000030548</v>
      </c>
    </row>
    <row r="1063" spans="1:3" hidden="1" outlineLevel="1" x14ac:dyDescent="0.25">
      <c r="B1063" t="s">
        <v>1505</v>
      </c>
      <c r="C1063" s="96">
        <f>баланс!$B$917</f>
        <v>-0.57095500000022525</v>
      </c>
    </row>
    <row r="1064" spans="1:3" x14ac:dyDescent="0.25">
      <c r="A1064" t="s">
        <v>692</v>
      </c>
      <c r="C1064" s="96">
        <f>SUM(C1063)</f>
        <v>-0.57095500000022525</v>
      </c>
    </row>
    <row r="1065" spans="1:3" hidden="1" outlineLevel="1" x14ac:dyDescent="0.25">
      <c r="B1065" t="s">
        <v>1505</v>
      </c>
      <c r="C1065" s="96">
        <f>баланс!$B$1190</f>
        <v>-0.57054999999945721</v>
      </c>
    </row>
    <row r="1066" spans="1:3" x14ac:dyDescent="0.25">
      <c r="A1066" t="s">
        <v>844</v>
      </c>
      <c r="C1066" s="96">
        <f>SUM(C1065)</f>
        <v>-0.57054999999945721</v>
      </c>
    </row>
    <row r="1067" spans="1:3" hidden="1" outlineLevel="1" x14ac:dyDescent="0.25">
      <c r="B1067" t="s">
        <v>1505</v>
      </c>
      <c r="C1067" s="96">
        <f>баланс!$B$1818</f>
        <v>-4.714000000001306E-2</v>
      </c>
    </row>
    <row r="1068" spans="1:3" hidden="1" outlineLevel="1" x14ac:dyDescent="0.25">
      <c r="C1068" s="96">
        <f>баланс!$B$1819</f>
        <v>-0.36907499999995252</v>
      </c>
    </row>
    <row r="1069" spans="1:3" hidden="1" outlineLevel="1" x14ac:dyDescent="0.25">
      <c r="C1069" s="96">
        <f>баланс!$B$1820</f>
        <v>-0.15345000000002074</v>
      </c>
    </row>
    <row r="1070" spans="1:3" x14ac:dyDescent="0.25">
      <c r="A1070" t="s">
        <v>1108</v>
      </c>
      <c r="C1070" s="96">
        <f>SUM(C1067:C1069)</f>
        <v>-0.56966499999998632</v>
      </c>
    </row>
    <row r="1071" spans="1:3" hidden="1" outlineLevel="1" x14ac:dyDescent="0.25">
      <c r="B1071" t="s">
        <v>1505</v>
      </c>
      <c r="C1071" s="96">
        <f>баланс!$B$1330</f>
        <v>-0.5629600000000039</v>
      </c>
    </row>
    <row r="1072" spans="1:3" x14ac:dyDescent="0.25">
      <c r="A1072" t="s">
        <v>901</v>
      </c>
      <c r="C1072" s="96">
        <f>SUM(C1071)</f>
        <v>-0.5629600000000039</v>
      </c>
    </row>
    <row r="1073" spans="1:3" hidden="1" outlineLevel="1" x14ac:dyDescent="0.25">
      <c r="B1073" t="s">
        <v>1505</v>
      </c>
      <c r="C1073" s="96">
        <f>баланс!$B$352</f>
        <v>-0.13856000000009772</v>
      </c>
    </row>
    <row r="1074" spans="1:3" hidden="1" outlineLevel="1" x14ac:dyDescent="0.25">
      <c r="C1074" s="96">
        <f>баланс!$B$353</f>
        <v>-0.22010000000000218</v>
      </c>
    </row>
    <row r="1075" spans="1:3" hidden="1" outlineLevel="1" x14ac:dyDescent="0.25">
      <c r="C1075" s="96">
        <f>баланс!$B$354</f>
        <v>-0.20314999999993688</v>
      </c>
    </row>
    <row r="1076" spans="1:3" x14ac:dyDescent="0.25">
      <c r="A1076" t="s">
        <v>373</v>
      </c>
      <c r="C1076" s="96">
        <f>SUM(C1073:C1075)</f>
        <v>-0.56181000000003678</v>
      </c>
    </row>
    <row r="1077" spans="1:3" hidden="1" outlineLevel="1" x14ac:dyDescent="0.25">
      <c r="B1077" t="s">
        <v>1505</v>
      </c>
      <c r="C1077" s="96">
        <f>баланс!$B$585</f>
        <v>-0.10683749999998327</v>
      </c>
    </row>
    <row r="1078" spans="1:3" hidden="1" outlineLevel="1" x14ac:dyDescent="0.25">
      <c r="C1078" s="96">
        <f>баланс!$B$586</f>
        <v>-0.16760000000022046</v>
      </c>
    </row>
    <row r="1079" spans="1:3" hidden="1" outlineLevel="1" x14ac:dyDescent="0.25">
      <c r="C1079" s="96">
        <f>баланс!$B$587</f>
        <v>-0.27999999999997272</v>
      </c>
    </row>
    <row r="1080" spans="1:3" x14ac:dyDescent="0.25">
      <c r="A1080" t="s">
        <v>139</v>
      </c>
      <c r="C1080" s="96">
        <f>SUM(C1077:C1079)</f>
        <v>-0.55443750000017644</v>
      </c>
    </row>
    <row r="1081" spans="1:3" hidden="1" outlineLevel="1" x14ac:dyDescent="0.25">
      <c r="B1081" t="s">
        <v>1505</v>
      </c>
      <c r="C1081" s="96">
        <f>баланс!$B$1867</f>
        <v>-0.55003000000004931</v>
      </c>
    </row>
    <row r="1082" spans="1:3" x14ac:dyDescent="0.25">
      <c r="A1082" t="s">
        <v>1131</v>
      </c>
      <c r="C1082" s="96">
        <f>SUM(C1081)</f>
        <v>-0.55003000000004931</v>
      </c>
    </row>
    <row r="1083" spans="1:3" hidden="1" outlineLevel="1" x14ac:dyDescent="0.25">
      <c r="B1083" t="s">
        <v>1505</v>
      </c>
      <c r="C1083" s="96">
        <f>баланс!$B$2576</f>
        <v>-0.54909999999995307</v>
      </c>
    </row>
    <row r="1084" spans="1:3" x14ac:dyDescent="0.25">
      <c r="A1084" t="s">
        <v>1442</v>
      </c>
      <c r="C1084" s="96">
        <f>SUM(C1083)</f>
        <v>-0.54909999999995307</v>
      </c>
    </row>
    <row r="1085" spans="1:3" hidden="1" outlineLevel="1" x14ac:dyDescent="0.25">
      <c r="B1085" t="s">
        <v>1505</v>
      </c>
      <c r="C1085" s="96">
        <f>баланс!$B$694</f>
        <v>-0.54639585306853178</v>
      </c>
    </row>
    <row r="1086" spans="1:3" x14ac:dyDescent="0.25">
      <c r="A1086" t="s">
        <v>588</v>
      </c>
      <c r="C1086" s="96">
        <f>SUM(C1085)</f>
        <v>-0.54639585306853178</v>
      </c>
    </row>
    <row r="1087" spans="1:3" hidden="1" outlineLevel="1" x14ac:dyDescent="0.25">
      <c r="B1087" t="s">
        <v>1505</v>
      </c>
      <c r="C1087" s="96">
        <f>баланс!$B$686</f>
        <v>-7.2000000000059572E-2</v>
      </c>
    </row>
    <row r="1088" spans="1:3" hidden="1" outlineLevel="1" x14ac:dyDescent="0.25">
      <c r="C1088" s="96">
        <f>баланс!$B$687</f>
        <v>-0.47171399999990626</v>
      </c>
    </row>
    <row r="1089" spans="1:3" x14ac:dyDescent="0.25">
      <c r="A1089" t="s">
        <v>584</v>
      </c>
      <c r="C1089" s="96">
        <f>SUM(C1087:C1088)</f>
        <v>-0.54371399999996584</v>
      </c>
    </row>
    <row r="1090" spans="1:3" hidden="1" outlineLevel="1" x14ac:dyDescent="0.25">
      <c r="B1090" t="s">
        <v>1505</v>
      </c>
      <c r="C1090" s="96">
        <f>баланс!$B$1056</f>
        <v>-0.80993999999918742</v>
      </c>
    </row>
    <row r="1091" spans="1:3" hidden="1" outlineLevel="1" x14ac:dyDescent="0.25">
      <c r="C1091" s="96">
        <f>баланс!$B$1057</f>
        <v>0.18620999999996002</v>
      </c>
    </row>
    <row r="1092" spans="1:3" hidden="1" outlineLevel="1" x14ac:dyDescent="0.25">
      <c r="C1092" s="96">
        <f>баланс!$B$1058</f>
        <v>8.0572399999937261E-2</v>
      </c>
    </row>
    <row r="1093" spans="1:3" x14ac:dyDescent="0.25">
      <c r="A1093" t="s">
        <v>759</v>
      </c>
      <c r="C1093" s="96">
        <f>SUM(C1090:C1092)</f>
        <v>-0.54315759999929014</v>
      </c>
    </row>
    <row r="1094" spans="1:3" hidden="1" outlineLevel="1" x14ac:dyDescent="0.25">
      <c r="B1094" t="s">
        <v>1505</v>
      </c>
      <c r="C1094" s="96">
        <f>баланс!$B$1479</f>
        <v>-0.46687500000007276</v>
      </c>
    </row>
    <row r="1095" spans="1:3" hidden="1" outlineLevel="1" x14ac:dyDescent="0.25">
      <c r="C1095" s="96">
        <f>баланс!$B$1480</f>
        <v>-0.43891000000002123</v>
      </c>
    </row>
    <row r="1096" spans="1:3" hidden="1" outlineLevel="1" x14ac:dyDescent="0.25">
      <c r="C1096" s="96">
        <f>баланс!$B$1481</f>
        <v>0.36565299999995204</v>
      </c>
    </row>
    <row r="1097" spans="1:3" x14ac:dyDescent="0.25">
      <c r="A1097" t="s">
        <v>975</v>
      </c>
      <c r="C1097" s="96">
        <f>SUM(C1094:C1096)</f>
        <v>-0.54013200000014194</v>
      </c>
    </row>
    <row r="1098" spans="1:3" hidden="1" outlineLevel="1" x14ac:dyDescent="0.25">
      <c r="B1098" t="s">
        <v>1505</v>
      </c>
      <c r="C1098" s="96">
        <f>баланс!$B$617</f>
        <v>-0.28492999999980384</v>
      </c>
    </row>
    <row r="1099" spans="1:3" hidden="1" outlineLevel="1" x14ac:dyDescent="0.25">
      <c r="C1099" s="96">
        <f>баланс!$B$618</f>
        <v>-0.2525538999998389</v>
      </c>
    </row>
    <row r="1100" spans="1:3" x14ac:dyDescent="0.25">
      <c r="A1100" t="s">
        <v>546</v>
      </c>
      <c r="C1100" s="96">
        <f>SUM(C1098:C1099)</f>
        <v>-0.53748389999964274</v>
      </c>
    </row>
    <row r="1101" spans="1:3" hidden="1" outlineLevel="1" x14ac:dyDescent="0.25">
      <c r="B1101" t="s">
        <v>1505</v>
      </c>
      <c r="C1101" s="96">
        <f>баланс!$B$869</f>
        <v>-0.10799999999971988</v>
      </c>
    </row>
    <row r="1102" spans="1:3" hidden="1" outlineLevel="1" x14ac:dyDescent="0.25">
      <c r="C1102" s="96">
        <f>баланс!$B$870</f>
        <v>-9.339999999997417E-2</v>
      </c>
    </row>
    <row r="1103" spans="1:3" hidden="1" outlineLevel="1" x14ac:dyDescent="0.25">
      <c r="C1103" s="96">
        <f>баланс!$B$871</f>
        <v>-0.33291999999994459</v>
      </c>
    </row>
    <row r="1104" spans="1:3" x14ac:dyDescent="0.25">
      <c r="A1104" t="s">
        <v>653</v>
      </c>
      <c r="C1104" s="96">
        <f>SUM(C1101:C1103)</f>
        <v>-0.53431999999963864</v>
      </c>
    </row>
    <row r="1105" spans="1:3" hidden="1" outlineLevel="1" x14ac:dyDescent="0.25">
      <c r="B1105" t="s">
        <v>1505</v>
      </c>
      <c r="C1105" s="96">
        <f>баланс!$B$182</f>
        <v>-0.24820000000011078</v>
      </c>
    </row>
    <row r="1106" spans="1:3" hidden="1" outlineLevel="1" x14ac:dyDescent="0.25">
      <c r="C1106" s="96">
        <f>баланс!$B$183</f>
        <v>-0.28300000000001546</v>
      </c>
    </row>
    <row r="1107" spans="1:3" x14ac:dyDescent="0.25">
      <c r="A1107" t="s">
        <v>40</v>
      </c>
      <c r="C1107" s="96">
        <f>SUM(C1105:C1106)</f>
        <v>-0.53120000000012624</v>
      </c>
    </row>
    <row r="1108" spans="1:3" hidden="1" outlineLevel="1" x14ac:dyDescent="0.25">
      <c r="B1108" t="s">
        <v>1505</v>
      </c>
      <c r="C1108" s="96">
        <f>баланс!$B$2002</f>
        <v>-0.52999999999997272</v>
      </c>
    </row>
    <row r="1109" spans="1:3" x14ac:dyDescent="0.25">
      <c r="A1109" t="s">
        <v>1487</v>
      </c>
      <c r="C1109" s="96">
        <f>SUM(C1108)</f>
        <v>-0.52999999999997272</v>
      </c>
    </row>
    <row r="1110" spans="1:3" hidden="1" outlineLevel="1" x14ac:dyDescent="0.25">
      <c r="B1110" t="s">
        <v>1505</v>
      </c>
      <c r="C1110" s="96">
        <f>баланс!$B$142</f>
        <v>0.24933370245543074</v>
      </c>
    </row>
    <row r="1111" spans="1:3" hidden="1" outlineLevel="1" x14ac:dyDescent="0.25">
      <c r="C1111" s="96">
        <f>баланс!$B$143</f>
        <v>-0.72595000000001164</v>
      </c>
    </row>
    <row r="1112" spans="1:3" hidden="1" outlineLevel="1" x14ac:dyDescent="0.25">
      <c r="C1112" s="96">
        <f>баланс!$B$144</f>
        <v>-0.26159999999993033</v>
      </c>
    </row>
    <row r="1113" spans="1:3" hidden="1" outlineLevel="1" x14ac:dyDescent="0.25">
      <c r="C1113" s="96">
        <f>баланс!$B$145</f>
        <v>0.20939999999995962</v>
      </c>
    </row>
    <row r="1114" spans="1:3" x14ac:dyDescent="0.25">
      <c r="A1114" t="s">
        <v>85</v>
      </c>
      <c r="C1114" s="96">
        <f>SUM(C1110:C1113)</f>
        <v>-0.52881629754455162</v>
      </c>
    </row>
    <row r="1115" spans="1:3" hidden="1" outlineLevel="1" x14ac:dyDescent="0.25">
      <c r="B1115" t="s">
        <v>1505</v>
      </c>
      <c r="C1115" s="96">
        <f>баланс!$B$1228</f>
        <v>-0.51449000000002343</v>
      </c>
    </row>
    <row r="1116" spans="1:3" x14ac:dyDescent="0.25">
      <c r="A1116" t="s">
        <v>865</v>
      </c>
      <c r="C1116" s="96">
        <f>SUM(C1115)</f>
        <v>-0.51449000000002343</v>
      </c>
    </row>
    <row r="1117" spans="1:3" hidden="1" outlineLevel="1" x14ac:dyDescent="0.25">
      <c r="B1117" t="s">
        <v>1505</v>
      </c>
      <c r="C1117" s="96">
        <f>баланс!$B$894</f>
        <v>-0.51335079830562336</v>
      </c>
    </row>
    <row r="1118" spans="1:3" x14ac:dyDescent="0.25">
      <c r="A1118" t="s">
        <v>677</v>
      </c>
      <c r="C1118" s="96">
        <f>SUM(C1117)</f>
        <v>-0.51335079830562336</v>
      </c>
    </row>
    <row r="1119" spans="1:3" hidden="1" outlineLevel="1" x14ac:dyDescent="0.25">
      <c r="B1119" t="s">
        <v>1505</v>
      </c>
      <c r="C1119" s="96">
        <f>баланс!$B$536</f>
        <v>-0.62880000000041036</v>
      </c>
    </row>
    <row r="1120" spans="1:3" hidden="1" outlineLevel="1" x14ac:dyDescent="0.25">
      <c r="C1120" s="96">
        <f>баланс!$B$537</f>
        <v>0.11840500000016618</v>
      </c>
    </row>
    <row r="1121" spans="1:3" x14ac:dyDescent="0.25">
      <c r="A1121" t="s">
        <v>488</v>
      </c>
      <c r="C1121" s="96">
        <f>SUM(C1119:C1120)</f>
        <v>-0.51039500000024418</v>
      </c>
    </row>
    <row r="1122" spans="1:3" hidden="1" outlineLevel="1" x14ac:dyDescent="0.25">
      <c r="B1122" t="s">
        <v>1505</v>
      </c>
      <c r="C1122" s="96">
        <f>баланс!$B$334</f>
        <v>-0.14620000000007849</v>
      </c>
    </row>
    <row r="1123" spans="1:3" hidden="1" outlineLevel="1" x14ac:dyDescent="0.25">
      <c r="C1123" s="96">
        <f>баланс!$B$335</f>
        <v>-0.36320000000000618</v>
      </c>
    </row>
    <row r="1124" spans="1:3" hidden="1" outlineLevel="1" x14ac:dyDescent="0.25">
      <c r="C1124" s="96">
        <f>баланс!$B$336</f>
        <v>-0.24257499999987431</v>
      </c>
    </row>
    <row r="1125" spans="1:3" hidden="1" outlineLevel="1" x14ac:dyDescent="0.25">
      <c r="C1125" s="96">
        <f>баланс!$B$337</f>
        <v>0.65279999999984284</v>
      </c>
    </row>
    <row r="1126" spans="1:3" hidden="1" outlineLevel="1" x14ac:dyDescent="0.25">
      <c r="C1126" s="96">
        <f>баланс!$B$338</f>
        <v>-0.40839999999991505</v>
      </c>
    </row>
    <row r="1127" spans="1:3" x14ac:dyDescent="0.25">
      <c r="A1127" t="s">
        <v>358</v>
      </c>
      <c r="C1127" s="96">
        <f>SUM(C1122:C1126)</f>
        <v>-0.5075750000000312</v>
      </c>
    </row>
    <row r="1128" spans="1:3" hidden="1" outlineLevel="1" x14ac:dyDescent="0.25">
      <c r="B1128" t="s">
        <v>1505</v>
      </c>
      <c r="C1128" s="96">
        <f>баланс!$B$1216</f>
        <v>0.22871500000007927</v>
      </c>
    </row>
    <row r="1129" spans="1:3" hidden="1" outlineLevel="1" x14ac:dyDescent="0.25">
      <c r="C1129" s="96">
        <f>баланс!$B$1217</f>
        <v>-0.17314999999962311</v>
      </c>
    </row>
    <row r="1130" spans="1:3" hidden="1" outlineLevel="1" x14ac:dyDescent="0.25">
      <c r="C1130" s="96">
        <f>баланс!$B$1218</f>
        <v>-0.44579999999984921</v>
      </c>
    </row>
    <row r="1131" spans="1:3" hidden="1" outlineLevel="1" x14ac:dyDescent="0.25">
      <c r="C1131" s="96">
        <f>баланс!$B$1219</f>
        <v>6.1400000000048749E-2</v>
      </c>
    </row>
    <row r="1132" spans="1:3" hidden="1" outlineLevel="1" x14ac:dyDescent="0.25">
      <c r="C1132" s="96">
        <f>баланс!$B$1220</f>
        <v>-0.17501519999973425</v>
      </c>
    </row>
    <row r="1133" spans="1:3" hidden="1" outlineLevel="1" x14ac:dyDescent="0.25">
      <c r="C1133" s="96">
        <f>баланс!$B$1221</f>
        <v>0.25205999999934647</v>
      </c>
    </row>
    <row r="1134" spans="1:3" hidden="1" outlineLevel="1" x14ac:dyDescent="0.25">
      <c r="C1134" s="96">
        <f>баланс!$B$1222</f>
        <v>-0.43500000000005912</v>
      </c>
    </row>
    <row r="1135" spans="1:3" hidden="1" outlineLevel="1" x14ac:dyDescent="0.25">
      <c r="C1135" s="96">
        <f>баланс!$B$1223</f>
        <v>3.1500000000050932E-2</v>
      </c>
    </row>
    <row r="1136" spans="1:3" hidden="1" outlineLevel="1" x14ac:dyDescent="0.25">
      <c r="C1136" s="96">
        <f>баланс!$B$1224</f>
        <v>0.17700000000002092</v>
      </c>
    </row>
    <row r="1137" spans="1:3" hidden="1" outlineLevel="1" x14ac:dyDescent="0.25">
      <c r="C1137" s="96">
        <f>баланс!$B$1225</f>
        <v>-2.8400000000146974E-2</v>
      </c>
    </row>
    <row r="1138" spans="1:3" x14ac:dyDescent="0.25">
      <c r="A1138" t="s">
        <v>861</v>
      </c>
      <c r="C1138" s="96">
        <f>SUM(C1128:C1137)</f>
        <v>-0.50669019999986631</v>
      </c>
    </row>
    <row r="1139" spans="1:3" hidden="1" outlineLevel="1" x14ac:dyDescent="0.25">
      <c r="B1139" t="s">
        <v>1505</v>
      </c>
      <c r="C1139" s="96">
        <f>баланс!$B$508</f>
        <v>-0.34727613382898426</v>
      </c>
    </row>
    <row r="1140" spans="1:3" hidden="1" outlineLevel="1" x14ac:dyDescent="0.25">
      <c r="C1140" s="96">
        <f>баланс!$B$509</f>
        <v>-0.1592000000000553</v>
      </c>
    </row>
    <row r="1141" spans="1:3" x14ac:dyDescent="0.25">
      <c r="A1141" t="s">
        <v>471</v>
      </c>
      <c r="C1141" s="96">
        <f>SUM(C1139:C1140)</f>
        <v>-0.50647613382903955</v>
      </c>
    </row>
    <row r="1142" spans="1:3" hidden="1" outlineLevel="1" x14ac:dyDescent="0.25">
      <c r="B1142" t="s">
        <v>1505</v>
      </c>
      <c r="C1142" s="96">
        <f>баланс!$B$1372</f>
        <v>-0.5022200000003636</v>
      </c>
    </row>
    <row r="1143" spans="1:3" x14ac:dyDescent="0.25">
      <c r="A1143" t="s">
        <v>911</v>
      </c>
      <c r="C1143" s="96">
        <f>SUM(C1142)</f>
        <v>-0.5022200000003636</v>
      </c>
    </row>
    <row r="1144" spans="1:3" hidden="1" outlineLevel="1" x14ac:dyDescent="0.25">
      <c r="B1144" t="s">
        <v>1505</v>
      </c>
      <c r="C1144" s="96">
        <f>баланс!$B$2442</f>
        <v>-1.7000000000280124E-3</v>
      </c>
    </row>
    <row r="1145" spans="1:3" hidden="1" outlineLevel="1" x14ac:dyDescent="0.25">
      <c r="C1145" s="96">
        <f>баланс!$B$2443</f>
        <v>-0.5</v>
      </c>
    </row>
    <row r="1146" spans="1:3" x14ac:dyDescent="0.25">
      <c r="A1146" t="s">
        <v>1360</v>
      </c>
      <c r="C1146" s="96">
        <f>SUM(C1144:C1145)</f>
        <v>-0.50170000000002801</v>
      </c>
    </row>
    <row r="1147" spans="1:3" hidden="1" outlineLevel="1" x14ac:dyDescent="0.25">
      <c r="B1147" t="s">
        <v>1505</v>
      </c>
      <c r="C1147" s="96">
        <f>баланс!$B$1296</f>
        <v>-0.49646000000018375</v>
      </c>
    </row>
    <row r="1148" spans="1:3" x14ac:dyDescent="0.25">
      <c r="A1148" t="s">
        <v>883</v>
      </c>
      <c r="C1148" s="96">
        <f>SUM(C1147)</f>
        <v>-0.49646000000018375</v>
      </c>
    </row>
    <row r="1149" spans="1:3" hidden="1" outlineLevel="1" x14ac:dyDescent="0.25">
      <c r="B1149" t="s">
        <v>1505</v>
      </c>
      <c r="C1149" s="96">
        <f>баланс!$B$1174</f>
        <v>-0.49360000000069704</v>
      </c>
    </row>
    <row r="1150" spans="1:3" x14ac:dyDescent="0.25">
      <c r="A1150" t="s">
        <v>829</v>
      </c>
      <c r="C1150" s="96">
        <f>SUM(C1149)</f>
        <v>-0.49360000000069704</v>
      </c>
    </row>
    <row r="1151" spans="1:3" hidden="1" outlineLevel="1" x14ac:dyDescent="0.25">
      <c r="B1151" t="s">
        <v>1505</v>
      </c>
      <c r="C1151" s="96">
        <f>баланс!$B$555</f>
        <v>-0.48919999999986885</v>
      </c>
    </row>
    <row r="1152" spans="1:3" x14ac:dyDescent="0.25">
      <c r="A1152" t="s">
        <v>505</v>
      </c>
      <c r="C1152" s="96">
        <f>SUM(C1151)</f>
        <v>-0.48919999999986885</v>
      </c>
    </row>
    <row r="1153" spans="1:3" hidden="1" outlineLevel="1" x14ac:dyDescent="0.25">
      <c r="B1153" t="s">
        <v>1505</v>
      </c>
      <c r="C1153" s="96">
        <f>баланс!$B$1660</f>
        <v>-9.7200000000043474E-2</v>
      </c>
    </row>
    <row r="1154" spans="1:3" hidden="1" outlineLevel="1" x14ac:dyDescent="0.25">
      <c r="C1154" s="96">
        <f>баланс!$B$1661</f>
        <v>-0.38999999999998636</v>
      </c>
    </row>
    <row r="1155" spans="1:3" x14ac:dyDescent="0.25">
      <c r="A1155" t="s">
        <v>101</v>
      </c>
      <c r="C1155" s="96">
        <f>SUM(C1153:C1154)</f>
        <v>-0.48720000000002983</v>
      </c>
    </row>
    <row r="1156" spans="1:3" hidden="1" outlineLevel="1" x14ac:dyDescent="0.25">
      <c r="B1156" t="s">
        <v>1505</v>
      </c>
      <c r="C1156" s="96">
        <f>баланс!$B$58</f>
        <v>-0.48538767315801579</v>
      </c>
    </row>
    <row r="1157" spans="1:3" x14ac:dyDescent="0.25">
      <c r="A1157" t="s">
        <v>187</v>
      </c>
      <c r="C1157" s="96">
        <f>SUM(C1156)</f>
        <v>-0.48538767315801579</v>
      </c>
    </row>
    <row r="1158" spans="1:3" hidden="1" outlineLevel="1" x14ac:dyDescent="0.25">
      <c r="B1158" t="s">
        <v>1505</v>
      </c>
      <c r="C1158" s="96">
        <f>баланс!$B$2033</f>
        <v>-0.48285800000002155</v>
      </c>
    </row>
    <row r="1159" spans="1:3" x14ac:dyDescent="0.25">
      <c r="A1159" t="s">
        <v>1202</v>
      </c>
      <c r="C1159" s="96">
        <f>SUM(C1158)</f>
        <v>-0.48285800000002155</v>
      </c>
    </row>
    <row r="1160" spans="1:3" hidden="1" outlineLevel="1" x14ac:dyDescent="0.25">
      <c r="B1160" t="s">
        <v>1505</v>
      </c>
      <c r="C1160" s="96">
        <f>баланс!$B$2484</f>
        <v>-0.4806999999996151</v>
      </c>
    </row>
    <row r="1161" spans="1:3" x14ac:dyDescent="0.25">
      <c r="A1161" t="s">
        <v>1384</v>
      </c>
      <c r="C1161" s="96">
        <f>SUM(C1160)</f>
        <v>-0.4806999999996151</v>
      </c>
    </row>
    <row r="1162" spans="1:3" hidden="1" outlineLevel="1" x14ac:dyDescent="0.25">
      <c r="B1162" t="s">
        <v>1505</v>
      </c>
      <c r="C1162" s="96">
        <f>баланс!$B$500</f>
        <v>-0.477800000000002</v>
      </c>
    </row>
    <row r="1163" spans="1:3" x14ac:dyDescent="0.25">
      <c r="A1163" t="s">
        <v>465</v>
      </c>
      <c r="C1163" s="96">
        <f>SUM(C1162)</f>
        <v>-0.477800000000002</v>
      </c>
    </row>
    <row r="1164" spans="1:3" hidden="1" outlineLevel="1" x14ac:dyDescent="0.25">
      <c r="B1164" t="s">
        <v>1505</v>
      </c>
      <c r="C1164" s="96">
        <f>баланс!$B$823</f>
        <v>-0.47762941176461027</v>
      </c>
    </row>
    <row r="1165" spans="1:3" x14ac:dyDescent="0.25">
      <c r="A1165" t="s">
        <v>644</v>
      </c>
      <c r="C1165" s="96">
        <f>SUM(C1164)</f>
        <v>-0.47762941176461027</v>
      </c>
    </row>
    <row r="1166" spans="1:3" hidden="1" outlineLevel="1" x14ac:dyDescent="0.25">
      <c r="B1166" t="s">
        <v>1505</v>
      </c>
      <c r="C1166" s="96">
        <f>баланс!$B$6</f>
        <v>-0.39600000000007185</v>
      </c>
    </row>
    <row r="1167" spans="1:3" hidden="1" outlineLevel="1" x14ac:dyDescent="0.25">
      <c r="C1167" s="96">
        <f>баланс!$B$7</f>
        <v>-8.0000000000040927E-2</v>
      </c>
    </row>
    <row r="1168" spans="1:3" x14ac:dyDescent="0.25">
      <c r="A1168" t="s">
        <v>94</v>
      </c>
      <c r="C1168" s="96">
        <f>SUM(C1166:C1167)</f>
        <v>-0.47600000000011278</v>
      </c>
    </row>
    <row r="1169" spans="1:3" hidden="1" outlineLevel="1" x14ac:dyDescent="0.25">
      <c r="B1169" t="s">
        <v>1505</v>
      </c>
      <c r="C1169" s="96">
        <f>баланс!$B$1382</f>
        <v>-5.0499999999829015E-2</v>
      </c>
    </row>
    <row r="1170" spans="1:3" hidden="1" outlineLevel="1" x14ac:dyDescent="0.25">
      <c r="C1170" s="96">
        <f>баланс!$B$1383</f>
        <v>-0.54371100000003025</v>
      </c>
    </row>
    <row r="1171" spans="1:3" hidden="1" outlineLevel="1" x14ac:dyDescent="0.25">
      <c r="C1171" s="96">
        <f>баланс!$B$1384</f>
        <v>0.12049999999976535</v>
      </c>
    </row>
    <row r="1172" spans="1:3" x14ac:dyDescent="0.25">
      <c r="A1172" t="s">
        <v>916</v>
      </c>
      <c r="C1172" s="96">
        <f>SUM(C1169:C1171)</f>
        <v>-0.47371100000009392</v>
      </c>
    </row>
    <row r="1173" spans="1:3" hidden="1" outlineLevel="1" x14ac:dyDescent="0.25">
      <c r="B1173" t="s">
        <v>1505</v>
      </c>
      <c r="C1173" s="96">
        <f>баланс!$B$1746</f>
        <v>-0.47350000000005821</v>
      </c>
    </row>
    <row r="1174" spans="1:3" x14ac:dyDescent="0.25">
      <c r="A1174" t="s">
        <v>1062</v>
      </c>
      <c r="C1174" s="96">
        <f>SUM(C1173)</f>
        <v>-0.47350000000005821</v>
      </c>
    </row>
    <row r="1175" spans="1:3" hidden="1" outlineLevel="1" x14ac:dyDescent="0.25">
      <c r="B1175" t="s">
        <v>1505</v>
      </c>
      <c r="C1175" s="96">
        <f>баланс!$B$2006</f>
        <v>-1.3967000000320695E-2</v>
      </c>
    </row>
    <row r="1176" spans="1:3" hidden="1" outlineLevel="1" x14ac:dyDescent="0.25">
      <c r="C1176" s="96">
        <f>баланс!$B$2007</f>
        <v>0.1899199999998018</v>
      </c>
    </row>
    <row r="1177" spans="1:3" hidden="1" outlineLevel="1" x14ac:dyDescent="0.25">
      <c r="C1177" s="96">
        <f>баланс!$B$2008</f>
        <v>1172.3638880000001</v>
      </c>
    </row>
    <row r="1178" spans="1:3" hidden="1" outlineLevel="1" x14ac:dyDescent="0.25">
      <c r="C1178" s="96">
        <f>баланс!$B$2009</f>
        <v>-1173.01215</v>
      </c>
    </row>
    <row r="1179" spans="1:3" x14ac:dyDescent="0.25">
      <c r="A1179" t="s">
        <v>1191</v>
      </c>
      <c r="C1179" s="96">
        <f>SUM(C1175:C1178)</f>
        <v>-0.4723090000004504</v>
      </c>
    </row>
    <row r="1180" spans="1:3" hidden="1" outlineLevel="1" x14ac:dyDescent="0.25">
      <c r="B1180" t="s">
        <v>1505</v>
      </c>
      <c r="C1180" s="96">
        <f>баланс!$B$538</f>
        <v>-0.47169999999982792</v>
      </c>
    </row>
    <row r="1181" spans="1:3" x14ac:dyDescent="0.25">
      <c r="A1181" t="s">
        <v>490</v>
      </c>
      <c r="C1181" s="96">
        <f>SUM(C1180)</f>
        <v>-0.47169999999982792</v>
      </c>
    </row>
    <row r="1182" spans="1:3" hidden="1" outlineLevel="1" x14ac:dyDescent="0.25">
      <c r="B1182" t="s">
        <v>1505</v>
      </c>
      <c r="C1182" s="96">
        <f>баланс!$B$2426</f>
        <v>-0.44100000000003092</v>
      </c>
    </row>
    <row r="1183" spans="1:3" hidden="1" outlineLevel="1" x14ac:dyDescent="0.25">
      <c r="C1183" s="96">
        <f>баланс!$B$2427</f>
        <v>-2.9054000000087399E-2</v>
      </c>
    </row>
    <row r="1184" spans="1:3" x14ac:dyDescent="0.25">
      <c r="A1184" t="s">
        <v>1353</v>
      </c>
      <c r="C1184" s="96">
        <f>SUM(C1182:C1183)</f>
        <v>-0.47005400000011832</v>
      </c>
    </row>
    <row r="1185" spans="1:3" hidden="1" outlineLevel="1" x14ac:dyDescent="0.25">
      <c r="B1185" t="s">
        <v>1505</v>
      </c>
      <c r="C1185" s="96">
        <f>баланс!$B$934</f>
        <v>-0.47000000000025466</v>
      </c>
    </row>
    <row r="1186" spans="1:3" x14ac:dyDescent="0.25">
      <c r="A1186" t="s">
        <v>701</v>
      </c>
      <c r="C1186" s="96">
        <f>SUM(C1185)</f>
        <v>-0.47000000000025466</v>
      </c>
    </row>
    <row r="1187" spans="1:3" hidden="1" outlineLevel="1" x14ac:dyDescent="0.25">
      <c r="B1187" t="s">
        <v>1505</v>
      </c>
      <c r="C1187" s="96">
        <f>баланс!$B$1132</f>
        <v>-0.46879999999964639</v>
      </c>
    </row>
    <row r="1188" spans="1:3" x14ac:dyDescent="0.25">
      <c r="A1188" t="s">
        <v>787</v>
      </c>
      <c r="C1188" s="96">
        <f>SUM(C1187)</f>
        <v>-0.46879999999964639</v>
      </c>
    </row>
    <row r="1189" spans="1:3" hidden="1" outlineLevel="1" x14ac:dyDescent="0.25">
      <c r="B1189" t="s">
        <v>1505</v>
      </c>
      <c r="C1189" s="96">
        <f>баланс!$B$885</f>
        <v>7.0799999999962893E-2</v>
      </c>
    </row>
    <row r="1190" spans="1:3" hidden="1" outlineLevel="1" x14ac:dyDescent="0.25">
      <c r="C1190" s="96">
        <f>баланс!$B$886</f>
        <v>-0.3238000000003467</v>
      </c>
    </row>
    <row r="1191" spans="1:3" hidden="1" outlineLevel="1" x14ac:dyDescent="0.25">
      <c r="C1191" s="96">
        <f>баланс!$B$887</f>
        <v>-0.21459999999979118</v>
      </c>
    </row>
    <row r="1192" spans="1:3" x14ac:dyDescent="0.25">
      <c r="A1192" t="s">
        <v>667</v>
      </c>
      <c r="C1192" s="96">
        <f>SUM(C1189:C1191)</f>
        <v>-0.46760000000017499</v>
      </c>
    </row>
    <row r="1193" spans="1:3" hidden="1" outlineLevel="1" x14ac:dyDescent="0.25">
      <c r="B1193" t="s">
        <v>1505</v>
      </c>
      <c r="C1193" s="96">
        <f>баланс!$B$1754</f>
        <v>0.18887000000006537</v>
      </c>
    </row>
    <row r="1194" spans="1:3" hidden="1" outlineLevel="1" x14ac:dyDescent="0.25">
      <c r="C1194" s="96">
        <f>баланс!$B$1755</f>
        <v>0.37249999999994543</v>
      </c>
    </row>
    <row r="1195" spans="1:3" hidden="1" outlineLevel="1" x14ac:dyDescent="0.25">
      <c r="C1195" s="96">
        <f>баланс!$B$1756</f>
        <v>-0.30160000000000764</v>
      </c>
    </row>
    <row r="1196" spans="1:3" hidden="1" outlineLevel="1" x14ac:dyDescent="0.25">
      <c r="C1196" s="96">
        <f>баланс!$B$1757</f>
        <v>-0.48880000000008295</v>
      </c>
    </row>
    <row r="1197" spans="1:3" hidden="1" outlineLevel="1" x14ac:dyDescent="0.25">
      <c r="C1197" s="96">
        <f>баланс!$B$1758</f>
        <v>-0.38482999999996537</v>
      </c>
    </row>
    <row r="1198" spans="1:3" hidden="1" outlineLevel="1" x14ac:dyDescent="0.25">
      <c r="C1198" s="96">
        <f>баланс!$B$1759</f>
        <v>-0.21109999999998763</v>
      </c>
    </row>
    <row r="1199" spans="1:3" hidden="1" outlineLevel="1" x14ac:dyDescent="0.25">
      <c r="C1199" s="96">
        <f>баланс!$B$1760</f>
        <v>-8.0000000000040927E-2</v>
      </c>
    </row>
    <row r="1200" spans="1:3" hidden="1" outlineLevel="1" x14ac:dyDescent="0.25">
      <c r="C1200" s="96">
        <f>баланс!$B$1761</f>
        <v>0.43999999999999773</v>
      </c>
    </row>
    <row r="1201" spans="1:3" x14ac:dyDescent="0.25">
      <c r="A1201" t="s">
        <v>98</v>
      </c>
      <c r="C1201" s="96">
        <f>SUM(C1193:C1200)</f>
        <v>-0.46496000000007598</v>
      </c>
    </row>
    <row r="1202" spans="1:3" hidden="1" outlineLevel="1" x14ac:dyDescent="0.25">
      <c r="B1202" t="s">
        <v>1505</v>
      </c>
      <c r="C1202" s="96">
        <f>баланс!$B$544</f>
        <v>-0.46450000000015734</v>
      </c>
    </row>
    <row r="1203" spans="1:3" x14ac:dyDescent="0.25">
      <c r="A1203" t="s">
        <v>495</v>
      </c>
      <c r="C1203" s="96">
        <f>SUM(C1202)</f>
        <v>-0.46450000000015734</v>
      </c>
    </row>
    <row r="1204" spans="1:3" hidden="1" outlineLevel="1" x14ac:dyDescent="0.25">
      <c r="B1204" t="s">
        <v>1505</v>
      </c>
      <c r="C1204" s="96">
        <f>баланс!$B$2449</f>
        <v>-0.46430946017915176</v>
      </c>
    </row>
    <row r="1205" spans="1:3" x14ac:dyDescent="0.25">
      <c r="A1205" t="s">
        <v>1367</v>
      </c>
      <c r="C1205" s="96">
        <f>SUM(C1204)</f>
        <v>-0.46430946017915176</v>
      </c>
    </row>
    <row r="1206" spans="1:3" hidden="1" outlineLevel="1" x14ac:dyDescent="0.25">
      <c r="B1206" t="s">
        <v>1505</v>
      </c>
      <c r="C1206" s="96">
        <f>баланс!$B$2153</f>
        <v>-0.46415000000069995</v>
      </c>
    </row>
    <row r="1207" spans="1:3" x14ac:dyDescent="0.25">
      <c r="A1207" t="s">
        <v>1244</v>
      </c>
      <c r="C1207" s="96">
        <f>SUM(C1206)</f>
        <v>-0.46415000000069995</v>
      </c>
    </row>
    <row r="1208" spans="1:3" hidden="1" outlineLevel="1" x14ac:dyDescent="0.25">
      <c r="B1208" t="s">
        <v>1505</v>
      </c>
      <c r="C1208" s="96">
        <f>баланс!$B$2241</f>
        <v>-0.46353999999973894</v>
      </c>
    </row>
    <row r="1209" spans="1:3" x14ac:dyDescent="0.25">
      <c r="A1209" t="s">
        <v>1277</v>
      </c>
      <c r="C1209" s="96">
        <f>SUM(C1208)</f>
        <v>-0.46353999999973894</v>
      </c>
    </row>
    <row r="1210" spans="1:3" hidden="1" outlineLevel="1" x14ac:dyDescent="0.25">
      <c r="B1210" t="s">
        <v>1505</v>
      </c>
      <c r="C1210" s="96">
        <f>баланс!$B$62</f>
        <v>-0.46239999999988868</v>
      </c>
    </row>
    <row r="1211" spans="1:3" x14ac:dyDescent="0.25">
      <c r="A1211" t="s">
        <v>190</v>
      </c>
      <c r="C1211" s="96">
        <f>SUM(C1210)</f>
        <v>-0.46239999999988868</v>
      </c>
    </row>
    <row r="1212" spans="1:3" hidden="1" outlineLevel="1" x14ac:dyDescent="0.25">
      <c r="B1212" t="s">
        <v>1505</v>
      </c>
      <c r="C1212" s="96">
        <f>баланс!$B$1237</f>
        <v>-0.46230400000013105</v>
      </c>
    </row>
    <row r="1213" spans="1:3" x14ac:dyDescent="0.25">
      <c r="A1213" t="s">
        <v>870</v>
      </c>
      <c r="C1213" s="96">
        <f>SUM(C1212)</f>
        <v>-0.46230400000013105</v>
      </c>
    </row>
    <row r="1214" spans="1:3" hidden="1" outlineLevel="1" x14ac:dyDescent="0.25">
      <c r="B1214" t="s">
        <v>1505</v>
      </c>
      <c r="C1214" s="96">
        <f>баланс!$B$828</f>
        <v>-0.46128500000008898</v>
      </c>
    </row>
    <row r="1215" spans="1:3" x14ac:dyDescent="0.25">
      <c r="A1215" t="s">
        <v>648</v>
      </c>
      <c r="C1215" s="96">
        <f>SUM(C1214)</f>
        <v>-0.46128500000008898</v>
      </c>
    </row>
    <row r="1216" spans="1:3" hidden="1" outlineLevel="1" x14ac:dyDescent="0.25">
      <c r="B1216" t="s">
        <v>1505</v>
      </c>
      <c r="C1216" s="96">
        <f>баланс!$B$1609</f>
        <v>-0.46079999999994925</v>
      </c>
    </row>
    <row r="1217" spans="1:3" x14ac:dyDescent="0.25">
      <c r="A1217" t="s">
        <v>1014</v>
      </c>
      <c r="C1217" s="96">
        <f>SUM(C1216)</f>
        <v>-0.46079999999994925</v>
      </c>
    </row>
    <row r="1218" spans="1:3" hidden="1" outlineLevel="1" x14ac:dyDescent="0.25">
      <c r="B1218" t="s">
        <v>1505</v>
      </c>
      <c r="C1218" s="96">
        <f>баланс!$B$2363</f>
        <v>-0.45979999999985921</v>
      </c>
    </row>
    <row r="1219" spans="1:3" x14ac:dyDescent="0.25">
      <c r="A1219" t="s">
        <v>1338</v>
      </c>
      <c r="C1219" s="96">
        <f>SUM(C1218)</f>
        <v>-0.45979999999985921</v>
      </c>
    </row>
    <row r="1220" spans="1:3" hidden="1" outlineLevel="1" x14ac:dyDescent="0.25">
      <c r="B1220" t="s">
        <v>1505</v>
      </c>
      <c r="C1220" s="96">
        <f>баланс!$B$2358</f>
        <v>0.4097399999998288</v>
      </c>
    </row>
    <row r="1221" spans="1:3" hidden="1" outlineLevel="1" x14ac:dyDescent="0.25">
      <c r="C1221" s="96">
        <f>баланс!$B$2359</f>
        <v>7.1899999999999409E-2</v>
      </c>
    </row>
    <row r="1222" spans="1:3" hidden="1" outlineLevel="1" x14ac:dyDescent="0.25">
      <c r="C1222" s="96">
        <f>баланс!$B$2360</f>
        <v>0.25119999999992615</v>
      </c>
    </row>
    <row r="1223" spans="1:3" hidden="1" outlineLevel="1" x14ac:dyDescent="0.25">
      <c r="C1223" s="96">
        <f>баланс!$B$2361</f>
        <v>8.1400000000257933E-3</v>
      </c>
    </row>
    <row r="1224" spans="1:3" hidden="1" outlineLevel="1" x14ac:dyDescent="0.25">
      <c r="C1224" s="96">
        <f>баланс!$B$2362</f>
        <v>-1.2005000000003747</v>
      </c>
    </row>
    <row r="1225" spans="1:3" x14ac:dyDescent="0.25">
      <c r="A1225" t="s">
        <v>1336</v>
      </c>
      <c r="C1225" s="96">
        <f>SUM(C1220:C1224)</f>
        <v>-0.45952000000059456</v>
      </c>
    </row>
    <row r="1226" spans="1:3" hidden="1" outlineLevel="1" x14ac:dyDescent="0.25">
      <c r="B1226" t="s">
        <v>1505</v>
      </c>
      <c r="C1226" s="96">
        <f>баланс!$B$1395</f>
        <v>-0.45830225713001482</v>
      </c>
    </row>
    <row r="1227" spans="1:3" x14ac:dyDescent="0.25">
      <c r="A1227" t="s">
        <v>924</v>
      </c>
      <c r="C1227" s="96">
        <f>SUM(C1226)</f>
        <v>-0.45830225713001482</v>
      </c>
    </row>
    <row r="1228" spans="1:3" hidden="1" outlineLevel="1" x14ac:dyDescent="0.25">
      <c r="B1228" t="s">
        <v>1505</v>
      </c>
      <c r="C1228" s="96">
        <f>баланс!$B$1419</f>
        <v>-0.45079999999998677</v>
      </c>
    </row>
    <row r="1229" spans="1:3" x14ac:dyDescent="0.25">
      <c r="A1229" t="s">
        <v>948</v>
      </c>
      <c r="C1229" s="96">
        <f>SUM(C1228)</f>
        <v>-0.45079999999998677</v>
      </c>
    </row>
    <row r="1230" spans="1:3" hidden="1" outlineLevel="1" x14ac:dyDescent="0.25">
      <c r="B1230" t="s">
        <v>1505</v>
      </c>
      <c r="C1230" s="96">
        <f>баланс!$B$1570</f>
        <v>-0.45040000000005875</v>
      </c>
    </row>
    <row r="1231" spans="1:3" x14ac:dyDescent="0.25">
      <c r="A1231" t="s">
        <v>993</v>
      </c>
      <c r="C1231" s="96">
        <f>SUM(C1230)</f>
        <v>-0.45040000000005875</v>
      </c>
    </row>
    <row r="1232" spans="1:3" hidden="1" outlineLevel="1" x14ac:dyDescent="0.25">
      <c r="B1232" t="s">
        <v>1505</v>
      </c>
      <c r="C1232" s="96">
        <f>баланс!$B$1673</f>
        <v>-0.44833200000005036</v>
      </c>
    </row>
    <row r="1233" spans="1:3" x14ac:dyDescent="0.25">
      <c r="A1233" t="s">
        <v>1028</v>
      </c>
      <c r="C1233" s="96">
        <f>SUM(C1232)</f>
        <v>-0.44833200000005036</v>
      </c>
    </row>
    <row r="1234" spans="1:3" hidden="1" outlineLevel="1" x14ac:dyDescent="0.25">
      <c r="B1234" t="s">
        <v>1505</v>
      </c>
      <c r="C1234" s="96">
        <f>баланс!$B$2454</f>
        <v>-0.44434999999998581</v>
      </c>
    </row>
    <row r="1235" spans="1:3" x14ac:dyDescent="0.25">
      <c r="A1235" t="s">
        <v>1373</v>
      </c>
      <c r="C1235" s="96">
        <f>SUM(C1234)</f>
        <v>-0.44434999999998581</v>
      </c>
    </row>
    <row r="1236" spans="1:3" hidden="1" outlineLevel="1" x14ac:dyDescent="0.25">
      <c r="B1236" t="s">
        <v>1505</v>
      </c>
      <c r="C1236" s="96">
        <f>баланс!$B$610</f>
        <v>-0.44249999999999545</v>
      </c>
    </row>
    <row r="1237" spans="1:3" x14ac:dyDescent="0.25">
      <c r="A1237" t="s">
        <v>540</v>
      </c>
      <c r="C1237" s="96">
        <f>SUM(C1236)</f>
        <v>-0.44249999999999545</v>
      </c>
    </row>
    <row r="1238" spans="1:3" hidden="1" outlineLevel="1" x14ac:dyDescent="0.25">
      <c r="B1238" t="s">
        <v>1505</v>
      </c>
      <c r="C1238" s="96">
        <f>баланс!$B$2266</f>
        <v>-0.44000000000005457</v>
      </c>
    </row>
    <row r="1239" spans="1:3" x14ac:dyDescent="0.25">
      <c r="A1239" t="s">
        <v>1294</v>
      </c>
      <c r="C1239" s="96">
        <f>SUM(C1238)</f>
        <v>-0.44000000000005457</v>
      </c>
    </row>
    <row r="1240" spans="1:3" hidden="1" outlineLevel="1" x14ac:dyDescent="0.25">
      <c r="B1240" t="s">
        <v>1505</v>
      </c>
      <c r="C1240" s="96">
        <f>баланс!$B$504</f>
        <v>-0.43960000000060973</v>
      </c>
    </row>
    <row r="1241" spans="1:3" x14ac:dyDescent="0.25">
      <c r="A1241" t="s">
        <v>468</v>
      </c>
      <c r="C1241" s="96">
        <f>SUM(C1240)</f>
        <v>-0.43960000000060973</v>
      </c>
    </row>
    <row r="1242" spans="1:3" hidden="1" outlineLevel="1" x14ac:dyDescent="0.25">
      <c r="B1242" t="s">
        <v>1505</v>
      </c>
      <c r="C1242" s="96">
        <f>баланс!$B$599</f>
        <v>-0.2290099999999029</v>
      </c>
    </row>
    <row r="1243" spans="1:3" hidden="1" outlineLevel="1" x14ac:dyDescent="0.25">
      <c r="C1243" s="96">
        <f>баланс!$B$600</f>
        <v>5.7700000000011187E-2</v>
      </c>
    </row>
    <row r="1244" spans="1:3" hidden="1" outlineLevel="1" x14ac:dyDescent="0.25">
      <c r="C1244" s="96">
        <f>баланс!$B$601</f>
        <v>-0.26745999999997139</v>
      </c>
    </row>
    <row r="1245" spans="1:3" x14ac:dyDescent="0.25">
      <c r="A1245" t="s">
        <v>533</v>
      </c>
      <c r="C1245" s="96">
        <f>SUM(C1242:C1244)</f>
        <v>-0.4387699999998631</v>
      </c>
    </row>
    <row r="1246" spans="1:3" hidden="1" outlineLevel="1" x14ac:dyDescent="0.25">
      <c r="B1246" t="s">
        <v>1505</v>
      </c>
      <c r="C1246" s="96">
        <f>баланс!$B$2422</f>
        <v>-0.43831999999997606</v>
      </c>
    </row>
    <row r="1247" spans="1:3" x14ac:dyDescent="0.25">
      <c r="A1247" t="s">
        <v>1348</v>
      </c>
      <c r="C1247" s="96">
        <f>SUM(C1246)</f>
        <v>-0.43831999999997606</v>
      </c>
    </row>
    <row r="1248" spans="1:3" hidden="1" outlineLevel="1" x14ac:dyDescent="0.25">
      <c r="B1248" t="s">
        <v>1505</v>
      </c>
      <c r="C1248" s="96">
        <f>баланс!$B$2486</f>
        <v>-0.43787576099225589</v>
      </c>
    </row>
    <row r="1249" spans="1:3" x14ac:dyDescent="0.25">
      <c r="A1249" t="s">
        <v>1387</v>
      </c>
      <c r="C1249" s="96">
        <f>SUM(C1248)</f>
        <v>-0.43787576099225589</v>
      </c>
    </row>
    <row r="1250" spans="1:3" hidden="1" outlineLevel="1" x14ac:dyDescent="0.25">
      <c r="B1250" t="s">
        <v>1505</v>
      </c>
      <c r="C1250" s="96">
        <f>баланс!$B$138</f>
        <v>-0.44808000000000447</v>
      </c>
    </row>
    <row r="1251" spans="1:3" hidden="1" outlineLevel="1" x14ac:dyDescent="0.25">
      <c r="C1251" s="96">
        <f>баланс!$B$139</f>
        <v>1.0244999999940774E-2</v>
      </c>
    </row>
    <row r="1252" spans="1:3" x14ac:dyDescent="0.25">
      <c r="A1252" t="s">
        <v>230</v>
      </c>
      <c r="C1252" s="96">
        <f>SUM(C1250:C1251)</f>
        <v>-0.4378350000000637</v>
      </c>
    </row>
    <row r="1253" spans="1:3" hidden="1" outlineLevel="1" x14ac:dyDescent="0.25">
      <c r="B1253" t="s">
        <v>1505</v>
      </c>
      <c r="C1253" s="96">
        <f>баланс!$B$967</f>
        <v>-0.43440000000009604</v>
      </c>
    </row>
    <row r="1254" spans="1:3" x14ac:dyDescent="0.25">
      <c r="A1254" t="s">
        <v>728</v>
      </c>
      <c r="C1254" s="96">
        <f>SUM(C1253)</f>
        <v>-0.43440000000009604</v>
      </c>
    </row>
    <row r="1255" spans="1:3" hidden="1" outlineLevel="1" x14ac:dyDescent="0.25">
      <c r="B1255" t="s">
        <v>1505</v>
      </c>
      <c r="C1255" s="96">
        <f>баланс!$B$510</f>
        <v>1.7719064523328569</v>
      </c>
    </row>
    <row r="1256" spans="1:3" hidden="1" outlineLevel="1" x14ac:dyDescent="0.25">
      <c r="C1256" s="96">
        <f>баланс!$B$511</f>
        <v>-0.65308449999952245</v>
      </c>
    </row>
    <row r="1257" spans="1:3" hidden="1" outlineLevel="1" x14ac:dyDescent="0.25">
      <c r="C1257" s="96">
        <f>баланс!$B$512</f>
        <v>-0.11910999999997784</v>
      </c>
    </row>
    <row r="1258" spans="1:3" hidden="1" outlineLevel="1" x14ac:dyDescent="0.25">
      <c r="C1258" s="96">
        <f>баланс!$B$513</f>
        <v>-447.59939000000003</v>
      </c>
    </row>
    <row r="1259" spans="1:3" hidden="1" outlineLevel="1" x14ac:dyDescent="0.25">
      <c r="C1259" s="96">
        <f>баланс!$B$514</f>
        <v>446.16922</v>
      </c>
    </row>
    <row r="1260" spans="1:3" x14ac:dyDescent="0.25">
      <c r="A1260" t="s">
        <v>473</v>
      </c>
      <c r="C1260" s="96">
        <f>SUM(C1255:C1259)</f>
        <v>-0.43045804766666151</v>
      </c>
    </row>
    <row r="1261" spans="1:3" hidden="1" outlineLevel="1" x14ac:dyDescent="0.25">
      <c r="B1261" t="s">
        <v>1505</v>
      </c>
      <c r="C1261" s="96">
        <f>баланс!$B$711</f>
        <v>-0.40000000000009095</v>
      </c>
    </row>
    <row r="1262" spans="1:3" hidden="1" outlineLevel="1" x14ac:dyDescent="0.25">
      <c r="C1262" s="96">
        <f>баланс!$B$712</f>
        <v>-2.9999999999972715E-2</v>
      </c>
    </row>
    <row r="1263" spans="1:3" x14ac:dyDescent="0.25">
      <c r="A1263" t="s">
        <v>91</v>
      </c>
      <c r="C1263" s="96">
        <f>SUM(C1261:C1262)</f>
        <v>-0.43000000000006366</v>
      </c>
    </row>
    <row r="1264" spans="1:3" hidden="1" outlineLevel="1" x14ac:dyDescent="0.25">
      <c r="B1264" t="s">
        <v>1505</v>
      </c>
      <c r="C1264" s="96">
        <f>баланс!$B$2566</f>
        <v>-0.42956499999991138</v>
      </c>
    </row>
    <row r="1265" spans="1:3" x14ac:dyDescent="0.25">
      <c r="A1265" t="s">
        <v>1436</v>
      </c>
      <c r="C1265" s="96">
        <f>SUM(C1264)</f>
        <v>-0.42956499999991138</v>
      </c>
    </row>
    <row r="1266" spans="1:3" hidden="1" outlineLevel="1" x14ac:dyDescent="0.25">
      <c r="B1266" t="s">
        <v>1505</v>
      </c>
      <c r="C1266" s="96">
        <f>баланс!$B$2262</f>
        <v>-0.42891999999994823</v>
      </c>
    </row>
    <row r="1267" spans="1:3" x14ac:dyDescent="0.25">
      <c r="A1267" t="s">
        <v>1290</v>
      </c>
      <c r="C1267" s="96">
        <f>SUM(C1266)</f>
        <v>-0.42891999999994823</v>
      </c>
    </row>
    <row r="1268" spans="1:3" hidden="1" outlineLevel="1" x14ac:dyDescent="0.25">
      <c r="B1268" t="s">
        <v>1505</v>
      </c>
      <c r="C1268" s="96">
        <f>баланс!$B$2105</f>
        <v>-0.4239999999997508</v>
      </c>
    </row>
    <row r="1269" spans="1:3" x14ac:dyDescent="0.25">
      <c r="A1269" t="s">
        <v>1225</v>
      </c>
      <c r="C1269" s="96">
        <f>SUM(C1268)</f>
        <v>-0.4239999999997508</v>
      </c>
    </row>
    <row r="1270" spans="1:3" hidden="1" outlineLevel="1" x14ac:dyDescent="0.25">
      <c r="B1270" t="s">
        <v>1505</v>
      </c>
      <c r="C1270" s="96">
        <f>баланс!$B$1362</f>
        <v>-0.42370000000005348</v>
      </c>
    </row>
    <row r="1271" spans="1:3" x14ac:dyDescent="0.25">
      <c r="A1271" t="s">
        <v>904</v>
      </c>
      <c r="C1271" s="96">
        <f>SUM(C1270)</f>
        <v>-0.42370000000005348</v>
      </c>
    </row>
    <row r="1272" spans="1:3" hidden="1" outlineLevel="1" x14ac:dyDescent="0.25">
      <c r="B1272" t="s">
        <v>1505</v>
      </c>
      <c r="C1272" s="96">
        <f>баланс!$B$277</f>
        <v>-0.41880000000003292</v>
      </c>
    </row>
    <row r="1273" spans="1:3" x14ac:dyDescent="0.25">
      <c r="A1273" t="s">
        <v>305</v>
      </c>
      <c r="C1273" s="96">
        <f>SUM(C1272)</f>
        <v>-0.41880000000003292</v>
      </c>
    </row>
    <row r="1274" spans="1:3" hidden="1" outlineLevel="1" x14ac:dyDescent="0.25">
      <c r="B1274" t="s">
        <v>1505</v>
      </c>
      <c r="C1274" s="96">
        <f>баланс!$B$1319</f>
        <v>-0.41820000000006985</v>
      </c>
    </row>
    <row r="1275" spans="1:3" x14ac:dyDescent="0.25">
      <c r="A1275" t="s">
        <v>897</v>
      </c>
      <c r="C1275" s="96">
        <f>SUM(C1274)</f>
        <v>-0.41820000000006985</v>
      </c>
    </row>
    <row r="1276" spans="1:3" hidden="1" outlineLevel="1" x14ac:dyDescent="0.25">
      <c r="B1276" t="s">
        <v>1505</v>
      </c>
      <c r="C1276" s="96">
        <f>баланс!$B$255</f>
        <v>-0.41739450000000033</v>
      </c>
    </row>
    <row r="1277" spans="1:3" x14ac:dyDescent="0.25">
      <c r="A1277" t="s">
        <v>289</v>
      </c>
      <c r="C1277" s="96">
        <f>SUM(C1276)</f>
        <v>-0.41739450000000033</v>
      </c>
    </row>
    <row r="1278" spans="1:3" hidden="1" outlineLevel="1" x14ac:dyDescent="0.25">
      <c r="B1278" t="s">
        <v>1505</v>
      </c>
      <c r="C1278" s="96">
        <f>баланс!$B$442</f>
        <v>-0.41686399999997548</v>
      </c>
    </row>
    <row r="1279" spans="1:3" x14ac:dyDescent="0.25">
      <c r="A1279" t="s">
        <v>422</v>
      </c>
      <c r="C1279" s="96">
        <f>SUM(C1278)</f>
        <v>-0.41686399999997548</v>
      </c>
    </row>
    <row r="1280" spans="1:3" hidden="1" outlineLevel="1" x14ac:dyDescent="0.25">
      <c r="B1280" t="s">
        <v>1505</v>
      </c>
      <c r="C1280" s="96">
        <f>баланс!$B$1786</f>
        <v>-0.41649999999981446</v>
      </c>
    </row>
    <row r="1281" spans="1:3" x14ac:dyDescent="0.25">
      <c r="A1281" t="s">
        <v>1085</v>
      </c>
      <c r="C1281" s="96">
        <f>SUM(C1280)</f>
        <v>-0.41649999999981446</v>
      </c>
    </row>
    <row r="1282" spans="1:3" hidden="1" outlineLevel="1" x14ac:dyDescent="0.25">
      <c r="B1282" t="s">
        <v>1505</v>
      </c>
      <c r="C1282" s="96">
        <f>баланс!$B$147</f>
        <v>-0.41600000000016735</v>
      </c>
    </row>
    <row r="1283" spans="1:3" x14ac:dyDescent="0.25">
      <c r="A1283" t="s">
        <v>238</v>
      </c>
      <c r="C1283" s="96">
        <f>SUM(C1282)</f>
        <v>-0.41600000000016735</v>
      </c>
    </row>
    <row r="1284" spans="1:3" hidden="1" outlineLevel="1" x14ac:dyDescent="0.25">
      <c r="B1284" t="s">
        <v>1505</v>
      </c>
      <c r="C1284" s="96">
        <f>баланс!$B$2423</f>
        <v>-0.41314884999974311</v>
      </c>
    </row>
    <row r="1285" spans="1:3" x14ac:dyDescent="0.25">
      <c r="A1285" t="s">
        <v>1349</v>
      </c>
      <c r="C1285" s="96">
        <f>SUM(C1284)</f>
        <v>-0.41314884999974311</v>
      </c>
    </row>
    <row r="1286" spans="1:3" hidden="1" outlineLevel="1" x14ac:dyDescent="0.25">
      <c r="B1286" t="s">
        <v>1505</v>
      </c>
      <c r="C1286" s="96">
        <f>баланс!$B$1314</f>
        <v>-1.0948590000007243</v>
      </c>
    </row>
    <row r="1287" spans="1:3" hidden="1" outlineLevel="1" x14ac:dyDescent="0.25">
      <c r="C1287" s="96">
        <f>баланс!$B$1315</f>
        <v>0.32635499999992135</v>
      </c>
    </row>
    <row r="1288" spans="1:3" hidden="1" outlineLevel="1" x14ac:dyDescent="0.25">
      <c r="C1288" s="96">
        <f>баланс!$B$1316</f>
        <v>0.2872000000000412</v>
      </c>
    </row>
    <row r="1289" spans="1:3" hidden="1" outlineLevel="1" x14ac:dyDescent="0.25">
      <c r="C1289" s="96">
        <f>баланс!$B$1317</f>
        <v>6.8479999999908614E-2</v>
      </c>
    </row>
    <row r="1290" spans="1:3" x14ac:dyDescent="0.25">
      <c r="A1290" t="s">
        <v>30</v>
      </c>
      <c r="C1290" s="96">
        <f>SUM(C1286:C1289)</f>
        <v>-0.41282400000085318</v>
      </c>
    </row>
    <row r="1291" spans="1:3" hidden="1" outlineLevel="1" x14ac:dyDescent="0.25">
      <c r="B1291" t="s">
        <v>1505</v>
      </c>
      <c r="C1291" s="96">
        <f>баланс!$B$1814</f>
        <v>-0.41040000000020882</v>
      </c>
    </row>
    <row r="1292" spans="1:3" x14ac:dyDescent="0.25">
      <c r="A1292" t="s">
        <v>1103</v>
      </c>
      <c r="C1292" s="96">
        <f>SUM(C1291)</f>
        <v>-0.41040000000020882</v>
      </c>
    </row>
    <row r="1293" spans="1:3" hidden="1" outlineLevel="1" x14ac:dyDescent="0.25">
      <c r="B1293" t="s">
        <v>1505</v>
      </c>
      <c r="C1293" s="96">
        <f>баланс!$B$2499</f>
        <v>-0.35008000000004813</v>
      </c>
    </row>
    <row r="1294" spans="1:3" hidden="1" outlineLevel="1" x14ac:dyDescent="0.25">
      <c r="C1294" s="96">
        <f>баланс!$B$2500</f>
        <v>-5.9074999999893407E-2</v>
      </c>
    </row>
    <row r="1295" spans="1:3" x14ac:dyDescent="0.25">
      <c r="A1295" t="s">
        <v>1394</v>
      </c>
      <c r="C1295" s="96">
        <f>SUM(C1293:C1294)</f>
        <v>-0.40915499999994154</v>
      </c>
    </row>
    <row r="1296" spans="1:3" hidden="1" outlineLevel="1" x14ac:dyDescent="0.25">
      <c r="B1296" t="s">
        <v>1505</v>
      </c>
      <c r="C1296" s="96">
        <f>баланс!$B$423</f>
        <v>-0.40484999999989668</v>
      </c>
    </row>
    <row r="1297" spans="1:3" x14ac:dyDescent="0.25">
      <c r="A1297" t="s">
        <v>412</v>
      </c>
      <c r="C1297" s="96">
        <f>SUM(C1296)</f>
        <v>-0.40484999999989668</v>
      </c>
    </row>
    <row r="1298" spans="1:3" hidden="1" outlineLevel="1" x14ac:dyDescent="0.25">
      <c r="B1298" t="s">
        <v>1505</v>
      </c>
      <c r="C1298" s="96">
        <f>баланс!$B$351</f>
        <v>-0.39920000000006439</v>
      </c>
    </row>
    <row r="1299" spans="1:3" x14ac:dyDescent="0.25">
      <c r="A1299" t="s">
        <v>372</v>
      </c>
      <c r="C1299" s="96">
        <f>SUM(C1298)</f>
        <v>-0.39920000000006439</v>
      </c>
    </row>
    <row r="1300" spans="1:3" hidden="1" outlineLevel="1" x14ac:dyDescent="0.25">
      <c r="B1300" t="s">
        <v>1505</v>
      </c>
      <c r="C1300" s="96">
        <f>баланс!$B$1783</f>
        <v>-0.23599999999999</v>
      </c>
    </row>
    <row r="1301" spans="1:3" hidden="1" outlineLevel="1" x14ac:dyDescent="0.25">
      <c r="C1301" s="96">
        <f>баланс!$B$1784</f>
        <v>-0.16240000000016153</v>
      </c>
    </row>
    <row r="1302" spans="1:3" x14ac:dyDescent="0.25">
      <c r="A1302" t="s">
        <v>1083</v>
      </c>
      <c r="C1302" s="96">
        <f>SUM(C1300:C1301)</f>
        <v>-0.39840000000015152</v>
      </c>
    </row>
    <row r="1303" spans="1:3" hidden="1" outlineLevel="1" x14ac:dyDescent="0.25">
      <c r="B1303" t="s">
        <v>1505</v>
      </c>
      <c r="C1303" s="96">
        <f>баланс!$B$283</f>
        <v>-0.39239000000009128</v>
      </c>
    </row>
    <row r="1304" spans="1:3" x14ac:dyDescent="0.25">
      <c r="A1304" t="s">
        <v>308</v>
      </c>
      <c r="C1304" s="96">
        <f>SUM(C1303)</f>
        <v>-0.39239000000009128</v>
      </c>
    </row>
    <row r="1305" spans="1:3" hidden="1" outlineLevel="1" x14ac:dyDescent="0.25">
      <c r="B1305" t="s">
        <v>1505</v>
      </c>
      <c r="C1305" s="96">
        <f>баланс!$B$148</f>
        <v>0.16249999999951115</v>
      </c>
    </row>
    <row r="1306" spans="1:3" hidden="1" outlineLevel="1" x14ac:dyDescent="0.25">
      <c r="C1306" s="96">
        <f>баланс!$B$149</f>
        <v>-0.55433749999997417</v>
      </c>
    </row>
    <row r="1307" spans="1:3" x14ac:dyDescent="0.25">
      <c r="A1307" t="s">
        <v>239</v>
      </c>
      <c r="C1307" s="96">
        <f>SUM(C1305:C1306)</f>
        <v>-0.39183750000046302</v>
      </c>
    </row>
    <row r="1308" spans="1:3" hidden="1" outlineLevel="1" x14ac:dyDescent="0.25">
      <c r="B1308" t="s">
        <v>1505</v>
      </c>
      <c r="C1308" s="96">
        <f>баланс!$B$2482</f>
        <v>-0.39149999999995089</v>
      </c>
    </row>
    <row r="1309" spans="1:3" x14ac:dyDescent="0.25">
      <c r="A1309" t="s">
        <v>1382</v>
      </c>
      <c r="C1309" s="96">
        <f>SUM(C1308)</f>
        <v>-0.39149999999995089</v>
      </c>
    </row>
    <row r="1310" spans="1:3" hidden="1" outlineLevel="1" x14ac:dyDescent="0.25">
      <c r="B1310" t="s">
        <v>1505</v>
      </c>
      <c r="C1310" s="96">
        <f>баланс!$B$1866</f>
        <v>-0.38999999999998636</v>
      </c>
    </row>
    <row r="1311" spans="1:3" x14ac:dyDescent="0.25">
      <c r="A1311" t="s">
        <v>1495</v>
      </c>
      <c r="C1311" s="96">
        <f>SUM(C1310)</f>
        <v>-0.38999999999998636</v>
      </c>
    </row>
    <row r="1312" spans="1:3" hidden="1" outlineLevel="1" x14ac:dyDescent="0.25">
      <c r="B1312" t="s">
        <v>1505</v>
      </c>
      <c r="C1312" s="96">
        <f>баланс!$B$926</f>
        <v>-0.51893999999992957</v>
      </c>
    </row>
    <row r="1313" spans="1:3" hidden="1" outlineLevel="1" x14ac:dyDescent="0.25">
      <c r="C1313" s="96">
        <f>баланс!$B$927</f>
        <v>-0.36833500000011554</v>
      </c>
    </row>
    <row r="1314" spans="1:3" hidden="1" outlineLevel="1" x14ac:dyDescent="0.25">
      <c r="C1314" s="96">
        <f>баланс!$B$928</f>
        <v>-0.14418750000004366</v>
      </c>
    </row>
    <row r="1315" spans="1:3" hidden="1" outlineLevel="1" x14ac:dyDescent="0.25">
      <c r="C1315" s="96">
        <f>баланс!$B$929</f>
        <v>0.8919749999998885</v>
      </c>
    </row>
    <row r="1316" spans="1:3" hidden="1" outlineLevel="1" x14ac:dyDescent="0.25">
      <c r="C1316" s="96">
        <f>баланс!$B$930</f>
        <v>0.22938999999996668</v>
      </c>
    </row>
    <row r="1317" spans="1:3" hidden="1" outlineLevel="1" x14ac:dyDescent="0.25">
      <c r="C1317" s="96">
        <f>баланс!$B$931</f>
        <v>-0.47550000000001091</v>
      </c>
    </row>
    <row r="1318" spans="1:3" x14ac:dyDescent="0.25">
      <c r="A1318" t="s">
        <v>696</v>
      </c>
      <c r="C1318" s="96">
        <f>SUM(C1312:C1317)</f>
        <v>-0.38559750000024451</v>
      </c>
    </row>
    <row r="1319" spans="1:3" hidden="1" outlineLevel="1" x14ac:dyDescent="0.25">
      <c r="B1319" t="s">
        <v>1505</v>
      </c>
      <c r="C1319" s="96">
        <f>баланс!$B$301</f>
        <v>-0.38012712190447928</v>
      </c>
    </row>
    <row r="1320" spans="1:3" x14ac:dyDescent="0.25">
      <c r="A1320" t="s">
        <v>327</v>
      </c>
      <c r="C1320" s="96">
        <f>SUM(C1319)</f>
        <v>-0.38012712190447928</v>
      </c>
    </row>
    <row r="1321" spans="1:3" hidden="1" outlineLevel="1" x14ac:dyDescent="0.25">
      <c r="B1321" t="s">
        <v>1505</v>
      </c>
      <c r="C1321" s="96">
        <f>баланс!$B$2264</f>
        <v>-0.35209999999966612</v>
      </c>
    </row>
    <row r="1322" spans="1:3" hidden="1" outlineLevel="1" x14ac:dyDescent="0.25">
      <c r="C1322" s="96">
        <f>баланс!$B$2265</f>
        <v>-2.7399999999943248E-2</v>
      </c>
    </row>
    <row r="1323" spans="1:3" x14ac:dyDescent="0.25">
      <c r="A1323" t="s">
        <v>1292</v>
      </c>
      <c r="C1323" s="96">
        <f>SUM(C1321:C1322)</f>
        <v>-0.37949999999960937</v>
      </c>
    </row>
    <row r="1324" spans="1:3" hidden="1" outlineLevel="1" x14ac:dyDescent="0.25">
      <c r="B1324" t="s">
        <v>1505</v>
      </c>
      <c r="C1324" s="96">
        <f>баланс!$B$2587</f>
        <v>-0.37627999999995154</v>
      </c>
    </row>
    <row r="1325" spans="1:3" x14ac:dyDescent="0.25">
      <c r="A1325" t="s">
        <v>1449</v>
      </c>
      <c r="C1325" s="96">
        <f>SUM(C1324)</f>
        <v>-0.37627999999995154</v>
      </c>
    </row>
    <row r="1326" spans="1:3" hidden="1" outlineLevel="1" x14ac:dyDescent="0.25">
      <c r="B1326" t="s">
        <v>1505</v>
      </c>
      <c r="C1326" s="96">
        <f>баланс!$B$1960</f>
        <v>-0.37609999999955335</v>
      </c>
    </row>
    <row r="1327" spans="1:3" x14ac:dyDescent="0.25">
      <c r="A1327" t="s">
        <v>1178</v>
      </c>
      <c r="C1327" s="96">
        <f>SUM(C1326)</f>
        <v>-0.37609999999955335</v>
      </c>
    </row>
    <row r="1328" spans="1:3" hidden="1" outlineLevel="1" x14ac:dyDescent="0.25">
      <c r="B1328" t="s">
        <v>1505</v>
      </c>
      <c r="C1328" s="96">
        <f>баланс!$B$483</f>
        <v>-0.3727200000000721</v>
      </c>
    </row>
    <row r="1329" spans="1:3" x14ac:dyDescent="0.25">
      <c r="A1329" t="s">
        <v>460</v>
      </c>
      <c r="C1329" s="96">
        <f>SUM(C1328)</f>
        <v>-0.3727200000000721</v>
      </c>
    </row>
    <row r="1330" spans="1:3" hidden="1" outlineLevel="1" x14ac:dyDescent="0.25">
      <c r="B1330" t="s">
        <v>1505</v>
      </c>
      <c r="C1330" s="96">
        <f>баланс!$B$475</f>
        <v>8.6799999997992927E-3</v>
      </c>
    </row>
    <row r="1331" spans="1:3" hidden="1" outlineLevel="1" x14ac:dyDescent="0.25">
      <c r="C1331" s="96">
        <f>баланс!$B$476</f>
        <v>-0.33215999999993073</v>
      </c>
    </row>
    <row r="1332" spans="1:3" hidden="1" outlineLevel="1" x14ac:dyDescent="0.25">
      <c r="C1332" s="96">
        <f>баланс!$B$477</f>
        <v>0.36239999999997963</v>
      </c>
    </row>
    <row r="1333" spans="1:3" hidden="1" outlineLevel="1" x14ac:dyDescent="0.25">
      <c r="C1333" s="96">
        <f>баланс!$B$478</f>
        <v>-0.41000000000002501</v>
      </c>
    </row>
    <row r="1334" spans="1:3" x14ac:dyDescent="0.25">
      <c r="A1334" t="s">
        <v>37</v>
      </c>
      <c r="C1334" s="96">
        <f>SUM(C1330:C1333)</f>
        <v>-0.37108000000017682</v>
      </c>
    </row>
    <row r="1335" spans="1:3" hidden="1" outlineLevel="1" x14ac:dyDescent="0.25">
      <c r="B1335" t="s">
        <v>1505</v>
      </c>
      <c r="C1335" s="96">
        <f>баланс!$B$739</f>
        <v>-0.37100000000003774</v>
      </c>
    </row>
    <row r="1336" spans="1:3" x14ac:dyDescent="0.25">
      <c r="A1336" t="s">
        <v>602</v>
      </c>
      <c r="C1336" s="96">
        <f>SUM(C1335)</f>
        <v>-0.37100000000003774</v>
      </c>
    </row>
    <row r="1337" spans="1:3" hidden="1" outlineLevel="1" x14ac:dyDescent="0.25">
      <c r="B1337" t="s">
        <v>1505</v>
      </c>
      <c r="C1337" s="96">
        <f>баланс!$B$2001</f>
        <v>-0.36776000000008935</v>
      </c>
    </row>
    <row r="1338" spans="1:3" x14ac:dyDescent="0.25">
      <c r="A1338" t="s">
        <v>1187</v>
      </c>
      <c r="C1338" s="96">
        <f>SUM(C1337)</f>
        <v>-0.36776000000008935</v>
      </c>
    </row>
    <row r="1339" spans="1:3" hidden="1" outlineLevel="1" x14ac:dyDescent="0.25">
      <c r="B1339" t="s">
        <v>1505</v>
      </c>
      <c r="C1339" s="96">
        <f>баланс!$B$389</f>
        <v>-0.36762382008353711</v>
      </c>
    </row>
    <row r="1340" spans="1:3" x14ac:dyDescent="0.25">
      <c r="A1340" t="s">
        <v>393</v>
      </c>
      <c r="C1340" s="96">
        <f>SUM(C1339)</f>
        <v>-0.36762382008353711</v>
      </c>
    </row>
    <row r="1341" spans="1:3" hidden="1" outlineLevel="1" x14ac:dyDescent="0.25">
      <c r="B1341" t="s">
        <v>1505</v>
      </c>
      <c r="C1341" s="96">
        <f>баланс!$B$1791</f>
        <v>-0.27392750084356976</v>
      </c>
    </row>
    <row r="1342" spans="1:3" hidden="1" outlineLevel="1" x14ac:dyDescent="0.25">
      <c r="C1342" s="96">
        <f>баланс!$B$1792</f>
        <v>-9.2000000000098225E-2</v>
      </c>
    </row>
    <row r="1343" spans="1:3" x14ac:dyDescent="0.25">
      <c r="A1343" t="s">
        <v>1087</v>
      </c>
      <c r="C1343" s="96">
        <f>SUM(C1341:C1342)</f>
        <v>-0.36592750084366799</v>
      </c>
    </row>
    <row r="1344" spans="1:3" hidden="1" outlineLevel="1" x14ac:dyDescent="0.25">
      <c r="B1344" t="s">
        <v>1505</v>
      </c>
      <c r="C1344" s="96">
        <f>баланс!$B$1748</f>
        <v>-0.3626000000001568</v>
      </c>
    </row>
    <row r="1345" spans="1:3" x14ac:dyDescent="0.25">
      <c r="A1345" t="s">
        <v>1066</v>
      </c>
      <c r="C1345" s="96">
        <f>SUM(C1344)</f>
        <v>-0.3626000000001568</v>
      </c>
    </row>
    <row r="1346" spans="1:3" hidden="1" outlineLevel="1" x14ac:dyDescent="0.25">
      <c r="B1346" t="s">
        <v>1505</v>
      </c>
      <c r="C1346" s="96">
        <f>баланс!$B$2584</f>
        <v>-0.19533072003531515</v>
      </c>
    </row>
    <row r="1347" spans="1:3" hidden="1" outlineLevel="1" x14ac:dyDescent="0.25">
      <c r="C1347" s="96">
        <f>баланс!$B$2585</f>
        <v>-0.16703000000006796</v>
      </c>
    </row>
    <row r="1348" spans="1:3" x14ac:dyDescent="0.25">
      <c r="A1348" t="s">
        <v>1446</v>
      </c>
      <c r="C1348" s="96">
        <f>SUM(C1346:C1347)</f>
        <v>-0.36236072003538311</v>
      </c>
    </row>
    <row r="1349" spans="1:3" hidden="1" outlineLevel="1" x14ac:dyDescent="0.25">
      <c r="B1349" t="s">
        <v>1505</v>
      </c>
      <c r="C1349" s="96">
        <f>баланс!$B$780</f>
        <v>-0.36116000000009763</v>
      </c>
    </row>
    <row r="1350" spans="1:3" x14ac:dyDescent="0.25">
      <c r="A1350" t="s">
        <v>611</v>
      </c>
      <c r="C1350" s="96">
        <f>SUM(C1349)</f>
        <v>-0.36116000000009763</v>
      </c>
    </row>
    <row r="1351" spans="1:3" hidden="1" outlineLevel="1" x14ac:dyDescent="0.25">
      <c r="B1351" t="s">
        <v>1505</v>
      </c>
      <c r="C1351" s="96">
        <f>баланс!$B$895</f>
        <v>-0.36099999999999</v>
      </c>
    </row>
    <row r="1352" spans="1:3" x14ac:dyDescent="0.25">
      <c r="A1352" t="s">
        <v>679</v>
      </c>
      <c r="C1352" s="96">
        <f>SUM(C1351)</f>
        <v>-0.36099999999999</v>
      </c>
    </row>
    <row r="1353" spans="1:3" hidden="1" outlineLevel="1" x14ac:dyDescent="0.25">
      <c r="B1353" t="s">
        <v>1505</v>
      </c>
      <c r="C1353" s="96">
        <f>баланс!$B$2568</f>
        <v>9.0780000000108885E-2</v>
      </c>
    </row>
    <row r="1354" spans="1:3" hidden="1" outlineLevel="1" x14ac:dyDescent="0.25">
      <c r="C1354" s="96">
        <f>баланс!$B$2569</f>
        <v>0.37760000000002947</v>
      </c>
    </row>
    <row r="1355" spans="1:3" hidden="1" outlineLevel="1" x14ac:dyDescent="0.25">
      <c r="C1355" s="96">
        <f>баланс!$B$2570</f>
        <v>-0.82881600000001754</v>
      </c>
    </row>
    <row r="1356" spans="1:3" x14ac:dyDescent="0.25">
      <c r="A1356" t="s">
        <v>1439</v>
      </c>
      <c r="C1356" s="96">
        <f>SUM(C1353:C1355)</f>
        <v>-0.36043599999987919</v>
      </c>
    </row>
    <row r="1357" spans="1:3" hidden="1" outlineLevel="1" x14ac:dyDescent="0.25">
      <c r="B1357" t="s">
        <v>1505</v>
      </c>
      <c r="C1357" s="96">
        <f>баланс!$B$696</f>
        <v>8.1730000000106884E-2</v>
      </c>
    </row>
    <row r="1358" spans="1:3" hidden="1" outlineLevel="1" x14ac:dyDescent="0.25">
      <c r="C1358" s="96">
        <f>баланс!$B$697</f>
        <v>-0.18432000000007065</v>
      </c>
    </row>
    <row r="1359" spans="1:3" hidden="1" outlineLevel="1" x14ac:dyDescent="0.25">
      <c r="C1359" s="96">
        <f>баланс!$B$698</f>
        <v>-0.23840000000018335</v>
      </c>
    </row>
    <row r="1360" spans="1:3" hidden="1" outlineLevel="1" x14ac:dyDescent="0.25">
      <c r="C1360" s="96">
        <f>баланс!$B$699</f>
        <v>0.97601600000007238</v>
      </c>
    </row>
    <row r="1361" spans="1:3" hidden="1" outlineLevel="1" x14ac:dyDescent="0.25">
      <c r="C1361" s="96">
        <f>баланс!$B$700</f>
        <v>353.51329199999986</v>
      </c>
    </row>
    <row r="1362" spans="1:3" hidden="1" outlineLevel="1" x14ac:dyDescent="0.25">
      <c r="C1362" s="96">
        <f>баланс!$B$701</f>
        <v>-212.52023</v>
      </c>
    </row>
    <row r="1363" spans="1:3" hidden="1" outlineLevel="1" x14ac:dyDescent="0.25">
      <c r="C1363" s="96">
        <f>баланс!$B$702</f>
        <v>-0.85435000000052241</v>
      </c>
    </row>
    <row r="1364" spans="1:3" hidden="1" outlineLevel="1" x14ac:dyDescent="0.25">
      <c r="C1364" s="96">
        <f>баланс!$B$703</f>
        <v>0.19552000000021508</v>
      </c>
    </row>
    <row r="1365" spans="1:3" hidden="1" outlineLevel="1" x14ac:dyDescent="0.25">
      <c r="C1365" s="96">
        <f>баланс!$B$704</f>
        <v>-141.50559999999996</v>
      </c>
    </row>
    <row r="1366" spans="1:3" hidden="1" outlineLevel="1" x14ac:dyDescent="0.25">
      <c r="C1366" s="96">
        <f>баланс!$B$705</f>
        <v>0.56637900000077934</v>
      </c>
    </row>
    <row r="1367" spans="1:3" hidden="1" outlineLevel="1" x14ac:dyDescent="0.25">
      <c r="C1367" s="96">
        <f>баланс!$B$706</f>
        <v>-0.27267000000028929</v>
      </c>
    </row>
    <row r="1368" spans="1:3" hidden="1" outlineLevel="1" x14ac:dyDescent="0.25">
      <c r="C1368" s="96">
        <f>баланс!$B$707</f>
        <v>-0.38769999999999527</v>
      </c>
    </row>
    <row r="1369" spans="1:3" hidden="1" outlineLevel="1" x14ac:dyDescent="0.25">
      <c r="C1369" s="96">
        <f>баланс!$B$708</f>
        <v>0.27001999999993131</v>
      </c>
    </row>
    <row r="1370" spans="1:3" x14ac:dyDescent="0.25">
      <c r="A1370" t="s">
        <v>43</v>
      </c>
      <c r="C1370" s="96">
        <f>SUM(C1357:C1369)</f>
        <v>-0.36031300000004762</v>
      </c>
    </row>
    <row r="1371" spans="1:3" hidden="1" outlineLevel="1" x14ac:dyDescent="0.25">
      <c r="B1371" t="s">
        <v>1505</v>
      </c>
      <c r="C1371" s="96">
        <f>баланс!$B$201</f>
        <v>-0.35869999999994207</v>
      </c>
    </row>
    <row r="1372" spans="1:3" x14ac:dyDescent="0.25">
      <c r="A1372" t="s">
        <v>259</v>
      </c>
      <c r="C1372" s="96">
        <f>SUM(C1371)</f>
        <v>-0.35869999999994207</v>
      </c>
    </row>
    <row r="1373" spans="1:3" hidden="1" outlineLevel="1" x14ac:dyDescent="0.25">
      <c r="B1373" t="s">
        <v>1505</v>
      </c>
      <c r="C1373" s="96">
        <f>баланс!$B$52</f>
        <v>48.741999999999734</v>
      </c>
    </row>
    <row r="1374" spans="1:3" hidden="1" outlineLevel="1" x14ac:dyDescent="0.25">
      <c r="C1374" s="96">
        <f>баланс!$B$53</f>
        <v>0.18543499999987034</v>
      </c>
    </row>
    <row r="1375" spans="1:3" hidden="1" outlineLevel="1" x14ac:dyDescent="0.25">
      <c r="C1375" s="96">
        <f>баланс!$B$54</f>
        <v>-49.285250000000019</v>
      </c>
    </row>
    <row r="1376" spans="1:3" x14ac:dyDescent="0.25">
      <c r="A1376" t="s">
        <v>181</v>
      </c>
      <c r="C1376" s="96">
        <f>SUM(C1373:C1375)</f>
        <v>-0.35781500000041433</v>
      </c>
    </row>
    <row r="1377" spans="1:3" hidden="1" outlineLevel="1" x14ac:dyDescent="0.25">
      <c r="B1377" t="s">
        <v>1505</v>
      </c>
      <c r="C1377" s="96">
        <f>баланс!$B$310</f>
        <v>-0.3569199999999455</v>
      </c>
    </row>
    <row r="1378" spans="1:3" x14ac:dyDescent="0.25">
      <c r="A1378" t="s">
        <v>332</v>
      </c>
      <c r="C1378" s="96">
        <f>SUM(C1377)</f>
        <v>-0.3569199999999455</v>
      </c>
    </row>
    <row r="1379" spans="1:3" hidden="1" outlineLevel="1" x14ac:dyDescent="0.25">
      <c r="B1379" t="s">
        <v>1505</v>
      </c>
      <c r="C1379" s="96">
        <f>баланс!$B$1136</f>
        <v>-0.51828000000000429</v>
      </c>
    </row>
    <row r="1380" spans="1:3" hidden="1" outlineLevel="1" x14ac:dyDescent="0.25">
      <c r="C1380" s="96">
        <f>баланс!$B$1137</f>
        <v>0.16160000000036234</v>
      </c>
    </row>
    <row r="1381" spans="1:3" x14ac:dyDescent="0.25">
      <c r="A1381" t="s">
        <v>794</v>
      </c>
      <c r="C1381" s="96">
        <f>SUM(C1379:C1380)</f>
        <v>-0.35667999999964195</v>
      </c>
    </row>
    <row r="1382" spans="1:3" hidden="1" outlineLevel="1" x14ac:dyDescent="0.25">
      <c r="B1382" t="s">
        <v>1505</v>
      </c>
      <c r="C1382" s="96">
        <f>баланс!$B$1429</f>
        <v>-0.35584000000017113</v>
      </c>
    </row>
    <row r="1383" spans="1:3" x14ac:dyDescent="0.25">
      <c r="A1383" t="s">
        <v>952</v>
      </c>
      <c r="C1383" s="96">
        <f>SUM(C1382)</f>
        <v>-0.35584000000017113</v>
      </c>
    </row>
    <row r="1384" spans="1:3" hidden="1" outlineLevel="1" x14ac:dyDescent="0.25">
      <c r="B1384" t="s">
        <v>1505</v>
      </c>
      <c r="C1384" s="96">
        <f>баланс!$B$1166</f>
        <v>-0.3557999999999879</v>
      </c>
    </row>
    <row r="1385" spans="1:3" x14ac:dyDescent="0.25">
      <c r="A1385" t="s">
        <v>820</v>
      </c>
      <c r="C1385" s="96">
        <f>SUM(C1384)</f>
        <v>-0.3557999999999879</v>
      </c>
    </row>
    <row r="1386" spans="1:3" hidden="1" outlineLevel="1" x14ac:dyDescent="0.25">
      <c r="B1386" t="s">
        <v>1505</v>
      </c>
      <c r="C1386" s="96">
        <f>баланс!$B$2624</f>
        <v>0</v>
      </c>
    </row>
    <row r="1387" spans="1:3" hidden="1" outlineLevel="1" x14ac:dyDescent="0.25">
      <c r="C1387" s="96">
        <f>баланс!$B$2625</f>
        <v>-0.59210000000007312</v>
      </c>
    </row>
    <row r="1388" spans="1:3" hidden="1" outlineLevel="1" x14ac:dyDescent="0.25">
      <c r="C1388" s="96">
        <f>баланс!$B$2626</f>
        <v>0.23798700000008899</v>
      </c>
    </row>
    <row r="1389" spans="1:3" x14ac:dyDescent="0.25">
      <c r="A1389" t="s">
        <v>1475</v>
      </c>
      <c r="C1389" s="96">
        <f>SUM(C1386:C1388)</f>
        <v>-0.35411299999998413</v>
      </c>
    </row>
    <row r="1390" spans="1:3" hidden="1" outlineLevel="1" x14ac:dyDescent="0.25">
      <c r="B1390" t="s">
        <v>1505</v>
      </c>
      <c r="C1390" s="96">
        <f>баланс!$B$652</f>
        <v>-0.35147999999981039</v>
      </c>
    </row>
    <row r="1391" spans="1:3" x14ac:dyDescent="0.25">
      <c r="A1391" t="s">
        <v>569</v>
      </c>
      <c r="C1391" s="96">
        <f>SUM(C1390)</f>
        <v>-0.35147999999981039</v>
      </c>
    </row>
    <row r="1392" spans="1:3" hidden="1" outlineLevel="1" x14ac:dyDescent="0.25">
      <c r="B1392" t="s">
        <v>1505</v>
      </c>
      <c r="C1392" s="96">
        <f>баланс!$B$369</f>
        <v>1.520000000004984E-2</v>
      </c>
    </row>
    <row r="1393" spans="1:3" hidden="1" outlineLevel="1" x14ac:dyDescent="0.25">
      <c r="C1393" s="96">
        <f>баланс!$B$370</f>
        <v>0.43232000000011794</v>
      </c>
    </row>
    <row r="1394" spans="1:3" hidden="1" outlineLevel="1" x14ac:dyDescent="0.25">
      <c r="C1394" s="96">
        <f>баланс!$B$371</f>
        <v>-0.43042999999988751</v>
      </c>
    </row>
    <row r="1395" spans="1:3" hidden="1" outlineLevel="1" x14ac:dyDescent="0.25">
      <c r="C1395" s="96">
        <f>баланс!$B$372</f>
        <v>-0.36714000000006308</v>
      </c>
    </row>
    <row r="1396" spans="1:3" x14ac:dyDescent="0.25">
      <c r="A1396" t="s">
        <v>384</v>
      </c>
      <c r="C1396" s="96">
        <f>SUM(C1392:C1395)</f>
        <v>-0.35004999999978281</v>
      </c>
    </row>
    <row r="1397" spans="1:3" hidden="1" outlineLevel="1" x14ac:dyDescent="0.25">
      <c r="B1397" t="s">
        <v>1505</v>
      </c>
      <c r="C1397" s="96">
        <f>баланс!$B$788</f>
        <v>-0.34876999999994496</v>
      </c>
    </row>
    <row r="1398" spans="1:3" x14ac:dyDescent="0.25">
      <c r="A1398" t="s">
        <v>618</v>
      </c>
      <c r="C1398" s="96">
        <f>SUM(C1397)</f>
        <v>-0.34876999999994496</v>
      </c>
    </row>
    <row r="1399" spans="1:3" hidden="1" outlineLevel="1" x14ac:dyDescent="0.25">
      <c r="B1399" t="s">
        <v>1505</v>
      </c>
      <c r="C1399" s="96">
        <f>баланс!$B$2481</f>
        <v>-0.34808717845774595</v>
      </c>
    </row>
    <row r="1400" spans="1:3" x14ac:dyDescent="0.25">
      <c r="A1400" t="s">
        <v>1380</v>
      </c>
      <c r="C1400" s="96">
        <f>SUM(C1399)</f>
        <v>-0.34808717845774595</v>
      </c>
    </row>
    <row r="1401" spans="1:3" hidden="1" outlineLevel="1" x14ac:dyDescent="0.25">
      <c r="B1401" t="s">
        <v>1505</v>
      </c>
      <c r="C1401" s="96">
        <f>баланс!$B$460</f>
        <v>-0.34746626148717041</v>
      </c>
    </row>
    <row r="1402" spans="1:3" x14ac:dyDescent="0.25">
      <c r="A1402" t="s">
        <v>440</v>
      </c>
      <c r="C1402" s="96">
        <f>SUM(C1401)</f>
        <v>-0.34746626148717041</v>
      </c>
    </row>
    <row r="1403" spans="1:3" hidden="1" outlineLevel="1" x14ac:dyDescent="0.25">
      <c r="B1403" t="s">
        <v>1505</v>
      </c>
      <c r="C1403" s="96">
        <f>баланс!$B$2263</f>
        <v>-0.34669999999999845</v>
      </c>
    </row>
    <row r="1404" spans="1:3" x14ac:dyDescent="0.25">
      <c r="A1404" t="s">
        <v>1291</v>
      </c>
      <c r="C1404" s="96">
        <f>SUM(C1403)</f>
        <v>-0.34669999999999845</v>
      </c>
    </row>
    <row r="1405" spans="1:3" hidden="1" outlineLevel="1" x14ac:dyDescent="0.25">
      <c r="B1405" t="s">
        <v>1505</v>
      </c>
      <c r="C1405" s="96">
        <f>баланс!$B$943</f>
        <v>4.0679999999554184E-2</v>
      </c>
    </row>
    <row r="1406" spans="1:3" hidden="1" outlineLevel="1" x14ac:dyDescent="0.25">
      <c r="C1406" s="96">
        <f>баланс!$B$944</f>
        <v>-3.5199999999349529E-2</v>
      </c>
    </row>
    <row r="1407" spans="1:3" hidden="1" outlineLevel="1" x14ac:dyDescent="0.25">
      <c r="C1407" s="96">
        <f>баланс!$B$945</f>
        <v>-0.34895000000028631</v>
      </c>
    </row>
    <row r="1408" spans="1:3" x14ac:dyDescent="0.25">
      <c r="A1408" t="s">
        <v>712</v>
      </c>
      <c r="C1408" s="96">
        <f>SUM(C1405:C1407)</f>
        <v>-0.34347000000008165</v>
      </c>
    </row>
    <row r="1409" spans="1:3" hidden="1" outlineLevel="1" x14ac:dyDescent="0.25">
      <c r="B1409" t="s">
        <v>1505</v>
      </c>
      <c r="C1409" s="96">
        <f>баланс!$B$245</f>
        <v>-0.34239999999977044</v>
      </c>
    </row>
    <row r="1410" spans="1:3" x14ac:dyDescent="0.25">
      <c r="A1410" t="s">
        <v>277</v>
      </c>
      <c r="C1410" s="96">
        <f>SUM(C1409)</f>
        <v>-0.34239999999977044</v>
      </c>
    </row>
    <row r="1411" spans="1:3" hidden="1" outlineLevel="1" x14ac:dyDescent="0.25">
      <c r="B1411" t="s">
        <v>1505</v>
      </c>
      <c r="C1411" s="96">
        <f>баланс!$B$1797</f>
        <v>-0.3422400000001744</v>
      </c>
    </row>
    <row r="1412" spans="1:3" x14ac:dyDescent="0.25">
      <c r="A1412" t="s">
        <v>1091</v>
      </c>
      <c r="C1412" s="96">
        <f>SUM(C1411)</f>
        <v>-0.3422400000001744</v>
      </c>
    </row>
    <row r="1413" spans="1:3" hidden="1" outlineLevel="1" x14ac:dyDescent="0.25">
      <c r="B1413" t="s">
        <v>1505</v>
      </c>
      <c r="C1413" s="96">
        <f>баланс!$B$786</f>
        <v>-0.34000000000003183</v>
      </c>
    </row>
    <row r="1414" spans="1:3" x14ac:dyDescent="0.25">
      <c r="A1414" t="s">
        <v>616</v>
      </c>
      <c r="C1414" s="96">
        <f>SUM(C1413)</f>
        <v>-0.34000000000003183</v>
      </c>
    </row>
    <row r="1415" spans="1:3" hidden="1" outlineLevel="1" x14ac:dyDescent="0.25">
      <c r="B1415" t="s">
        <v>1505</v>
      </c>
      <c r="C1415" s="96">
        <f>баланс!$B$1920</f>
        <v>-21.35218000000043</v>
      </c>
    </row>
    <row r="1416" spans="1:3" hidden="1" outlineLevel="1" x14ac:dyDescent="0.25">
      <c r="C1416" s="96">
        <f>баланс!$B$1921</f>
        <v>-0.22687999999993735</v>
      </c>
    </row>
    <row r="1417" spans="1:3" hidden="1" outlineLevel="1" x14ac:dyDescent="0.25">
      <c r="C1417" s="96">
        <f>баланс!$B$1922</f>
        <v>21.099800000000016</v>
      </c>
    </row>
    <row r="1418" spans="1:3" hidden="1" outlineLevel="1" x14ac:dyDescent="0.25">
      <c r="C1418" s="96">
        <f>баланс!$B$1923</f>
        <v>0.14279999999985193</v>
      </c>
    </row>
    <row r="1419" spans="1:3" x14ac:dyDescent="0.25">
      <c r="A1419" t="s">
        <v>1151</v>
      </c>
      <c r="C1419" s="96">
        <f>SUM(C1415:C1418)</f>
        <v>-0.3364600000004998</v>
      </c>
    </row>
    <row r="1420" spans="1:3" hidden="1" outlineLevel="1" x14ac:dyDescent="0.25">
      <c r="B1420" t="s">
        <v>1505</v>
      </c>
      <c r="C1420" s="96">
        <f>баланс!$B$19</f>
        <v>-3.2022220700149262</v>
      </c>
    </row>
    <row r="1421" spans="1:3" hidden="1" outlineLevel="1" x14ac:dyDescent="0.25">
      <c r="C1421" s="96">
        <f>баланс!$B$20</f>
        <v>-0.17435299999988274</v>
      </c>
    </row>
    <row r="1422" spans="1:3" hidden="1" outlineLevel="1" x14ac:dyDescent="0.25">
      <c r="C1422" s="96">
        <f>баланс!$B$21</f>
        <v>3.4149999999999636</v>
      </c>
    </row>
    <row r="1423" spans="1:3" hidden="1" outlineLevel="1" x14ac:dyDescent="0.25">
      <c r="C1423" s="96">
        <f>баланс!$B$22</f>
        <v>0.24800000000004729</v>
      </c>
    </row>
    <row r="1424" spans="1:3" hidden="1" outlineLevel="1" x14ac:dyDescent="0.25">
      <c r="C1424" s="96">
        <f>баланс!$B$23</f>
        <v>2.6000000000067303E-2</v>
      </c>
    </row>
    <row r="1425" spans="1:3" hidden="1" outlineLevel="1" x14ac:dyDescent="0.25">
      <c r="C1425" s="96">
        <f>баланс!$B$24</f>
        <v>-0.45037999999999556</v>
      </c>
    </row>
    <row r="1426" spans="1:3" hidden="1" outlineLevel="1" x14ac:dyDescent="0.25">
      <c r="C1426" s="96">
        <f>баланс!$B$25</f>
        <v>-0.19690000000036889</v>
      </c>
    </row>
    <row r="1427" spans="1:3" x14ac:dyDescent="0.25">
      <c r="A1427" t="s">
        <v>158</v>
      </c>
      <c r="C1427" s="96">
        <f>SUM(C1420:C1426)</f>
        <v>-0.33485507001509518</v>
      </c>
    </row>
    <row r="1428" spans="1:3" hidden="1" outlineLevel="1" x14ac:dyDescent="0.25">
      <c r="B1428" t="s">
        <v>1505</v>
      </c>
      <c r="C1428" s="96">
        <f>баланс!$B$2306</f>
        <v>-0.33439999999995962</v>
      </c>
    </row>
    <row r="1429" spans="1:3" x14ac:dyDescent="0.25">
      <c r="A1429" t="s">
        <v>1324</v>
      </c>
      <c r="C1429" s="96">
        <f>SUM(C1428)</f>
        <v>-0.33439999999995962</v>
      </c>
    </row>
    <row r="1430" spans="1:3" hidden="1" outlineLevel="1" x14ac:dyDescent="0.25">
      <c r="B1430" t="s">
        <v>1505</v>
      </c>
      <c r="C1430" s="96">
        <f>баланс!$B$1467</f>
        <v>-0.33408000000002858</v>
      </c>
    </row>
    <row r="1431" spans="1:3" x14ac:dyDescent="0.25">
      <c r="A1431" t="s">
        <v>970</v>
      </c>
      <c r="C1431" s="96">
        <f>SUM(C1430)</f>
        <v>-0.33408000000002858</v>
      </c>
    </row>
    <row r="1432" spans="1:3" hidden="1" outlineLevel="1" x14ac:dyDescent="0.25">
      <c r="B1432" t="s">
        <v>1505</v>
      </c>
      <c r="C1432" s="96">
        <f>баланс!$B$1929</f>
        <v>-0.3307999999999538</v>
      </c>
    </row>
    <row r="1433" spans="1:3" x14ac:dyDescent="0.25">
      <c r="A1433" t="s">
        <v>1159</v>
      </c>
      <c r="C1433" s="96">
        <f>SUM(C1432)</f>
        <v>-0.3307999999999538</v>
      </c>
    </row>
    <row r="1434" spans="1:3" hidden="1" outlineLevel="1" x14ac:dyDescent="0.25">
      <c r="B1434" t="s">
        <v>1505</v>
      </c>
      <c r="C1434" s="96">
        <f>баланс!$B$134</f>
        <v>-0.32988837848489538</v>
      </c>
    </row>
    <row r="1435" spans="1:3" x14ac:dyDescent="0.25">
      <c r="A1435" t="s">
        <v>226</v>
      </c>
      <c r="C1435" s="96">
        <f>SUM(C1434)</f>
        <v>-0.32988837848489538</v>
      </c>
    </row>
    <row r="1436" spans="1:3" hidden="1" outlineLevel="1" x14ac:dyDescent="0.25">
      <c r="B1436" t="s">
        <v>1505</v>
      </c>
      <c r="C1436" s="96">
        <f>баланс!$B$1908</f>
        <v>-9.91199999998571E-2</v>
      </c>
    </row>
    <row r="1437" spans="1:3" hidden="1" outlineLevel="1" x14ac:dyDescent="0.25">
      <c r="C1437" s="96">
        <f>баланс!$B$1909</f>
        <v>-0.22959999999966385</v>
      </c>
    </row>
    <row r="1438" spans="1:3" x14ac:dyDescent="0.25">
      <c r="A1438" t="s">
        <v>1147</v>
      </c>
      <c r="C1438" s="96">
        <f>SUM(C1436:C1437)</f>
        <v>-0.32871999999952095</v>
      </c>
    </row>
    <row r="1439" spans="1:3" hidden="1" outlineLevel="1" x14ac:dyDescent="0.25">
      <c r="B1439" t="s">
        <v>1505</v>
      </c>
      <c r="C1439" s="96">
        <f>баланс!$B$976</f>
        <v>-0.32365476751678557</v>
      </c>
    </row>
    <row r="1440" spans="1:3" x14ac:dyDescent="0.25">
      <c r="A1440" t="s">
        <v>737</v>
      </c>
      <c r="C1440" s="96">
        <f>SUM(C1439)</f>
        <v>-0.32365476751678557</v>
      </c>
    </row>
    <row r="1441" spans="1:3" hidden="1" outlineLevel="1" x14ac:dyDescent="0.25">
      <c r="B1441" t="s">
        <v>1505</v>
      </c>
      <c r="C1441" s="96">
        <f>баланс!$B$1420</f>
        <v>-0.32199999999988904</v>
      </c>
    </row>
    <row r="1442" spans="1:3" x14ac:dyDescent="0.25">
      <c r="A1442" t="s">
        <v>949</v>
      </c>
      <c r="C1442" s="96">
        <f>SUM(C1441)</f>
        <v>-0.32199999999988904</v>
      </c>
    </row>
    <row r="1443" spans="1:3" hidden="1" outlineLevel="1" x14ac:dyDescent="0.25">
      <c r="B1443" t="s">
        <v>1505</v>
      </c>
      <c r="C1443" s="96">
        <f>баланс!$B$120</f>
        <v>-0.31799999999998363</v>
      </c>
    </row>
    <row r="1444" spans="1:3" x14ac:dyDescent="0.25">
      <c r="A1444" t="s">
        <v>216</v>
      </c>
      <c r="C1444" s="96">
        <f>SUM(C1443)</f>
        <v>-0.31799999999998363</v>
      </c>
    </row>
    <row r="1445" spans="1:3" hidden="1" outlineLevel="1" x14ac:dyDescent="0.25">
      <c r="B1445" t="s">
        <v>1505</v>
      </c>
      <c r="C1445" s="96">
        <f>баланс!$B$588</f>
        <v>-0.31788799999981165</v>
      </c>
    </row>
    <row r="1446" spans="1:3" x14ac:dyDescent="0.25">
      <c r="A1446" t="s">
        <v>522</v>
      </c>
      <c r="C1446" s="96">
        <f>SUM(C1445)</f>
        <v>-0.31788799999981165</v>
      </c>
    </row>
    <row r="1447" spans="1:3" hidden="1" outlineLevel="1" x14ac:dyDescent="0.25">
      <c r="B1447" t="s">
        <v>1505</v>
      </c>
      <c r="C1447" s="96">
        <f>баланс!$B$748</f>
        <v>-0.13639999999998054</v>
      </c>
    </row>
    <row r="1448" spans="1:3" hidden="1" outlineLevel="1" x14ac:dyDescent="0.25">
      <c r="C1448" s="96">
        <f>баланс!$B$749</f>
        <v>-0.49244500000008884</v>
      </c>
    </row>
    <row r="1449" spans="1:3" hidden="1" outlineLevel="1" x14ac:dyDescent="0.25">
      <c r="C1449" s="96">
        <f>баланс!$B$750</f>
        <v>0.3114500000000362</v>
      </c>
    </row>
    <row r="1450" spans="1:3" x14ac:dyDescent="0.25">
      <c r="A1450" t="s">
        <v>605</v>
      </c>
      <c r="C1450" s="96">
        <f>SUM(C1447:C1449)</f>
        <v>-0.31739500000003318</v>
      </c>
    </row>
    <row r="1451" spans="1:3" hidden="1" outlineLevel="1" x14ac:dyDescent="0.25">
      <c r="B1451" t="s">
        <v>1505</v>
      </c>
      <c r="C1451" s="96">
        <f>баланс!$B$1882</f>
        <v>-0.31548800000018673</v>
      </c>
    </row>
    <row r="1452" spans="1:3" x14ac:dyDescent="0.25">
      <c r="A1452" t="s">
        <v>1138</v>
      </c>
      <c r="C1452" s="96">
        <f>SUM(C1451)</f>
        <v>-0.31548800000018673</v>
      </c>
    </row>
    <row r="1453" spans="1:3" hidden="1" outlineLevel="1" x14ac:dyDescent="0.25">
      <c r="B1453" t="s">
        <v>1505</v>
      </c>
      <c r="C1453" s="96">
        <f>баланс!$B$1133</f>
        <v>-0.31522499999996967</v>
      </c>
    </row>
    <row r="1454" spans="1:3" x14ac:dyDescent="0.25">
      <c r="A1454" t="s">
        <v>788</v>
      </c>
      <c r="C1454" s="96">
        <f>SUM(C1453)</f>
        <v>-0.31522499999996967</v>
      </c>
    </row>
    <row r="1455" spans="1:3" hidden="1" outlineLevel="1" x14ac:dyDescent="0.25">
      <c r="B1455" t="s">
        <v>1505</v>
      </c>
      <c r="C1455" s="96">
        <f>баланс!$B$48</f>
        <v>-0.48689200000001165</v>
      </c>
    </row>
    <row r="1456" spans="1:3" hidden="1" outlineLevel="1" x14ac:dyDescent="0.25">
      <c r="C1456" s="96">
        <f>баланс!$B$49</f>
        <v>8.4899999999947795E-2</v>
      </c>
    </row>
    <row r="1457" spans="1:3" hidden="1" outlineLevel="1" x14ac:dyDescent="0.25">
      <c r="C1457" s="96">
        <f>баланс!$B$50</f>
        <v>8.7347999999991544E-2</v>
      </c>
    </row>
    <row r="1458" spans="1:3" x14ac:dyDescent="0.25">
      <c r="A1458" t="s">
        <v>179</v>
      </c>
      <c r="C1458" s="96">
        <f>SUM(C1455:C1457)</f>
        <v>-0.31464400000007231</v>
      </c>
    </row>
    <row r="1459" spans="1:3" hidden="1" outlineLevel="1" x14ac:dyDescent="0.25">
      <c r="B1459" t="s">
        <v>1505</v>
      </c>
      <c r="C1459" s="96">
        <f>баланс!$B$461</f>
        <v>-0.37119999999976017</v>
      </c>
    </row>
    <row r="1460" spans="1:3" hidden="1" outlineLevel="1" x14ac:dyDescent="0.25">
      <c r="C1460" s="96">
        <f>баланс!$B$462</f>
        <v>5.808999999999287E-2</v>
      </c>
    </row>
    <row r="1461" spans="1:3" x14ac:dyDescent="0.25">
      <c r="A1461" t="s">
        <v>442</v>
      </c>
      <c r="C1461" s="96">
        <f>SUM(C1459:C1460)</f>
        <v>-0.3131099999997673</v>
      </c>
    </row>
    <row r="1462" spans="1:3" hidden="1" outlineLevel="1" x14ac:dyDescent="0.25">
      <c r="B1462" t="s">
        <v>1505</v>
      </c>
      <c r="C1462" s="96">
        <f>баланс!$B$247</f>
        <v>-0.31199999999989814</v>
      </c>
    </row>
    <row r="1463" spans="1:3" x14ac:dyDescent="0.25">
      <c r="A1463" t="s">
        <v>280</v>
      </c>
      <c r="C1463" s="96">
        <f>SUM(C1462)</f>
        <v>-0.31199999999989814</v>
      </c>
    </row>
    <row r="1464" spans="1:3" hidden="1" outlineLevel="1" x14ac:dyDescent="0.25">
      <c r="B1464" t="s">
        <v>1505</v>
      </c>
      <c r="C1464" s="96">
        <f>баланс!$B$365</f>
        <v>-0.31199999999989814</v>
      </c>
    </row>
    <row r="1465" spans="1:3" x14ac:dyDescent="0.25">
      <c r="A1465" t="s">
        <v>379</v>
      </c>
      <c r="C1465" s="96">
        <f>SUM(C1464)</f>
        <v>-0.31199999999989814</v>
      </c>
    </row>
    <row r="1466" spans="1:3" hidden="1" outlineLevel="1" x14ac:dyDescent="0.25">
      <c r="B1466" t="s">
        <v>1505</v>
      </c>
      <c r="C1466" s="96">
        <f>баланс!$B$936</f>
        <v>-0.30740000000037071</v>
      </c>
    </row>
    <row r="1467" spans="1:3" x14ac:dyDescent="0.25">
      <c r="A1467" t="s">
        <v>704</v>
      </c>
      <c r="C1467" s="96">
        <f>SUM(C1466)</f>
        <v>-0.30740000000037071</v>
      </c>
    </row>
    <row r="1468" spans="1:3" hidden="1" outlineLevel="1" x14ac:dyDescent="0.25">
      <c r="B1468" t="s">
        <v>1505</v>
      </c>
      <c r="C1468" s="96">
        <f>баланс!$B$1067</f>
        <v>-0.30570000000000164</v>
      </c>
    </row>
    <row r="1469" spans="1:3" x14ac:dyDescent="0.25">
      <c r="A1469" t="s">
        <v>765</v>
      </c>
      <c r="C1469" s="96">
        <f>SUM(C1468)</f>
        <v>-0.30570000000000164</v>
      </c>
    </row>
    <row r="1470" spans="1:3" hidden="1" outlineLevel="1" x14ac:dyDescent="0.25">
      <c r="B1470" t="s">
        <v>1505</v>
      </c>
      <c r="C1470" s="96">
        <f>баланс!$B$1849</f>
        <v>9.5600000000104046E-2</v>
      </c>
    </row>
    <row r="1471" spans="1:3" hidden="1" outlineLevel="1" x14ac:dyDescent="0.25">
      <c r="C1471" s="96">
        <f>баланс!$B$1850</f>
        <v>-0.56999999999993634</v>
      </c>
    </row>
    <row r="1472" spans="1:3" hidden="1" outlineLevel="1" x14ac:dyDescent="0.25">
      <c r="C1472" s="96">
        <f>баланс!$B$1851</f>
        <v>0.17000000000001592</v>
      </c>
    </row>
    <row r="1473" spans="1:3" x14ac:dyDescent="0.25">
      <c r="A1473" t="s">
        <v>133</v>
      </c>
      <c r="C1473" s="96">
        <f>SUM(C1470:C1472)</f>
        <v>-0.30439999999981637</v>
      </c>
    </row>
    <row r="1474" spans="1:3" hidden="1" outlineLevel="1" x14ac:dyDescent="0.25">
      <c r="B1474" t="s">
        <v>1505</v>
      </c>
      <c r="C1474" s="96">
        <f>баланс!$B$2242</f>
        <v>-0.29919999999981428</v>
      </c>
    </row>
    <row r="1475" spans="1:3" x14ac:dyDescent="0.25">
      <c r="A1475" t="s">
        <v>1278</v>
      </c>
      <c r="C1475" s="96">
        <f>SUM(C1474)</f>
        <v>-0.29919999999981428</v>
      </c>
    </row>
    <row r="1476" spans="1:3" hidden="1" outlineLevel="1" x14ac:dyDescent="0.25">
      <c r="B1476" t="s">
        <v>1505</v>
      </c>
      <c r="C1476" s="96">
        <f>баланс!$B$1865</f>
        <v>-0.29903999999987718</v>
      </c>
    </row>
    <row r="1477" spans="1:3" x14ac:dyDescent="0.25">
      <c r="A1477" t="s">
        <v>1130</v>
      </c>
      <c r="C1477" s="96">
        <f>SUM(C1476)</f>
        <v>-0.29903999999987718</v>
      </c>
    </row>
    <row r="1478" spans="1:3" hidden="1" outlineLevel="1" x14ac:dyDescent="0.25">
      <c r="B1478" t="s">
        <v>1505</v>
      </c>
      <c r="C1478" s="96">
        <f>баланс!$B$452</f>
        <v>-0.29880000000008522</v>
      </c>
    </row>
    <row r="1479" spans="1:3" x14ac:dyDescent="0.25">
      <c r="A1479" t="s">
        <v>434</v>
      </c>
      <c r="C1479" s="96">
        <f>SUM(C1478)</f>
        <v>-0.29880000000008522</v>
      </c>
    </row>
    <row r="1480" spans="1:3" hidden="1" outlineLevel="1" x14ac:dyDescent="0.25">
      <c r="B1480" t="s">
        <v>1505</v>
      </c>
      <c r="C1480" s="96">
        <f>баланс!$B$595</f>
        <v>-0.29647599999992735</v>
      </c>
    </row>
    <row r="1481" spans="1:3" x14ac:dyDescent="0.25">
      <c r="A1481" t="s">
        <v>529</v>
      </c>
      <c r="C1481" s="96">
        <f>SUM(C1480)</f>
        <v>-0.29647599999992735</v>
      </c>
    </row>
    <row r="1482" spans="1:3" hidden="1" outlineLevel="1" x14ac:dyDescent="0.25">
      <c r="B1482" t="s">
        <v>1505</v>
      </c>
      <c r="C1482" s="96">
        <f>баланс!$B$2170</f>
        <v>-0.2964344827586558</v>
      </c>
    </row>
    <row r="1483" spans="1:3" x14ac:dyDescent="0.25">
      <c r="A1483" t="s">
        <v>1254</v>
      </c>
      <c r="C1483" s="96">
        <f>SUM(C1482)</f>
        <v>-0.2964344827586558</v>
      </c>
    </row>
    <row r="1484" spans="1:3" hidden="1" outlineLevel="1" x14ac:dyDescent="0.25">
      <c r="B1484" t="s">
        <v>1505</v>
      </c>
      <c r="C1484" s="96">
        <f>баланс!$B$55</f>
        <v>-0.29480000000012296</v>
      </c>
    </row>
    <row r="1485" spans="1:3" x14ac:dyDescent="0.25">
      <c r="A1485" t="s">
        <v>183</v>
      </c>
      <c r="C1485" s="96">
        <f>SUM(C1484)</f>
        <v>-0.29480000000012296</v>
      </c>
    </row>
    <row r="1486" spans="1:3" hidden="1" outlineLevel="1" x14ac:dyDescent="0.25">
      <c r="B1486" t="s">
        <v>1505</v>
      </c>
      <c r="C1486" s="96">
        <f>баланс!$B$1389</f>
        <v>-0.10748999999998432</v>
      </c>
    </row>
    <row r="1487" spans="1:3" hidden="1" outlineLevel="1" x14ac:dyDescent="0.25">
      <c r="C1487" s="96">
        <f>баланс!$B$1390</f>
        <v>-0.18640000000004875</v>
      </c>
    </row>
    <row r="1488" spans="1:3" x14ac:dyDescent="0.25">
      <c r="A1488" t="s">
        <v>921</v>
      </c>
      <c r="C1488" s="96">
        <f>SUM(C1486:C1487)</f>
        <v>-0.29389000000003307</v>
      </c>
    </row>
    <row r="1489" spans="1:3" hidden="1" outlineLevel="1" x14ac:dyDescent="0.25">
      <c r="B1489" t="s">
        <v>1505</v>
      </c>
      <c r="C1489" s="96">
        <f>баланс!$B$1452</f>
        <v>-0.33037999999987733</v>
      </c>
    </row>
    <row r="1490" spans="1:3" hidden="1" outlineLevel="1" x14ac:dyDescent="0.25">
      <c r="C1490" s="96">
        <f>баланс!$B$1453</f>
        <v>-9.3718000000080792E-2</v>
      </c>
    </row>
    <row r="1491" spans="1:3" hidden="1" outlineLevel="1" x14ac:dyDescent="0.25">
      <c r="C1491" s="96">
        <f>баланс!$B$1454</f>
        <v>-758.51639999999998</v>
      </c>
    </row>
    <row r="1492" spans="1:3" hidden="1" outlineLevel="1" x14ac:dyDescent="0.25">
      <c r="C1492" s="96">
        <f>баланс!$B$1455</f>
        <v>3066.4575999999997</v>
      </c>
    </row>
    <row r="1493" spans="1:3" hidden="1" outlineLevel="1" x14ac:dyDescent="0.25">
      <c r="C1493" s="96">
        <f>баланс!$B$1456</f>
        <v>-2307.0684000000001</v>
      </c>
    </row>
    <row r="1494" spans="1:3" hidden="1" outlineLevel="1" x14ac:dyDescent="0.25">
      <c r="C1494" s="96">
        <f>баланс!$B$1457</f>
        <v>-0.37140000000010787</v>
      </c>
    </row>
    <row r="1495" spans="1:3" hidden="1" outlineLevel="1" x14ac:dyDescent="0.25">
      <c r="C1495" s="96">
        <f>баланс!$B$1458</f>
        <v>-0.3709400000000187</v>
      </c>
    </row>
    <row r="1496" spans="1:3" x14ac:dyDescent="0.25">
      <c r="A1496" t="s">
        <v>961</v>
      </c>
      <c r="C1496" s="96">
        <f>SUM(C1489:C1495)</f>
        <v>-0.29363800000044193</v>
      </c>
    </row>
    <row r="1497" spans="1:3" hidden="1" outlineLevel="1" x14ac:dyDescent="0.25">
      <c r="B1497" t="s">
        <v>1505</v>
      </c>
      <c r="C1497" s="96">
        <f>баланс!$B$1388</f>
        <v>-0.29250000000001819</v>
      </c>
    </row>
    <row r="1498" spans="1:3" x14ac:dyDescent="0.25">
      <c r="A1498" t="s">
        <v>920</v>
      </c>
      <c r="C1498" s="96">
        <f>SUM(C1497)</f>
        <v>-0.29250000000001819</v>
      </c>
    </row>
    <row r="1499" spans="1:3" hidden="1" outlineLevel="1" x14ac:dyDescent="0.25">
      <c r="B1499" t="s">
        <v>1505</v>
      </c>
      <c r="C1499" s="96">
        <f>баланс!$B$809</f>
        <v>-0.29109999999991487</v>
      </c>
    </row>
    <row r="1500" spans="1:3" x14ac:dyDescent="0.25">
      <c r="A1500" t="s">
        <v>632</v>
      </c>
      <c r="C1500" s="96">
        <f>SUM(C1499)</f>
        <v>-0.29109999999991487</v>
      </c>
    </row>
    <row r="1501" spans="1:3" hidden="1" outlineLevel="1" x14ac:dyDescent="0.25">
      <c r="B1501" t="s">
        <v>1505</v>
      </c>
      <c r="C1501" s="96">
        <f>баланс!$B$1092</f>
        <v>4.5499999999947249E-2</v>
      </c>
    </row>
    <row r="1502" spans="1:3" hidden="1" outlineLevel="1" x14ac:dyDescent="0.25">
      <c r="C1502" s="96">
        <f>баланс!$B$1093</f>
        <v>-0.14490900000009788</v>
      </c>
    </row>
    <row r="1503" spans="1:3" hidden="1" outlineLevel="1" x14ac:dyDescent="0.25">
      <c r="C1503" s="96">
        <f>баланс!$B$1094</f>
        <v>-0.18679999999994834</v>
      </c>
    </row>
    <row r="1504" spans="1:3" x14ac:dyDescent="0.25">
      <c r="A1504" t="s">
        <v>771</v>
      </c>
      <c r="C1504" s="96">
        <f>SUM(C1501:C1503)</f>
        <v>-0.28620900000009897</v>
      </c>
    </row>
    <row r="1505" spans="1:3" hidden="1" outlineLevel="1" x14ac:dyDescent="0.25">
      <c r="B1505" t="s">
        <v>1505</v>
      </c>
      <c r="C1505" s="96">
        <f>баланс!$B$251</f>
        <v>-0.28539999590230991</v>
      </c>
    </row>
    <row r="1506" spans="1:3" x14ac:dyDescent="0.25">
      <c r="A1506" t="s">
        <v>283</v>
      </c>
      <c r="C1506" s="96">
        <f>SUM(C1505)</f>
        <v>-0.28539999590230991</v>
      </c>
    </row>
    <row r="1507" spans="1:3" hidden="1" outlineLevel="1" x14ac:dyDescent="0.25">
      <c r="B1507" t="s">
        <v>1505</v>
      </c>
      <c r="C1507" s="96">
        <f>баланс!$B$127</f>
        <v>0.81865000000084365</v>
      </c>
    </row>
    <row r="1508" spans="1:3" hidden="1" outlineLevel="1" x14ac:dyDescent="0.25">
      <c r="C1508" s="96">
        <f>баланс!$B$128</f>
        <v>-1.1032900000000154</v>
      </c>
    </row>
    <row r="1509" spans="1:3" x14ac:dyDescent="0.25">
      <c r="A1509" t="s">
        <v>220</v>
      </c>
      <c r="C1509" s="96">
        <f>SUM(C1507:C1508)</f>
        <v>-0.28463999999917178</v>
      </c>
    </row>
    <row r="1510" spans="1:3" hidden="1" outlineLevel="1" x14ac:dyDescent="0.25">
      <c r="B1510" t="s">
        <v>1505</v>
      </c>
      <c r="C1510" s="96">
        <f>баланс!$B$322</f>
        <v>-0.28280000000057726</v>
      </c>
    </row>
    <row r="1511" spans="1:3" x14ac:dyDescent="0.25">
      <c r="A1511" t="s">
        <v>343</v>
      </c>
      <c r="C1511" s="96">
        <f>SUM(C1510)</f>
        <v>-0.28280000000057726</v>
      </c>
    </row>
    <row r="1512" spans="1:3" hidden="1" outlineLevel="1" x14ac:dyDescent="0.25">
      <c r="B1512" t="s">
        <v>1505</v>
      </c>
      <c r="C1512" s="96">
        <f>баланс!$B$42</f>
        <v>0.17273999999997613</v>
      </c>
    </row>
    <row r="1513" spans="1:3" hidden="1" outlineLevel="1" x14ac:dyDescent="0.25">
      <c r="C1513" s="96">
        <f>баланс!$B$43</f>
        <v>-7.4240000000145301E-2</v>
      </c>
    </row>
    <row r="1514" spans="1:3" hidden="1" outlineLevel="1" x14ac:dyDescent="0.25">
      <c r="C1514" s="96">
        <f>баланс!$B$44</f>
        <v>0.13420400000006794</v>
      </c>
    </row>
    <row r="1515" spans="1:3" hidden="1" outlineLevel="1" x14ac:dyDescent="0.25">
      <c r="C1515" s="96">
        <f>баланс!$B$45</f>
        <v>-0.51420000000001664</v>
      </c>
    </row>
    <row r="1516" spans="1:3" x14ac:dyDescent="0.25">
      <c r="A1516" t="s">
        <v>178</v>
      </c>
      <c r="C1516" s="96">
        <f>SUM(C1512:C1515)</f>
        <v>-0.28149600000011787</v>
      </c>
    </row>
    <row r="1517" spans="1:3" hidden="1" outlineLevel="1" x14ac:dyDescent="0.25">
      <c r="B1517" t="s">
        <v>1505</v>
      </c>
      <c r="C1517" s="96">
        <f>баланс!$B$2554</f>
        <v>-0.28025000000002365</v>
      </c>
    </row>
    <row r="1518" spans="1:3" x14ac:dyDescent="0.25">
      <c r="A1518" t="s">
        <v>1425</v>
      </c>
      <c r="C1518" s="96">
        <f>SUM(C1517)</f>
        <v>-0.28025000000002365</v>
      </c>
    </row>
    <row r="1519" spans="1:3" hidden="1" outlineLevel="1" x14ac:dyDescent="0.25">
      <c r="B1519" t="s">
        <v>1505</v>
      </c>
      <c r="C1519" s="96">
        <f>баланс!$B$1765</f>
        <v>0.18488456491454031</v>
      </c>
    </row>
    <row r="1520" spans="1:3" hidden="1" outlineLevel="1" x14ac:dyDescent="0.25">
      <c r="C1520" s="96">
        <f>баланс!$B$1766</f>
        <v>-0.46425100000010389</v>
      </c>
    </row>
    <row r="1521" spans="1:3" x14ac:dyDescent="0.25">
      <c r="A1521" t="s">
        <v>1074</v>
      </c>
      <c r="C1521" s="96">
        <f>SUM(C1519:C1520)</f>
        <v>-0.27936643508556358</v>
      </c>
    </row>
    <row r="1522" spans="1:3" hidden="1" outlineLevel="1" x14ac:dyDescent="0.25">
      <c r="B1522" t="s">
        <v>1505</v>
      </c>
      <c r="C1522" s="96">
        <f>баланс!$B$2257</f>
        <v>-0.27692799999999806</v>
      </c>
    </row>
    <row r="1523" spans="1:3" hidden="1" outlineLevel="1" x14ac:dyDescent="0.25">
      <c r="C1523" s="96">
        <f>баланс!$B$2258</f>
        <v>-2.3600000000101318E-3</v>
      </c>
    </row>
    <row r="1524" spans="1:3" x14ac:dyDescent="0.25">
      <c r="A1524" t="s">
        <v>66</v>
      </c>
      <c r="C1524" s="96">
        <f>SUM(C1522:C1523)</f>
        <v>-0.2792880000000082</v>
      </c>
    </row>
    <row r="1525" spans="1:3" hidden="1" outlineLevel="1" x14ac:dyDescent="0.25">
      <c r="B1525" t="s">
        <v>1505</v>
      </c>
      <c r="C1525" s="96">
        <f>баланс!$B$535</f>
        <v>-0.27639999999999532</v>
      </c>
    </row>
    <row r="1526" spans="1:3" x14ac:dyDescent="0.25">
      <c r="A1526" t="s">
        <v>486</v>
      </c>
      <c r="C1526" s="96">
        <f>SUM(C1525)</f>
        <v>-0.27639999999999532</v>
      </c>
    </row>
    <row r="1527" spans="1:3" hidden="1" outlineLevel="1" x14ac:dyDescent="0.25">
      <c r="B1527" t="s">
        <v>1505</v>
      </c>
      <c r="C1527" s="96">
        <f>баланс!$B$2530</f>
        <v>-0.27402359550558231</v>
      </c>
    </row>
    <row r="1528" spans="1:3" x14ac:dyDescent="0.25">
      <c r="A1528" t="s">
        <v>1414</v>
      </c>
      <c r="C1528" s="96">
        <f>SUM(C1527)</f>
        <v>-0.27402359550558231</v>
      </c>
    </row>
    <row r="1529" spans="1:3" hidden="1" outlineLevel="1" x14ac:dyDescent="0.25">
      <c r="B1529" t="s">
        <v>1505</v>
      </c>
      <c r="C1529" s="96">
        <f>баланс!$B$87</f>
        <v>-1.0119999999915308E-2</v>
      </c>
    </row>
    <row r="1530" spans="1:3" hidden="1" outlineLevel="1" x14ac:dyDescent="0.25">
      <c r="C1530" s="96">
        <f>баланс!$B$88</f>
        <v>-0.26300000000003365</v>
      </c>
    </row>
    <row r="1531" spans="1:3" x14ac:dyDescent="0.25">
      <c r="A1531" t="s">
        <v>207</v>
      </c>
      <c r="C1531" s="96">
        <f>SUM(C1529:C1530)</f>
        <v>-0.27311999999994896</v>
      </c>
    </row>
    <row r="1532" spans="1:3" hidden="1" outlineLevel="1" x14ac:dyDescent="0.25">
      <c r="B1532" t="s">
        <v>1505</v>
      </c>
      <c r="C1532" s="96">
        <f>баланс!$B$2612</f>
        <v>-0.27160000000003492</v>
      </c>
    </row>
    <row r="1533" spans="1:3" x14ac:dyDescent="0.25">
      <c r="A1533" t="s">
        <v>1465</v>
      </c>
      <c r="C1533" s="96">
        <f>SUM(C1532)</f>
        <v>-0.27160000000003492</v>
      </c>
    </row>
    <row r="1534" spans="1:3" hidden="1" outlineLevel="1" x14ac:dyDescent="0.25">
      <c r="B1534" t="s">
        <v>1505</v>
      </c>
      <c r="C1534" s="96">
        <f>баланс!$B$515</f>
        <v>-0.26999999999998181</v>
      </c>
    </row>
    <row r="1535" spans="1:3" x14ac:dyDescent="0.25">
      <c r="A1535" t="s">
        <v>1488</v>
      </c>
      <c r="C1535" s="96">
        <f>SUM(C1534)</f>
        <v>-0.26999999999998181</v>
      </c>
    </row>
    <row r="1536" spans="1:3" hidden="1" outlineLevel="1" x14ac:dyDescent="0.25">
      <c r="B1536" t="s">
        <v>1505</v>
      </c>
      <c r="C1536" s="96">
        <f>баланс!$B$1066</f>
        <v>-0.26989999999955216</v>
      </c>
    </row>
    <row r="1537" spans="1:3" x14ac:dyDescent="0.25">
      <c r="A1537" t="s">
        <v>763</v>
      </c>
      <c r="C1537" s="96">
        <f>SUM(C1536)</f>
        <v>-0.26989999999955216</v>
      </c>
    </row>
    <row r="1538" spans="1:3" hidden="1" outlineLevel="1" x14ac:dyDescent="0.25">
      <c r="B1538" t="s">
        <v>1505</v>
      </c>
      <c r="C1538" s="96">
        <f>баланс!$B$2237</f>
        <v>-0.26952899999969304</v>
      </c>
    </row>
    <row r="1539" spans="1:3" x14ac:dyDescent="0.25">
      <c r="A1539" t="s">
        <v>1272</v>
      </c>
      <c r="C1539" s="96">
        <f>SUM(C1538)</f>
        <v>-0.26952899999969304</v>
      </c>
    </row>
    <row r="1540" spans="1:3" hidden="1" outlineLevel="1" x14ac:dyDescent="0.25">
      <c r="B1540" t="s">
        <v>1505</v>
      </c>
      <c r="C1540" s="96">
        <f>баланс!$B$666</f>
        <v>0.23543200000040088</v>
      </c>
    </row>
    <row r="1541" spans="1:3" hidden="1" outlineLevel="1" x14ac:dyDescent="0.25">
      <c r="C1541" s="96">
        <f>баланс!$B$667</f>
        <v>-0.10233000000016546</v>
      </c>
    </row>
    <row r="1542" spans="1:3" hidden="1" outlineLevel="1" x14ac:dyDescent="0.25">
      <c r="C1542" s="96">
        <f>баланс!$B$668</f>
        <v>-0.40237499999966531</v>
      </c>
    </row>
    <row r="1543" spans="1:3" x14ac:dyDescent="0.25">
      <c r="A1543" t="s">
        <v>577</v>
      </c>
      <c r="C1543" s="96">
        <f>SUM(C1540:C1542)</f>
        <v>-0.26927299999942989</v>
      </c>
    </row>
    <row r="1544" spans="1:3" hidden="1" outlineLevel="1" x14ac:dyDescent="0.25">
      <c r="B1544" t="s">
        <v>1505</v>
      </c>
      <c r="C1544" s="96">
        <f>баланс!$B$1301</f>
        <v>-0.33478000000059183</v>
      </c>
    </row>
    <row r="1545" spans="1:3" hidden="1" outlineLevel="1" x14ac:dyDescent="0.25">
      <c r="C1545" s="96">
        <f>баланс!$B$1302</f>
        <v>0.39199999999982538</v>
      </c>
    </row>
    <row r="1546" spans="1:3" hidden="1" outlineLevel="1" x14ac:dyDescent="0.25">
      <c r="C1546" s="96">
        <f>баланс!$B$1303</f>
        <v>-0.43456850000006852</v>
      </c>
    </row>
    <row r="1547" spans="1:3" hidden="1" outlineLevel="1" x14ac:dyDescent="0.25">
      <c r="C1547" s="96">
        <f>баланс!$B$1304</f>
        <v>0.30280000000038854</v>
      </c>
    </row>
    <row r="1548" spans="1:3" hidden="1" outlineLevel="1" x14ac:dyDescent="0.25">
      <c r="C1548" s="96">
        <f>баланс!$B$1305</f>
        <v>0.24320000000011532</v>
      </c>
    </row>
    <row r="1549" spans="1:3" hidden="1" outlineLevel="1" x14ac:dyDescent="0.25">
      <c r="C1549" s="96">
        <f>баланс!$B$1306</f>
        <v>-0.50747999999998683</v>
      </c>
    </row>
    <row r="1550" spans="1:3" hidden="1" outlineLevel="1" x14ac:dyDescent="0.25">
      <c r="C1550" s="96">
        <f>баланс!$B$1307</f>
        <v>3.9526999999907275E-2</v>
      </c>
    </row>
    <row r="1551" spans="1:3" hidden="1" outlineLevel="1" x14ac:dyDescent="0.25">
      <c r="C1551" s="96">
        <f>баланс!$B$1308</f>
        <v>0.23800000000028376</v>
      </c>
    </row>
    <row r="1552" spans="1:3" hidden="1" outlineLevel="1" x14ac:dyDescent="0.25">
      <c r="C1552" s="96">
        <f>баланс!$B$1309</f>
        <v>-0.20670000000006894</v>
      </c>
    </row>
    <row r="1553" spans="1:3" x14ac:dyDescent="0.25">
      <c r="A1553" t="s">
        <v>889</v>
      </c>
      <c r="C1553" s="96">
        <f>SUM(C1544:C1552)</f>
        <v>-0.26800150000019585</v>
      </c>
    </row>
    <row r="1554" spans="1:3" hidden="1" outlineLevel="1" x14ac:dyDescent="0.25">
      <c r="B1554" t="s">
        <v>1505</v>
      </c>
      <c r="C1554" s="96">
        <f>баланс!$B$1924</f>
        <v>-0.26519999999982247</v>
      </c>
    </row>
    <row r="1555" spans="1:3" x14ac:dyDescent="0.25">
      <c r="A1555" t="s">
        <v>1153</v>
      </c>
      <c r="C1555" s="96">
        <f>SUM(C1554)</f>
        <v>-0.26519999999982247</v>
      </c>
    </row>
    <row r="1556" spans="1:3" hidden="1" outlineLevel="1" x14ac:dyDescent="0.25">
      <c r="B1556" t="s">
        <v>1505</v>
      </c>
      <c r="C1556" s="96">
        <f>баланс!$B$918</f>
        <v>9.6123399999997332</v>
      </c>
    </row>
    <row r="1557" spans="1:3" hidden="1" outlineLevel="1" x14ac:dyDescent="0.25">
      <c r="C1557" s="96">
        <f>баланс!$B$919</f>
        <v>0.29577350000045044</v>
      </c>
    </row>
    <row r="1558" spans="1:3" hidden="1" outlineLevel="1" x14ac:dyDescent="0.25">
      <c r="C1558" s="96">
        <f>баланс!$B$920</f>
        <v>0.29078500000014174</v>
      </c>
    </row>
    <row r="1559" spans="1:3" hidden="1" outlineLevel="1" x14ac:dyDescent="0.25">
      <c r="C1559" s="96">
        <f>баланс!$B$921</f>
        <v>-0.51030999999989035</v>
      </c>
    </row>
    <row r="1560" spans="1:3" hidden="1" outlineLevel="1" x14ac:dyDescent="0.25">
      <c r="C1560" s="96">
        <f>баланс!$B$922</f>
        <v>0.17359999999985121</v>
      </c>
    </row>
    <row r="1561" spans="1:3" hidden="1" outlineLevel="1" x14ac:dyDescent="0.25">
      <c r="C1561" s="96">
        <f>баланс!$B$923</f>
        <v>-10.19965000000002</v>
      </c>
    </row>
    <row r="1562" spans="1:3" hidden="1" outlineLevel="1" x14ac:dyDescent="0.25">
      <c r="C1562" s="96">
        <f>баланс!$B$924</f>
        <v>6.2520000000063192E-2</v>
      </c>
    </row>
    <row r="1563" spans="1:3" hidden="1" outlineLevel="1" x14ac:dyDescent="0.25">
      <c r="C1563" s="96">
        <f>баланс!$B$925</f>
        <v>1.1944999999968786E-2</v>
      </c>
    </row>
    <row r="1564" spans="1:3" x14ac:dyDescent="0.25">
      <c r="A1564" t="s">
        <v>694</v>
      </c>
      <c r="C1564" s="96">
        <f>SUM(C1556:C1563)</f>
        <v>-0.26299649999970143</v>
      </c>
    </row>
    <row r="1565" spans="1:3" hidden="1" outlineLevel="1" x14ac:dyDescent="0.25">
      <c r="B1565" t="s">
        <v>1505</v>
      </c>
      <c r="C1565" s="96">
        <f>баланс!$B$1727</f>
        <v>-0.26089999999970814</v>
      </c>
    </row>
    <row r="1566" spans="1:3" x14ac:dyDescent="0.25">
      <c r="A1566" t="s">
        <v>1053</v>
      </c>
      <c r="C1566" s="96">
        <f>SUM(C1565)</f>
        <v>-0.26089999999970814</v>
      </c>
    </row>
    <row r="1567" spans="1:3" hidden="1" outlineLevel="1" x14ac:dyDescent="0.25">
      <c r="B1567" t="s">
        <v>1505</v>
      </c>
      <c r="C1567" s="96">
        <f>баланс!$B$1239</f>
        <v>-9.9639825678195848E-2</v>
      </c>
    </row>
    <row r="1568" spans="1:3" hidden="1" outlineLevel="1" x14ac:dyDescent="0.25">
      <c r="C1568" s="96">
        <f>баланс!$B$1240</f>
        <v>0.32717249999996056</v>
      </c>
    </row>
    <row r="1569" spans="1:3" hidden="1" outlineLevel="1" x14ac:dyDescent="0.25">
      <c r="C1569" s="96">
        <f>баланс!$B$1241</f>
        <v>-0.10815999999999804</v>
      </c>
    </row>
    <row r="1570" spans="1:3" hidden="1" outlineLevel="1" x14ac:dyDescent="0.25">
      <c r="C1570" s="96">
        <f>баланс!$B$1242</f>
        <v>0.17194999999998117</v>
      </c>
    </row>
    <row r="1571" spans="1:3" hidden="1" outlineLevel="1" x14ac:dyDescent="0.25">
      <c r="C1571" s="96">
        <f>баланс!$B$1243</f>
        <v>-4.4750000000249202E-2</v>
      </c>
    </row>
    <row r="1572" spans="1:3" hidden="1" outlineLevel="1" x14ac:dyDescent="0.25">
      <c r="C1572" s="96">
        <f>баланс!$B$1244</f>
        <v>-0.50587999999993372</v>
      </c>
    </row>
    <row r="1573" spans="1:3" x14ac:dyDescent="0.25">
      <c r="A1573" t="s">
        <v>56</v>
      </c>
      <c r="C1573" s="96">
        <f>SUM(C1567:C1572)</f>
        <v>-0.25930732567843506</v>
      </c>
    </row>
    <row r="1574" spans="1:3" hidden="1" outlineLevel="1" x14ac:dyDescent="0.25">
      <c r="B1574" t="s">
        <v>1505</v>
      </c>
      <c r="C1574" s="96">
        <f>баланс!$B$2424</f>
        <v>-0.25760000000002492</v>
      </c>
    </row>
    <row r="1575" spans="1:3" x14ac:dyDescent="0.25">
      <c r="A1575" t="s">
        <v>1350</v>
      </c>
      <c r="C1575" s="96">
        <f>SUM(C1574)</f>
        <v>-0.25760000000002492</v>
      </c>
    </row>
    <row r="1576" spans="1:3" hidden="1" outlineLevel="1" x14ac:dyDescent="0.25">
      <c r="B1576" t="s">
        <v>1505</v>
      </c>
      <c r="C1576" s="96">
        <f>баланс!$B$1767</f>
        <v>-0.25743500000021413</v>
      </c>
    </row>
    <row r="1577" spans="1:3" x14ac:dyDescent="0.25">
      <c r="A1577" t="s">
        <v>1076</v>
      </c>
      <c r="C1577" s="96">
        <f>SUM(C1576)</f>
        <v>-0.25743500000021413</v>
      </c>
    </row>
    <row r="1578" spans="1:3" hidden="1" outlineLevel="1" x14ac:dyDescent="0.25">
      <c r="B1578" t="s">
        <v>1505</v>
      </c>
      <c r="C1578" s="96">
        <f>баланс!$B$1227</f>
        <v>-0.25199999999998113</v>
      </c>
    </row>
    <row r="1579" spans="1:3" x14ac:dyDescent="0.25">
      <c r="A1579" t="s">
        <v>864</v>
      </c>
      <c r="C1579" s="96">
        <f>SUM(C1578)</f>
        <v>-0.25199999999998113</v>
      </c>
    </row>
    <row r="1580" spans="1:3" hidden="1" outlineLevel="1" x14ac:dyDescent="0.25">
      <c r="B1580" t="s">
        <v>1505</v>
      </c>
      <c r="C1580" s="96">
        <f>баланс!$B$463</f>
        <v>-0.25199999999995271</v>
      </c>
    </row>
    <row r="1581" spans="1:3" x14ac:dyDescent="0.25">
      <c r="A1581" t="s">
        <v>444</v>
      </c>
      <c r="C1581" s="96">
        <f>SUM(C1580)</f>
        <v>-0.25199999999995271</v>
      </c>
    </row>
    <row r="1582" spans="1:3" hidden="1" outlineLevel="1" x14ac:dyDescent="0.25">
      <c r="B1582" t="s">
        <v>1505</v>
      </c>
      <c r="C1582" s="96">
        <f>баланс!$B$288</f>
        <v>-0.25171999999940908</v>
      </c>
    </row>
    <row r="1583" spans="1:3" x14ac:dyDescent="0.25">
      <c r="A1583" t="s">
        <v>314</v>
      </c>
      <c r="C1583" s="96">
        <f>SUM(C1582)</f>
        <v>-0.25171999999940908</v>
      </c>
    </row>
    <row r="1584" spans="1:3" hidden="1" outlineLevel="1" x14ac:dyDescent="0.25">
      <c r="B1584" t="s">
        <v>1505</v>
      </c>
      <c r="C1584" s="96">
        <f>баланс!$B$2018</f>
        <v>-6.1500000000023647E-2</v>
      </c>
    </row>
    <row r="1585" spans="1:3" hidden="1" outlineLevel="1" x14ac:dyDescent="0.25">
      <c r="C1585" s="96">
        <f>баланс!$B$2019</f>
        <v>-0.18799999999987449</v>
      </c>
    </row>
    <row r="1586" spans="1:3" x14ac:dyDescent="0.25">
      <c r="A1586" t="s">
        <v>1194</v>
      </c>
      <c r="C1586" s="96">
        <f>SUM(C1584:C1585)</f>
        <v>-0.24949999999989814</v>
      </c>
    </row>
    <row r="1587" spans="1:3" hidden="1" outlineLevel="1" x14ac:dyDescent="0.25">
      <c r="B1587" t="s">
        <v>1505</v>
      </c>
      <c r="C1587" s="96">
        <f>баланс!$B$349</f>
        <v>-0.24800000000004729</v>
      </c>
    </row>
    <row r="1588" spans="1:3" x14ac:dyDescent="0.25">
      <c r="A1588" t="s">
        <v>371</v>
      </c>
      <c r="C1588" s="96">
        <f>SUM(C1587)</f>
        <v>-0.24800000000004729</v>
      </c>
    </row>
    <row r="1589" spans="1:3" hidden="1" outlineLevel="1" x14ac:dyDescent="0.25">
      <c r="B1589" t="s">
        <v>1505</v>
      </c>
      <c r="C1589" s="96">
        <f>баланс!$B$829</f>
        <v>-10.347420000000625</v>
      </c>
    </row>
    <row r="1590" spans="1:3" hidden="1" outlineLevel="1" x14ac:dyDescent="0.25">
      <c r="C1590" s="96">
        <f>баланс!$B$830</f>
        <v>-7.8099999999949432E-2</v>
      </c>
    </row>
    <row r="1591" spans="1:3" hidden="1" outlineLevel="1" x14ac:dyDescent="0.25">
      <c r="C1591" s="96">
        <f>баланс!$B$831</f>
        <v>-5.949999999938882E-2</v>
      </c>
    </row>
    <row r="1592" spans="1:3" hidden="1" outlineLevel="1" x14ac:dyDescent="0.25">
      <c r="C1592" s="96">
        <f>баланс!$B$832</f>
        <v>-0.47542000000009921</v>
      </c>
    </row>
    <row r="1593" spans="1:3" hidden="1" outlineLevel="1" x14ac:dyDescent="0.25">
      <c r="C1593" s="96">
        <f>баланс!$B$833</f>
        <v>-528.11656589999996</v>
      </c>
    </row>
    <row r="1594" spans="1:3" hidden="1" outlineLevel="1" x14ac:dyDescent="0.25">
      <c r="C1594" s="96">
        <f>баланс!$B$834</f>
        <v>528.63517290000073</v>
      </c>
    </row>
    <row r="1595" spans="1:3" hidden="1" outlineLevel="1" x14ac:dyDescent="0.25">
      <c r="C1595" s="96">
        <f>баланс!$B$835</f>
        <v>0.3993599999998878</v>
      </c>
    </row>
    <row r="1596" spans="1:3" hidden="1" outlineLevel="1" x14ac:dyDescent="0.25">
      <c r="C1596" s="96">
        <f>баланс!$B$836</f>
        <v>7.7952000000095722E-2</v>
      </c>
    </row>
    <row r="1597" spans="1:3" hidden="1" outlineLevel="1" x14ac:dyDescent="0.25">
      <c r="C1597" s="96">
        <f>баланс!$B$837</f>
        <v>2.2600000000011278E-2</v>
      </c>
    </row>
    <row r="1598" spans="1:3" hidden="1" outlineLevel="1" x14ac:dyDescent="0.25">
      <c r="C1598" s="96">
        <f>баланс!$B$838</f>
        <v>-0.29354300000022704</v>
      </c>
    </row>
    <row r="1599" spans="1:3" hidden="1" outlineLevel="1" x14ac:dyDescent="0.25">
      <c r="C1599" s="96">
        <f>баланс!$B$839</f>
        <v>0.3980200000005425</v>
      </c>
    </row>
    <row r="1600" spans="1:3" hidden="1" outlineLevel="1" x14ac:dyDescent="0.25">
      <c r="C1600" s="96">
        <f>баланс!$B$840</f>
        <v>8.5970000000088476E-2</v>
      </c>
    </row>
    <row r="1601" spans="1:3" hidden="1" outlineLevel="1" x14ac:dyDescent="0.25">
      <c r="C1601" s="96">
        <f>баланс!$B$841</f>
        <v>0.37659999999993943</v>
      </c>
    </row>
    <row r="1602" spans="1:3" hidden="1" outlineLevel="1" x14ac:dyDescent="0.25">
      <c r="C1602" s="96">
        <f>баланс!$B$842</f>
        <v>9.1932600000000093</v>
      </c>
    </row>
    <row r="1603" spans="1:3" hidden="1" outlineLevel="1" x14ac:dyDescent="0.25">
      <c r="C1603" s="96">
        <f>баланс!$B$843</f>
        <v>0.16929999999996426</v>
      </c>
    </row>
    <row r="1604" spans="1:3" hidden="1" outlineLevel="1" x14ac:dyDescent="0.25">
      <c r="C1604" s="96">
        <f>баланс!$B$844</f>
        <v>-0.23537599999986014</v>
      </c>
    </row>
    <row r="1605" spans="1:3" x14ac:dyDescent="0.25">
      <c r="A1605" t="s">
        <v>649</v>
      </c>
      <c r="C1605" s="96">
        <f>SUM(C1589:C1604)</f>
        <v>-0.24768999999884045</v>
      </c>
    </row>
    <row r="1606" spans="1:3" hidden="1" outlineLevel="1" x14ac:dyDescent="0.25">
      <c r="B1606" t="s">
        <v>1505</v>
      </c>
      <c r="C1606" s="96">
        <f>баланс!$B$293</f>
        <v>-0.19245999999986907</v>
      </c>
    </row>
    <row r="1607" spans="1:3" hidden="1" outlineLevel="1" x14ac:dyDescent="0.25">
      <c r="C1607" s="96">
        <f>баланс!$B$294</f>
        <v>-5.5060000000139553E-2</v>
      </c>
    </row>
    <row r="1608" spans="1:3" x14ac:dyDescent="0.25">
      <c r="A1608" t="s">
        <v>318</v>
      </c>
      <c r="C1608" s="96">
        <f>SUM(C1606:C1607)</f>
        <v>-0.24752000000000862</v>
      </c>
    </row>
    <row r="1609" spans="1:3" hidden="1" outlineLevel="1" x14ac:dyDescent="0.25">
      <c r="B1609" t="s">
        <v>1505</v>
      </c>
      <c r="C1609" s="96">
        <f>баланс!$B$2303</f>
        <v>-0.24503000000004249</v>
      </c>
    </row>
    <row r="1610" spans="1:3" x14ac:dyDescent="0.25">
      <c r="A1610" t="s">
        <v>1320</v>
      </c>
      <c r="C1610" s="96">
        <f>SUM(C1609)</f>
        <v>-0.24503000000004249</v>
      </c>
    </row>
    <row r="1611" spans="1:3" hidden="1" outlineLevel="1" x14ac:dyDescent="0.25">
      <c r="B1611" t="s">
        <v>1505</v>
      </c>
      <c r="C1611" s="96">
        <f>баланс!$B$1859</f>
        <v>-0.24264460000017607</v>
      </c>
    </row>
    <row r="1612" spans="1:3" x14ac:dyDescent="0.25">
      <c r="A1612" t="s">
        <v>1127</v>
      </c>
      <c r="C1612" s="96">
        <f>SUM(C1611)</f>
        <v>-0.24264460000017607</v>
      </c>
    </row>
    <row r="1613" spans="1:3" hidden="1" outlineLevel="1" x14ac:dyDescent="0.25">
      <c r="B1613" t="s">
        <v>1505</v>
      </c>
      <c r="C1613" s="96">
        <f>баланс!$B$1099</f>
        <v>-0.37903999999969074</v>
      </c>
    </row>
    <row r="1614" spans="1:3" hidden="1" outlineLevel="1" x14ac:dyDescent="0.25">
      <c r="C1614" s="96">
        <f>баланс!$B$1100</f>
        <v>0.41959999999971842</v>
      </c>
    </row>
    <row r="1615" spans="1:3" hidden="1" outlineLevel="1" x14ac:dyDescent="0.25">
      <c r="C1615" s="96">
        <f>баланс!$B$1101</f>
        <v>0.30948499999999513</v>
      </c>
    </row>
    <row r="1616" spans="1:3" hidden="1" outlineLevel="1" x14ac:dyDescent="0.25">
      <c r="C1616" s="96">
        <f>баланс!$B$1102</f>
        <v>-0.31539999999995416</v>
      </c>
    </row>
    <row r="1617" spans="1:3" hidden="1" outlineLevel="1" x14ac:dyDescent="0.25">
      <c r="C1617" s="96">
        <f>баланс!$B$1103</f>
        <v>2.7999999999792635E-3</v>
      </c>
    </row>
    <row r="1618" spans="1:3" hidden="1" outlineLevel="1" x14ac:dyDescent="0.25">
      <c r="C1618" s="96">
        <f>баланс!$B$1104</f>
        <v>-0.13999999999998636</v>
      </c>
    </row>
    <row r="1619" spans="1:3" hidden="1" outlineLevel="1" x14ac:dyDescent="0.25">
      <c r="C1619" s="96">
        <f>баланс!$B$1105</f>
        <v>-9.0000000000031832E-2</v>
      </c>
    </row>
    <row r="1620" spans="1:3" hidden="1" outlineLevel="1" x14ac:dyDescent="0.25">
      <c r="C1620" s="96">
        <f>баланс!$B$1106</f>
        <v>-4.9999999999954525E-2</v>
      </c>
    </row>
    <row r="1621" spans="1:3" x14ac:dyDescent="0.25">
      <c r="A1621" t="s">
        <v>126</v>
      </c>
      <c r="C1621" s="96">
        <f>SUM(C1613:C1620)</f>
        <v>-0.2425549999999248</v>
      </c>
    </row>
    <row r="1622" spans="1:3" hidden="1" outlineLevel="1" x14ac:dyDescent="0.25">
      <c r="B1622" t="s">
        <v>1505</v>
      </c>
      <c r="C1622" s="96">
        <f>баланс!$B$569</f>
        <v>-0.23999999999978172</v>
      </c>
    </row>
    <row r="1623" spans="1:3" x14ac:dyDescent="0.25">
      <c r="A1623" t="s">
        <v>132</v>
      </c>
      <c r="C1623" s="96">
        <f>SUM(C1622)</f>
        <v>-0.23999999999978172</v>
      </c>
    </row>
    <row r="1624" spans="1:3" hidden="1" outlineLevel="1" x14ac:dyDescent="0.25">
      <c r="B1624" t="s">
        <v>1505</v>
      </c>
      <c r="C1624" s="96">
        <f>баланс!$B$412</f>
        <v>0.18880000000007158</v>
      </c>
    </row>
    <row r="1625" spans="1:3" hidden="1" outlineLevel="1" x14ac:dyDescent="0.25">
      <c r="C1625" s="96">
        <f>баланс!$B$413</f>
        <v>-0.14103000000000065</v>
      </c>
    </row>
    <row r="1626" spans="1:3" hidden="1" outlineLevel="1" x14ac:dyDescent="0.25">
      <c r="C1626" s="96">
        <f>баланс!$B$414</f>
        <v>-0.28759999999988395</v>
      </c>
    </row>
    <row r="1627" spans="1:3" x14ac:dyDescent="0.25">
      <c r="A1627" t="s">
        <v>407</v>
      </c>
      <c r="C1627" s="96">
        <f>SUM(C1624:C1626)</f>
        <v>-0.23982999999981303</v>
      </c>
    </row>
    <row r="1628" spans="1:3" hidden="1" outlineLevel="1" x14ac:dyDescent="0.25">
      <c r="B1628" t="s">
        <v>1505</v>
      </c>
      <c r="C1628" s="96">
        <f>баланс!$B$2128</f>
        <v>-0.23919999999998254</v>
      </c>
    </row>
    <row r="1629" spans="1:3" x14ac:dyDescent="0.25">
      <c r="A1629" t="s">
        <v>1232</v>
      </c>
      <c r="C1629" s="96">
        <f>SUM(C1628)</f>
        <v>-0.23919999999998254</v>
      </c>
    </row>
    <row r="1630" spans="1:3" hidden="1" outlineLevel="1" x14ac:dyDescent="0.25">
      <c r="B1630" t="s">
        <v>1505</v>
      </c>
      <c r="C1630" s="96">
        <f>баланс!$B$141</f>
        <v>-0.23710553505520693</v>
      </c>
    </row>
    <row r="1631" spans="1:3" x14ac:dyDescent="0.25">
      <c r="A1631" t="s">
        <v>234</v>
      </c>
      <c r="C1631" s="96">
        <f>SUM(C1630)</f>
        <v>-0.23710553505520693</v>
      </c>
    </row>
    <row r="1632" spans="1:3" hidden="1" outlineLevel="1" x14ac:dyDescent="0.25">
      <c r="B1632" t="s">
        <v>1505</v>
      </c>
      <c r="C1632" s="96">
        <f>баланс!$B$1671</f>
        <v>-0.23464000000012675</v>
      </c>
    </row>
    <row r="1633" spans="1:3" x14ac:dyDescent="0.25">
      <c r="A1633" t="s">
        <v>1026</v>
      </c>
      <c r="C1633" s="96">
        <f>SUM(C1632)</f>
        <v>-0.23464000000012675</v>
      </c>
    </row>
    <row r="1634" spans="1:3" hidden="1" outlineLevel="1" x14ac:dyDescent="0.25">
      <c r="B1634" t="s">
        <v>1505</v>
      </c>
      <c r="C1634" s="96">
        <f>баланс!$B$1393</f>
        <v>-0.23315000000002328</v>
      </c>
    </row>
    <row r="1635" spans="1:3" x14ac:dyDescent="0.25">
      <c r="A1635" t="s">
        <v>922</v>
      </c>
      <c r="C1635" s="96">
        <f>SUM(C1634)</f>
        <v>-0.23315000000002328</v>
      </c>
    </row>
    <row r="1636" spans="1:3" hidden="1" outlineLevel="1" x14ac:dyDescent="0.25">
      <c r="B1636" t="s">
        <v>1505</v>
      </c>
      <c r="C1636" s="96">
        <f>баланс!$B$589</f>
        <v>-0.26810000000023138</v>
      </c>
    </row>
    <row r="1637" spans="1:3" hidden="1" outlineLevel="1" x14ac:dyDescent="0.25">
      <c r="C1637" s="96">
        <f>баланс!$B$590</f>
        <v>0.39639000000011038</v>
      </c>
    </row>
    <row r="1638" spans="1:3" hidden="1" outlineLevel="1" x14ac:dyDescent="0.25">
      <c r="C1638" s="96">
        <f>баланс!$B$591</f>
        <v>-0.20121900000003734</v>
      </c>
    </row>
    <row r="1639" spans="1:3" hidden="1" outlineLevel="1" x14ac:dyDescent="0.25">
      <c r="C1639" s="96">
        <f>баланс!$B$592</f>
        <v>-0.15988399999991998</v>
      </c>
    </row>
    <row r="1640" spans="1:3" x14ac:dyDescent="0.25">
      <c r="A1640" t="s">
        <v>524</v>
      </c>
      <c r="C1640" s="96">
        <f>SUM(C1636:C1639)</f>
        <v>-0.23281300000007832</v>
      </c>
    </row>
    <row r="1641" spans="1:3" hidden="1" outlineLevel="1" x14ac:dyDescent="0.25">
      <c r="B1641" t="s">
        <v>1505</v>
      </c>
      <c r="C1641" s="96">
        <f>баланс!$B$1193</f>
        <v>-3.7800000000061118E-2</v>
      </c>
    </row>
    <row r="1642" spans="1:3" hidden="1" outlineLevel="1" x14ac:dyDescent="0.25">
      <c r="C1642" s="96">
        <f>баланс!$B$1194</f>
        <v>-0.22311249999984284</v>
      </c>
    </row>
    <row r="1643" spans="1:3" hidden="1" outlineLevel="1" x14ac:dyDescent="0.25">
      <c r="C1643" s="96">
        <f>баланс!$B$1195</f>
        <v>0.38323000000013963</v>
      </c>
    </row>
    <row r="1644" spans="1:3" hidden="1" outlineLevel="1" x14ac:dyDescent="0.25">
      <c r="C1644" s="96">
        <f>баланс!$B$1196</f>
        <v>0.1340900000000147</v>
      </c>
    </row>
    <row r="1645" spans="1:3" hidden="1" outlineLevel="1" x14ac:dyDescent="0.25">
      <c r="C1645" s="96">
        <f>баланс!$B$1197</f>
        <v>-0.4854090000000042</v>
      </c>
    </row>
    <row r="1646" spans="1:3" hidden="1" outlineLevel="1" x14ac:dyDescent="0.25">
      <c r="C1646" s="96">
        <f>баланс!$B$1198</f>
        <v>0</v>
      </c>
    </row>
    <row r="1647" spans="1:3" x14ac:dyDescent="0.25">
      <c r="A1647" t="s">
        <v>850</v>
      </c>
      <c r="C1647" s="96">
        <f>SUM(C1641:C1646)</f>
        <v>-0.22900149999975383</v>
      </c>
    </row>
    <row r="1648" spans="1:3" hidden="1" outlineLevel="1" x14ac:dyDescent="0.25">
      <c r="B1648" t="s">
        <v>1505</v>
      </c>
      <c r="C1648" s="96">
        <f>баланс!$B$1787</f>
        <v>0.38333000000000084</v>
      </c>
    </row>
    <row r="1649" spans="1:3" hidden="1" outlineLevel="1" x14ac:dyDescent="0.25">
      <c r="C1649" s="96">
        <f>баланс!$B$1788</f>
        <v>-0.26037000000042099</v>
      </c>
    </row>
    <row r="1650" spans="1:3" hidden="1" outlineLevel="1" x14ac:dyDescent="0.25">
      <c r="C1650" s="96">
        <f>баланс!$B$1789</f>
        <v>-0.24000000000000909</v>
      </c>
    </row>
    <row r="1651" spans="1:3" hidden="1" outlineLevel="1" x14ac:dyDescent="0.25">
      <c r="C1651" s="96">
        <f>баланс!$B$1790</f>
        <v>-0.10999999999989996</v>
      </c>
    </row>
    <row r="1652" spans="1:3" x14ac:dyDescent="0.25">
      <c r="A1652" t="s">
        <v>1086</v>
      </c>
      <c r="C1652" s="96">
        <f>SUM(C1648:C1651)</f>
        <v>-0.2270400000003292</v>
      </c>
    </row>
    <row r="1653" spans="1:3" hidden="1" outlineLevel="1" x14ac:dyDescent="0.25">
      <c r="B1653" t="s">
        <v>1505</v>
      </c>
      <c r="C1653" s="96">
        <f>баланс!$B$1910</f>
        <v>-0.29898399999996172</v>
      </c>
    </row>
    <row r="1654" spans="1:3" hidden="1" outlineLevel="1" x14ac:dyDescent="0.25">
      <c r="C1654" s="96">
        <f>баланс!$B$1911</f>
        <v>-8.9850000000069485E-2</v>
      </c>
    </row>
    <row r="1655" spans="1:3" hidden="1" outlineLevel="1" x14ac:dyDescent="0.25">
      <c r="C1655" s="96">
        <f>баланс!$B$1912</f>
        <v>6.0655999999994492E-2</v>
      </c>
    </row>
    <row r="1656" spans="1:3" hidden="1" outlineLevel="1" x14ac:dyDescent="0.25">
      <c r="C1656" s="96">
        <f>баланс!$B$1913</f>
        <v>-0.11579999999997881</v>
      </c>
    </row>
    <row r="1657" spans="1:3" hidden="1" outlineLevel="1" x14ac:dyDescent="0.25">
      <c r="C1657" s="96">
        <f>баланс!$B$1914</f>
        <v>0.37084999999999013</v>
      </c>
    </row>
    <row r="1658" spans="1:3" hidden="1" outlineLevel="1" x14ac:dyDescent="0.25">
      <c r="C1658" s="96">
        <f>баланс!$B$1915</f>
        <v>0.14572999999995773</v>
      </c>
    </row>
    <row r="1659" spans="1:3" hidden="1" outlineLevel="1" x14ac:dyDescent="0.25">
      <c r="C1659" s="96">
        <f>баланс!$B$1916</f>
        <v>-3.2349999999951251E-2</v>
      </c>
    </row>
    <row r="1660" spans="1:3" hidden="1" outlineLevel="1" x14ac:dyDescent="0.25">
      <c r="C1660" s="96">
        <f>баланс!$B$1917</f>
        <v>-9.6760000000017499E-2</v>
      </c>
    </row>
    <row r="1661" spans="1:3" hidden="1" outlineLevel="1" x14ac:dyDescent="0.25">
      <c r="C1661" s="96">
        <f>баланс!$B$1918</f>
        <v>-0.17000000000007276</v>
      </c>
    </row>
    <row r="1662" spans="1:3" x14ac:dyDescent="0.25">
      <c r="A1662" t="s">
        <v>58</v>
      </c>
      <c r="C1662" s="96">
        <f>SUM(C1653:C1661)</f>
        <v>-0.22650800000010918</v>
      </c>
    </row>
    <row r="1663" spans="1:3" hidden="1" outlineLevel="1" x14ac:dyDescent="0.25">
      <c r="B1663" t="s">
        <v>1505</v>
      </c>
      <c r="C1663" s="96">
        <f>баланс!$B$66</f>
        <v>-0.43301200000007611</v>
      </c>
    </row>
    <row r="1664" spans="1:3" hidden="1" outlineLevel="1" x14ac:dyDescent="0.25">
      <c r="C1664" s="96">
        <f>баланс!$B$67</f>
        <v>0.20724999999993088</v>
      </c>
    </row>
    <row r="1665" spans="1:3" x14ac:dyDescent="0.25">
      <c r="A1665" t="s">
        <v>194</v>
      </c>
      <c r="C1665" s="96">
        <f>SUM(C1663:C1664)</f>
        <v>-0.22576200000014524</v>
      </c>
    </row>
    <row r="1666" spans="1:3" hidden="1" outlineLevel="1" x14ac:dyDescent="0.25">
      <c r="B1666" t="s">
        <v>1505</v>
      </c>
      <c r="C1666" s="96">
        <f>баланс!$B$1155</f>
        <v>-0.22440000000005966</v>
      </c>
    </row>
    <row r="1667" spans="1:3" x14ac:dyDescent="0.25">
      <c r="A1667" t="s">
        <v>808</v>
      </c>
      <c r="C1667" s="96">
        <f>SUM(C1666)</f>
        <v>-0.22440000000005966</v>
      </c>
    </row>
    <row r="1668" spans="1:3" hidden="1" outlineLevel="1" x14ac:dyDescent="0.25">
      <c r="B1668" t="s">
        <v>1505</v>
      </c>
      <c r="C1668" s="96">
        <f>баланс!$B$2563</f>
        <v>-0.22430000000036898</v>
      </c>
    </row>
    <row r="1669" spans="1:3" x14ac:dyDescent="0.25">
      <c r="A1669" t="s">
        <v>1433</v>
      </c>
      <c r="C1669" s="96">
        <f>SUM(C1668)</f>
        <v>-0.22430000000036898</v>
      </c>
    </row>
    <row r="1670" spans="1:3" hidden="1" outlineLevel="1" x14ac:dyDescent="0.25">
      <c r="B1670" t="s">
        <v>1505</v>
      </c>
      <c r="C1670" s="96">
        <f>баланс!$B$1852</f>
        <v>-0.21549999999979264</v>
      </c>
    </row>
    <row r="1671" spans="1:3" x14ac:dyDescent="0.25">
      <c r="A1671" t="s">
        <v>1122</v>
      </c>
      <c r="C1671" s="96">
        <f>SUM(C1670)</f>
        <v>-0.21549999999979264</v>
      </c>
    </row>
    <row r="1672" spans="1:3" hidden="1" outlineLevel="1" x14ac:dyDescent="0.25">
      <c r="B1672" t="s">
        <v>1505</v>
      </c>
      <c r="C1672" s="96">
        <f>баланс!$B$366</f>
        <v>-0.21150000000000091</v>
      </c>
    </row>
    <row r="1673" spans="1:3" x14ac:dyDescent="0.25">
      <c r="A1673" t="s">
        <v>380</v>
      </c>
      <c r="C1673" s="96">
        <f>SUM(C1672)</f>
        <v>-0.21150000000000091</v>
      </c>
    </row>
    <row r="1674" spans="1:3" hidden="1" outlineLevel="1" x14ac:dyDescent="0.25">
      <c r="B1674" t="s">
        <v>1505</v>
      </c>
      <c r="C1674" s="96">
        <f>баланс!$B$1798</f>
        <v>-0.16285999999990963</v>
      </c>
    </row>
    <row r="1675" spans="1:3" hidden="1" outlineLevel="1" x14ac:dyDescent="0.25">
      <c r="C1675" s="96">
        <f>баланс!$B$1799</f>
        <v>0.20094999999992069</v>
      </c>
    </row>
    <row r="1676" spans="1:3" hidden="1" outlineLevel="1" x14ac:dyDescent="0.25">
      <c r="C1676" s="96">
        <f>баланс!$B$1800</f>
        <v>0.16699999999991633</v>
      </c>
    </row>
    <row r="1677" spans="1:3" hidden="1" outlineLevel="1" x14ac:dyDescent="0.25">
      <c r="C1677" s="96">
        <f>баланс!$B$1801</f>
        <v>-0.14270000000010441</v>
      </c>
    </row>
    <row r="1678" spans="1:3" hidden="1" outlineLevel="1" x14ac:dyDescent="0.25">
      <c r="C1678" s="96">
        <f>баланс!$B$1802</f>
        <v>-0.26933999999982916</v>
      </c>
    </row>
    <row r="1679" spans="1:3" x14ac:dyDescent="0.25">
      <c r="A1679" t="s">
        <v>1092</v>
      </c>
      <c r="C1679" s="96">
        <f>SUM(C1674:C1678)</f>
        <v>-0.20695000000000618</v>
      </c>
    </row>
    <row r="1680" spans="1:3" hidden="1" outlineLevel="1" x14ac:dyDescent="0.25">
      <c r="B1680" t="s">
        <v>1505</v>
      </c>
      <c r="C1680" s="96">
        <f>баланс!$B$1837</f>
        <v>-0.20337927565391567</v>
      </c>
    </row>
    <row r="1681" spans="1:3" x14ac:dyDescent="0.25">
      <c r="A1681" t="s">
        <v>1115</v>
      </c>
      <c r="C1681" s="96">
        <f>SUM(C1680)</f>
        <v>-0.20337927565391567</v>
      </c>
    </row>
    <row r="1682" spans="1:3" hidden="1" outlineLevel="1" x14ac:dyDescent="0.25">
      <c r="B1682" t="s">
        <v>1505</v>
      </c>
      <c r="C1682" s="96">
        <f>баланс!$B$2240</f>
        <v>-0.20000000000004547</v>
      </c>
    </row>
    <row r="1683" spans="1:3" x14ac:dyDescent="0.25">
      <c r="A1683" t="s">
        <v>1276</v>
      </c>
      <c r="C1683" s="96">
        <f>SUM(C1682)</f>
        <v>-0.20000000000004547</v>
      </c>
    </row>
    <row r="1684" spans="1:3" hidden="1" outlineLevel="1" x14ac:dyDescent="0.25">
      <c r="B1684" t="s">
        <v>1505</v>
      </c>
      <c r="C1684" s="96">
        <f>баланс!$B$1529</f>
        <v>-0.10400000000004184</v>
      </c>
    </row>
    <row r="1685" spans="1:3" hidden="1" outlineLevel="1" x14ac:dyDescent="0.25">
      <c r="C1685" s="96">
        <f>баланс!$B$1530</f>
        <v>-0.37817750000010619</v>
      </c>
    </row>
    <row r="1686" spans="1:3" hidden="1" outlineLevel="1" x14ac:dyDescent="0.25">
      <c r="C1686" s="96">
        <f>баланс!$B$1531</f>
        <v>0.28473200000007637</v>
      </c>
    </row>
    <row r="1687" spans="1:3" x14ac:dyDescent="0.25">
      <c r="A1687" t="s">
        <v>985</v>
      </c>
      <c r="C1687" s="96">
        <f>SUM(C1684:C1686)</f>
        <v>-0.19744550000007166</v>
      </c>
    </row>
    <row r="1688" spans="1:3" hidden="1" outlineLevel="1" x14ac:dyDescent="0.25">
      <c r="B1688" t="s">
        <v>1505</v>
      </c>
      <c r="C1688" s="96">
        <f>баланс!$B$2560</f>
        <v>-0.19644444444446663</v>
      </c>
    </row>
    <row r="1689" spans="1:3" x14ac:dyDescent="0.25">
      <c r="A1689" t="s">
        <v>1430</v>
      </c>
      <c r="C1689" s="96">
        <f>SUM(C1688)</f>
        <v>-0.19644444444446663</v>
      </c>
    </row>
    <row r="1690" spans="1:3" hidden="1" outlineLevel="1" x14ac:dyDescent="0.25">
      <c r="B1690" t="s">
        <v>1505</v>
      </c>
      <c r="C1690" s="96">
        <f>баланс!$B$968</f>
        <v>-0.19630474308291923</v>
      </c>
    </row>
    <row r="1691" spans="1:3" x14ac:dyDescent="0.25">
      <c r="A1691" t="s">
        <v>729</v>
      </c>
      <c r="C1691" s="96">
        <f>SUM(C1690)</f>
        <v>-0.19630474308291923</v>
      </c>
    </row>
    <row r="1692" spans="1:3" hidden="1" outlineLevel="1" x14ac:dyDescent="0.25">
      <c r="B1692" t="s">
        <v>1505</v>
      </c>
      <c r="C1692" s="96">
        <f>баланс!$B$1425</f>
        <v>-0.37973199999993312</v>
      </c>
    </row>
    <row r="1693" spans="1:3" hidden="1" outlineLevel="1" x14ac:dyDescent="0.25">
      <c r="C1693" s="96">
        <f>баланс!$B$1426</f>
        <v>-0.19339999999999691</v>
      </c>
    </row>
    <row r="1694" spans="1:3" hidden="1" outlineLevel="1" x14ac:dyDescent="0.25">
      <c r="C1694" s="96">
        <f>баланс!$B$1427</f>
        <v>0.33780000000001564</v>
      </c>
    </row>
    <row r="1695" spans="1:3" hidden="1" outlineLevel="1" x14ac:dyDescent="0.25">
      <c r="C1695" s="96">
        <f>баланс!$B$1428</f>
        <v>4.4800000000009277E-2</v>
      </c>
    </row>
    <row r="1696" spans="1:3" x14ac:dyDescent="0.25">
      <c r="A1696" t="s">
        <v>75</v>
      </c>
      <c r="C1696" s="96">
        <f>SUM(C1692:C1695)</f>
        <v>-0.19053199999990511</v>
      </c>
    </row>
    <row r="1697" spans="1:3" hidden="1" outlineLevel="1" x14ac:dyDescent="0.25">
      <c r="B1697" t="s">
        <v>1505</v>
      </c>
      <c r="C1697" s="96">
        <f>баланс!$B$26</f>
        <v>-0.18139999999993961</v>
      </c>
    </row>
    <row r="1698" spans="1:3" hidden="1" outlineLevel="1" x14ac:dyDescent="0.25">
      <c r="C1698" s="96">
        <f>баланс!$B$27</f>
        <v>-3.5399999997025589E-3</v>
      </c>
    </row>
    <row r="1699" spans="1:3" x14ac:dyDescent="0.25">
      <c r="A1699" t="s">
        <v>160</v>
      </c>
      <c r="C1699" s="96">
        <f>SUM(C1697:C1698)</f>
        <v>-0.18493999999964217</v>
      </c>
    </row>
    <row r="1700" spans="1:3" hidden="1" outlineLevel="1" x14ac:dyDescent="0.25">
      <c r="B1700" t="s">
        <v>1505</v>
      </c>
      <c r="C1700" s="96">
        <f>баланс!$B$1950</f>
        <v>-0.18430000000012114</v>
      </c>
    </row>
    <row r="1701" spans="1:3" x14ac:dyDescent="0.25">
      <c r="A1701" t="s">
        <v>1175</v>
      </c>
      <c r="C1701" s="96">
        <f>SUM(C1700)</f>
        <v>-0.18430000000012114</v>
      </c>
    </row>
    <row r="1702" spans="1:3" hidden="1" outlineLevel="1" x14ac:dyDescent="0.25">
      <c r="B1702" t="s">
        <v>1505</v>
      </c>
      <c r="C1702" s="96">
        <f>баланс!$B$1461</f>
        <v>-0.18197999999983949</v>
      </c>
    </row>
    <row r="1703" spans="1:3" x14ac:dyDescent="0.25">
      <c r="A1703" t="s">
        <v>964</v>
      </c>
      <c r="C1703" s="96">
        <f>SUM(C1702)</f>
        <v>-0.18197999999983949</v>
      </c>
    </row>
    <row r="1704" spans="1:3" hidden="1" outlineLevel="1" x14ac:dyDescent="0.25">
      <c r="B1704" t="s">
        <v>1505</v>
      </c>
      <c r="C1704" s="96">
        <f>баланс!$B$1885</f>
        <v>-0.18170000000009168</v>
      </c>
    </row>
    <row r="1705" spans="1:3" x14ac:dyDescent="0.25">
      <c r="A1705" t="s">
        <v>1143</v>
      </c>
      <c r="C1705" s="96">
        <f>SUM(C1704)</f>
        <v>-0.18170000000009168</v>
      </c>
    </row>
    <row r="1706" spans="1:3" hidden="1" outlineLevel="1" x14ac:dyDescent="0.25">
      <c r="B1706" t="s">
        <v>1505</v>
      </c>
      <c r="C1706" s="96">
        <f>баланс!$B$2020</f>
        <v>0.11799999999993815</v>
      </c>
    </row>
    <row r="1707" spans="1:3" hidden="1" outlineLevel="1" x14ac:dyDescent="0.25">
      <c r="C1707" s="96">
        <f>баланс!$B$2021</f>
        <v>-0.34849499999995714</v>
      </c>
    </row>
    <row r="1708" spans="1:3" hidden="1" outlineLevel="1" x14ac:dyDescent="0.25">
      <c r="C1708" s="96">
        <f>баланс!$B$2022</f>
        <v>4.9999999999954525E-2</v>
      </c>
    </row>
    <row r="1709" spans="1:3" x14ac:dyDescent="0.25">
      <c r="A1709" t="s">
        <v>1195</v>
      </c>
      <c r="C1709" s="96">
        <f>SUM(C1706:C1708)</f>
        <v>-0.18049500000006446</v>
      </c>
    </row>
    <row r="1710" spans="1:3" hidden="1" outlineLevel="1" x14ac:dyDescent="0.25">
      <c r="B1710" t="s">
        <v>1505</v>
      </c>
      <c r="C1710" s="96">
        <f>баланс!$B$187</f>
        <v>-0.17650000000003274</v>
      </c>
    </row>
    <row r="1711" spans="1:3" x14ac:dyDescent="0.25">
      <c r="A1711" t="s">
        <v>255</v>
      </c>
      <c r="C1711" s="96">
        <f>SUM(C1710)</f>
        <v>-0.17650000000003274</v>
      </c>
    </row>
    <row r="1712" spans="1:3" hidden="1" outlineLevel="1" x14ac:dyDescent="0.25">
      <c r="B1712" t="s">
        <v>1505</v>
      </c>
      <c r="C1712" s="96">
        <f>баланс!$B$2205</f>
        <v>-0.17629000000005135</v>
      </c>
    </row>
    <row r="1713" spans="1:3" x14ac:dyDescent="0.25">
      <c r="A1713" t="s">
        <v>1265</v>
      </c>
      <c r="C1713" s="96">
        <f>SUM(C1712)</f>
        <v>-0.17629000000005135</v>
      </c>
    </row>
    <row r="1714" spans="1:3" hidden="1" outlineLevel="1" x14ac:dyDescent="0.25">
      <c r="B1714" t="s">
        <v>1505</v>
      </c>
      <c r="C1714" s="96">
        <f>баланс!$B$135</f>
        <v>-0.17501519999973425</v>
      </c>
    </row>
    <row r="1715" spans="1:3" x14ac:dyDescent="0.25">
      <c r="A1715" t="s">
        <v>228</v>
      </c>
      <c r="C1715" s="96">
        <f>SUM(C1714)</f>
        <v>-0.17501519999973425</v>
      </c>
    </row>
    <row r="1716" spans="1:3" hidden="1" outlineLevel="1" x14ac:dyDescent="0.25">
      <c r="B1716" t="s">
        <v>1505</v>
      </c>
      <c r="C1716" s="96">
        <f>баланс!$B$993</f>
        <v>-0.17399999999997817</v>
      </c>
    </row>
    <row r="1717" spans="1:3" x14ac:dyDescent="0.25">
      <c r="A1717" t="s">
        <v>741</v>
      </c>
      <c r="C1717" s="96">
        <f>SUM(C1716)</f>
        <v>-0.17399999999997817</v>
      </c>
    </row>
    <row r="1718" spans="1:3" hidden="1" outlineLevel="1" x14ac:dyDescent="0.25">
      <c r="B1718" t="s">
        <v>1505</v>
      </c>
      <c r="C1718" s="96">
        <f>баланс!$B$1462</f>
        <v>-0.17340000000058353</v>
      </c>
    </row>
    <row r="1719" spans="1:3" x14ac:dyDescent="0.25">
      <c r="A1719" t="s">
        <v>965</v>
      </c>
      <c r="C1719" s="96">
        <f>SUM(C1718)</f>
        <v>-0.17340000000058353</v>
      </c>
    </row>
    <row r="1720" spans="1:3" hidden="1" outlineLevel="1" x14ac:dyDescent="0.25">
      <c r="B1720" t="s">
        <v>1505</v>
      </c>
      <c r="C1720" s="96">
        <f>баланс!$B$948</f>
        <v>-0.17260000000010223</v>
      </c>
    </row>
    <row r="1721" spans="1:3" x14ac:dyDescent="0.25">
      <c r="A1721" t="s">
        <v>717</v>
      </c>
      <c r="C1721" s="96">
        <f>SUM(C1720)</f>
        <v>-0.17260000000010223</v>
      </c>
    </row>
    <row r="1722" spans="1:3" hidden="1" outlineLevel="1" x14ac:dyDescent="0.25">
      <c r="B1722" t="s">
        <v>1505</v>
      </c>
      <c r="C1722" s="96">
        <f>баланс!$B$2524</f>
        <v>-0.32632500000016762</v>
      </c>
    </row>
    <row r="1723" spans="1:3" hidden="1" outlineLevel="1" x14ac:dyDescent="0.25">
      <c r="C1723" s="96">
        <f>баланс!$B$2525</f>
        <v>0.36195999999995365</v>
      </c>
    </row>
    <row r="1724" spans="1:3" hidden="1" outlineLevel="1" x14ac:dyDescent="0.25">
      <c r="C1724" s="96">
        <f>баланс!$B$2526</f>
        <v>-0.28019999999992251</v>
      </c>
    </row>
    <row r="1725" spans="1:3" hidden="1" outlineLevel="1" x14ac:dyDescent="0.25">
      <c r="C1725" s="96">
        <f>баланс!$B$2527</f>
        <v>7.238000000052125E-2</v>
      </c>
    </row>
    <row r="1726" spans="1:3" x14ac:dyDescent="0.25">
      <c r="A1726" t="s">
        <v>1409</v>
      </c>
      <c r="C1726" s="96">
        <f>SUM(C1722:C1725)</f>
        <v>-0.17218499999961523</v>
      </c>
    </row>
    <row r="1727" spans="1:3" hidden="1" outlineLevel="1" x14ac:dyDescent="0.25">
      <c r="B1727" t="s">
        <v>1505</v>
      </c>
      <c r="C1727" s="96">
        <f>баланс!$B$1044</f>
        <v>-0.17000000000001592</v>
      </c>
    </row>
    <row r="1728" spans="1:3" x14ac:dyDescent="0.25">
      <c r="A1728" t="s">
        <v>121</v>
      </c>
      <c r="C1728" s="96">
        <f>SUM(C1727)</f>
        <v>-0.17000000000001592</v>
      </c>
    </row>
    <row r="1729" spans="1:3" hidden="1" outlineLevel="1" x14ac:dyDescent="0.25">
      <c r="B1729" t="s">
        <v>1505</v>
      </c>
      <c r="C1729" s="96">
        <f>баланс!$B$1421</f>
        <v>-0.16999999999995907</v>
      </c>
    </row>
    <row r="1730" spans="1:3" x14ac:dyDescent="0.25">
      <c r="A1730" t="s">
        <v>1491</v>
      </c>
      <c r="C1730" s="96">
        <f>SUM(C1729)</f>
        <v>-0.16999999999995907</v>
      </c>
    </row>
    <row r="1731" spans="1:3" hidden="1" outlineLevel="1" x14ac:dyDescent="0.25">
      <c r="B1731" t="s">
        <v>1505</v>
      </c>
      <c r="C1731" s="96">
        <f>баланс!$B$444</f>
        <v>-0.1652000000000271</v>
      </c>
    </row>
    <row r="1732" spans="1:3" x14ac:dyDescent="0.25">
      <c r="A1732" t="s">
        <v>425</v>
      </c>
      <c r="C1732" s="96">
        <f>SUM(C1731)</f>
        <v>-0.1652000000000271</v>
      </c>
    </row>
    <row r="1733" spans="1:3" hidden="1" outlineLevel="1" x14ac:dyDescent="0.25">
      <c r="B1733" t="s">
        <v>1505</v>
      </c>
      <c r="C1733" s="96">
        <f>баланс!$B$1764</f>
        <v>-0.1652000000000271</v>
      </c>
    </row>
    <row r="1734" spans="1:3" x14ac:dyDescent="0.25">
      <c r="A1734" t="s">
        <v>1073</v>
      </c>
      <c r="C1734" s="96">
        <f>SUM(C1733)</f>
        <v>-0.1652000000000271</v>
      </c>
    </row>
    <row r="1735" spans="1:3" hidden="1" outlineLevel="1" x14ac:dyDescent="0.25">
      <c r="B1735" t="s">
        <v>1505</v>
      </c>
      <c r="C1735" s="96">
        <f>баланс!$B$1538</f>
        <v>-0.16307726914817522</v>
      </c>
    </row>
    <row r="1736" spans="1:3" x14ac:dyDescent="0.25">
      <c r="A1736" t="s">
        <v>990</v>
      </c>
      <c r="C1736" s="96">
        <f>SUM(C1735)</f>
        <v>-0.16307726914817522</v>
      </c>
    </row>
    <row r="1737" spans="1:3" hidden="1" outlineLevel="1" x14ac:dyDescent="0.25">
      <c r="B1737" t="s">
        <v>1505</v>
      </c>
      <c r="C1737" s="96">
        <f>баланс!$B$2010</f>
        <v>-0.27490000000011605</v>
      </c>
    </row>
    <row r="1738" spans="1:3" hidden="1" outlineLevel="1" x14ac:dyDescent="0.25">
      <c r="C1738" s="96">
        <f>баланс!$B$2011</f>
        <v>0.25459999999998217</v>
      </c>
    </row>
    <row r="1739" spans="1:3" hidden="1" outlineLevel="1" x14ac:dyDescent="0.25">
      <c r="C1739" s="96">
        <f>баланс!$B$2012</f>
        <v>-5.2799999999933789E-2</v>
      </c>
    </row>
    <row r="1740" spans="1:3" hidden="1" outlineLevel="1" x14ac:dyDescent="0.25">
      <c r="C1740" s="96">
        <f>баланс!$B$2013</f>
        <v>-2120.6414628000002</v>
      </c>
    </row>
    <row r="1741" spans="1:3" hidden="1" outlineLevel="1" x14ac:dyDescent="0.25">
      <c r="C1741" s="96">
        <f>баланс!$B$2014</f>
        <v>2121.2618160000006</v>
      </c>
    </row>
    <row r="1742" spans="1:3" hidden="1" outlineLevel="1" x14ac:dyDescent="0.25">
      <c r="C1742" s="96">
        <f>баланс!$B$2015</f>
        <v>-1.4412500000162254E-2</v>
      </c>
    </row>
    <row r="1743" spans="1:3" hidden="1" outlineLevel="1" x14ac:dyDescent="0.25">
      <c r="C1743" s="96">
        <f>баланс!$B$2016</f>
        <v>-0.3025199999999586</v>
      </c>
    </row>
    <row r="1744" spans="1:3" hidden="1" outlineLevel="1" x14ac:dyDescent="0.25">
      <c r="C1744" s="96">
        <f>баланс!$B$2017</f>
        <v>-0.39259999999990214</v>
      </c>
    </row>
    <row r="1745" spans="1:3" x14ac:dyDescent="0.25">
      <c r="A1745" t="s">
        <v>1192</v>
      </c>
      <c r="C1745" s="96">
        <f>SUM(C1737:C1744)</f>
        <v>-0.16227929999968183</v>
      </c>
    </row>
    <row r="1746" spans="1:3" hidden="1" outlineLevel="1" x14ac:dyDescent="0.25">
      <c r="B1746" t="s">
        <v>1505</v>
      </c>
      <c r="C1746" s="96">
        <f>баланс!$B$2217</f>
        <v>-2.8499999999780812E-2</v>
      </c>
    </row>
    <row r="1747" spans="1:3" hidden="1" outlineLevel="1" x14ac:dyDescent="0.25">
      <c r="C1747" s="96">
        <f>баланс!$B$2218</f>
        <v>0.42079999999998563</v>
      </c>
    </row>
    <row r="1748" spans="1:3" hidden="1" outlineLevel="1" x14ac:dyDescent="0.25">
      <c r="C1748" s="96">
        <f>баланс!$B$2219</f>
        <v>0.18930000000000291</v>
      </c>
    </row>
    <row r="1749" spans="1:3" hidden="1" outlineLevel="1" x14ac:dyDescent="0.25">
      <c r="C1749" s="96">
        <f>баланс!$B$2220</f>
        <v>-0.74159999999983484</v>
      </c>
    </row>
    <row r="1750" spans="1:3" x14ac:dyDescent="0.25">
      <c r="A1750" t="s">
        <v>1270</v>
      </c>
      <c r="C1750" s="96">
        <f>SUM(C1746:C1749)</f>
        <v>-0.15999999999962711</v>
      </c>
    </row>
    <row r="1751" spans="1:3" hidden="1" outlineLevel="1" x14ac:dyDescent="0.25">
      <c r="B1751" t="s">
        <v>1505</v>
      </c>
      <c r="C1751" s="96">
        <f>баланс!$B$1938</f>
        <v>-0.50100000000020373</v>
      </c>
    </row>
    <row r="1752" spans="1:3" hidden="1" outlineLevel="1" x14ac:dyDescent="0.25">
      <c r="C1752" s="96">
        <f>баланс!$B$1939</f>
        <v>-0.1592000000000553</v>
      </c>
    </row>
    <row r="1753" spans="1:3" hidden="1" outlineLevel="1" x14ac:dyDescent="0.25">
      <c r="C1753" s="96">
        <f>баланс!$B$1940</f>
        <v>0.69600000000002638</v>
      </c>
    </row>
    <row r="1754" spans="1:3" hidden="1" outlineLevel="1" x14ac:dyDescent="0.25">
      <c r="C1754" s="96">
        <f>баланс!$B$1941</f>
        <v>-0.19437999999991007</v>
      </c>
    </row>
    <row r="1755" spans="1:3" x14ac:dyDescent="0.25">
      <c r="A1755" t="s">
        <v>27</v>
      </c>
      <c r="C1755" s="96">
        <f>SUM(C1751:C1754)</f>
        <v>-0.15858000000014272</v>
      </c>
    </row>
    <row r="1756" spans="1:3" hidden="1" outlineLevel="1" x14ac:dyDescent="0.25">
      <c r="B1756" t="s">
        <v>1505</v>
      </c>
      <c r="C1756" s="96">
        <f>баланс!$B$84</f>
        <v>-0.15632500000083382</v>
      </c>
    </row>
    <row r="1757" spans="1:3" x14ac:dyDescent="0.25">
      <c r="A1757" t="s">
        <v>202</v>
      </c>
      <c r="C1757" s="96">
        <f>SUM(C1756)</f>
        <v>-0.15632500000083382</v>
      </c>
    </row>
    <row r="1758" spans="1:3" hidden="1" outlineLevel="1" x14ac:dyDescent="0.25">
      <c r="B1758" t="s">
        <v>1505</v>
      </c>
      <c r="C1758" s="96">
        <f>баланс!$B$2521</f>
        <v>-0.45129999999994652</v>
      </c>
    </row>
    <row r="1759" spans="1:3" hidden="1" outlineLevel="1" x14ac:dyDescent="0.25">
      <c r="C1759" s="96">
        <f>баланс!$B$2522</f>
        <v>0.29739999999992506</v>
      </c>
    </row>
    <row r="1760" spans="1:3" x14ac:dyDescent="0.25">
      <c r="A1760" t="s">
        <v>1405</v>
      </c>
      <c r="C1760" s="96">
        <f>SUM(C1758:C1759)</f>
        <v>-0.15390000000002146</v>
      </c>
    </row>
    <row r="1761" spans="1:3" hidden="1" outlineLevel="1" x14ac:dyDescent="0.25">
      <c r="B1761" t="s">
        <v>1505</v>
      </c>
      <c r="C1761" s="96">
        <f>баланс!$B$950</f>
        <v>-0.15050000000019281</v>
      </c>
    </row>
    <row r="1762" spans="1:3" x14ac:dyDescent="0.25">
      <c r="A1762" t="s">
        <v>719</v>
      </c>
      <c r="C1762" s="96">
        <f>SUM(C1761)</f>
        <v>-0.15050000000019281</v>
      </c>
    </row>
    <row r="1763" spans="1:3" hidden="1" outlineLevel="1" x14ac:dyDescent="0.25">
      <c r="B1763" t="s">
        <v>1505</v>
      </c>
      <c r="C1763" s="96">
        <f>баланс!$B$2405</f>
        <v>0.2803000000000111</v>
      </c>
    </row>
    <row r="1764" spans="1:3" hidden="1" outlineLevel="1" x14ac:dyDescent="0.25">
      <c r="C1764" s="96">
        <f>баланс!$B$2406</f>
        <v>-0.26750799999990704</v>
      </c>
    </row>
    <row r="1765" spans="1:3" hidden="1" outlineLevel="1" x14ac:dyDescent="0.25">
      <c r="C1765" s="96">
        <f>баланс!$B$2407</f>
        <v>-0.16322999999988497</v>
      </c>
    </row>
    <row r="1766" spans="1:3" x14ac:dyDescent="0.25">
      <c r="A1766" t="s">
        <v>16</v>
      </c>
      <c r="C1766" s="96">
        <f>SUM(C1763:C1765)</f>
        <v>-0.15043799999978091</v>
      </c>
    </row>
    <row r="1767" spans="1:3" hidden="1" outlineLevel="1" x14ac:dyDescent="0.25">
      <c r="B1767" t="s">
        <v>1505</v>
      </c>
      <c r="C1767" s="96">
        <f>баланс!$B$800</f>
        <v>-0.14959999999996398</v>
      </c>
    </row>
    <row r="1768" spans="1:3" x14ac:dyDescent="0.25">
      <c r="A1768" t="s">
        <v>625</v>
      </c>
      <c r="C1768" s="96">
        <f>SUM(C1767)</f>
        <v>-0.14959999999996398</v>
      </c>
    </row>
    <row r="1769" spans="1:3" hidden="1" outlineLevel="1" x14ac:dyDescent="0.25">
      <c r="B1769" t="s">
        <v>1505</v>
      </c>
      <c r="C1769" s="96">
        <f>баланс!$B$1406</f>
        <v>-0.45255000000020118</v>
      </c>
    </row>
    <row r="1770" spans="1:3" hidden="1" outlineLevel="1" x14ac:dyDescent="0.25">
      <c r="C1770" s="96">
        <f>баланс!$B$1407</f>
        <v>0.30296999999995933</v>
      </c>
    </row>
    <row r="1771" spans="1:3" x14ac:dyDescent="0.25">
      <c r="A1771" t="s">
        <v>933</v>
      </c>
      <c r="C1771" s="96">
        <f>SUM(C1769:C1770)</f>
        <v>-0.14958000000024185</v>
      </c>
    </row>
    <row r="1772" spans="1:3" hidden="1" outlineLevel="1" x14ac:dyDescent="0.25">
      <c r="B1772" t="s">
        <v>1505</v>
      </c>
      <c r="C1772" s="96">
        <f>баланс!$B$1478</f>
        <v>-0.14240000000012287</v>
      </c>
    </row>
    <row r="1773" spans="1:3" x14ac:dyDescent="0.25">
      <c r="A1773" t="s">
        <v>973</v>
      </c>
      <c r="C1773" s="96">
        <f>SUM(C1772)</f>
        <v>-0.14240000000012287</v>
      </c>
    </row>
    <row r="1774" spans="1:3" hidden="1" outlineLevel="1" x14ac:dyDescent="0.25">
      <c r="B1774" t="s">
        <v>1505</v>
      </c>
      <c r="C1774" s="96">
        <f>баланс!$B$1200</f>
        <v>-0.13788799999929324</v>
      </c>
    </row>
    <row r="1775" spans="1:3" x14ac:dyDescent="0.25">
      <c r="A1775" t="s">
        <v>852</v>
      </c>
      <c r="C1775" s="96">
        <f>SUM(C1774)</f>
        <v>-0.13788799999929324</v>
      </c>
    </row>
    <row r="1776" spans="1:3" hidden="1" outlineLevel="1" x14ac:dyDescent="0.25">
      <c r="B1776" t="s">
        <v>1505</v>
      </c>
      <c r="C1776" s="96">
        <f>баланс!$B$2572</f>
        <v>-6.5999999999348802E-3</v>
      </c>
    </row>
    <row r="1777" spans="1:3" hidden="1" outlineLevel="1" x14ac:dyDescent="0.25">
      <c r="C1777" s="96">
        <f>баланс!$B$2573</f>
        <v>0.35199999999986176</v>
      </c>
    </row>
    <row r="1778" spans="1:3" hidden="1" outlineLevel="1" x14ac:dyDescent="0.25">
      <c r="C1778" s="96">
        <f>баланс!$B$2574</f>
        <v>0</v>
      </c>
    </row>
    <row r="1779" spans="1:3" hidden="1" outlineLevel="1" x14ac:dyDescent="0.25">
      <c r="C1779" s="96">
        <f>баланс!$B$2575</f>
        <v>-0.48176000000012209</v>
      </c>
    </row>
    <row r="1780" spans="1:3" x14ac:dyDescent="0.25">
      <c r="A1780" t="s">
        <v>45</v>
      </c>
      <c r="C1780" s="96">
        <f>SUM(C1776:C1779)</f>
        <v>-0.13636000000019521</v>
      </c>
    </row>
    <row r="1781" spans="1:3" hidden="1" outlineLevel="1" x14ac:dyDescent="0.25">
      <c r="B1781" t="s">
        <v>1505</v>
      </c>
      <c r="C1781" s="96">
        <f>баланс!$B$1191</f>
        <v>-0.13529023292545617</v>
      </c>
    </row>
    <row r="1782" spans="1:3" x14ac:dyDescent="0.25">
      <c r="A1782" t="s">
        <v>846</v>
      </c>
      <c r="C1782" s="96">
        <f>SUM(C1781)</f>
        <v>-0.13529023292545617</v>
      </c>
    </row>
    <row r="1783" spans="1:3" hidden="1" outlineLevel="1" x14ac:dyDescent="0.25">
      <c r="B1783" t="s">
        <v>1505</v>
      </c>
      <c r="C1783" s="96">
        <f>баланс!$B$2239</f>
        <v>-0.13382000000001426</v>
      </c>
    </row>
    <row r="1784" spans="1:3" x14ac:dyDescent="0.25">
      <c r="A1784" t="s">
        <v>1274</v>
      </c>
      <c r="C1784" s="96">
        <f>SUM(C1783)</f>
        <v>-0.13382000000001426</v>
      </c>
    </row>
    <row r="1785" spans="1:3" hidden="1" outlineLevel="1" x14ac:dyDescent="0.25">
      <c r="B1785" t="s">
        <v>1505</v>
      </c>
      <c r="C1785" s="96">
        <f>баланс!$B$1998</f>
        <v>5.2699999999731517E-2</v>
      </c>
    </row>
    <row r="1786" spans="1:3" hidden="1" outlineLevel="1" x14ac:dyDescent="0.25">
      <c r="C1786" s="96">
        <f>баланс!$B$1999</f>
        <v>-7.1489999999812426E-2</v>
      </c>
    </row>
    <row r="1787" spans="1:3" hidden="1" outlineLevel="1" x14ac:dyDescent="0.25">
      <c r="C1787" s="96">
        <f>баланс!$B$2000</f>
        <v>-0.11428299999988667</v>
      </c>
    </row>
    <row r="1788" spans="1:3" x14ac:dyDescent="0.25">
      <c r="A1788" t="s">
        <v>1185</v>
      </c>
      <c r="C1788" s="96">
        <f>SUM(C1785:C1787)</f>
        <v>-0.13307299999996758</v>
      </c>
    </row>
    <row r="1789" spans="1:3" hidden="1" outlineLevel="1" x14ac:dyDescent="0.25">
      <c r="B1789" t="s">
        <v>1505</v>
      </c>
      <c r="C1789" s="96">
        <f>баланс!$B$467</f>
        <v>-0.19088000000027705</v>
      </c>
    </row>
    <row r="1790" spans="1:3" hidden="1" outlineLevel="1" x14ac:dyDescent="0.25">
      <c r="C1790" s="96">
        <f>баланс!$B$468</f>
        <v>0.25361999999995533</v>
      </c>
    </row>
    <row r="1791" spans="1:3" hidden="1" outlineLevel="1" x14ac:dyDescent="0.25">
      <c r="C1791" s="96">
        <f>баланс!$B$469</f>
        <v>-0.52576999999996588</v>
      </c>
    </row>
    <row r="1792" spans="1:3" hidden="1" outlineLevel="1" x14ac:dyDescent="0.25">
      <c r="C1792" s="96">
        <f>баланс!$B$470</f>
        <v>0.33134000000018204</v>
      </c>
    </row>
    <row r="1793" spans="1:3" x14ac:dyDescent="0.25">
      <c r="A1793" t="s">
        <v>450</v>
      </c>
      <c r="C1793" s="96">
        <f>SUM(C1789:C1792)</f>
        <v>-0.13169000000010556</v>
      </c>
    </row>
    <row r="1794" spans="1:3" hidden="1" outlineLevel="1" x14ac:dyDescent="0.25">
      <c r="B1794" t="s">
        <v>1505</v>
      </c>
      <c r="C1794" s="96">
        <f>баланс!$B$2487</f>
        <v>0.11100000000001842</v>
      </c>
    </row>
    <row r="1795" spans="1:3" hidden="1" outlineLevel="1" x14ac:dyDescent="0.25">
      <c r="C1795" s="96">
        <f>баланс!$B$2488</f>
        <v>-0.24000000000000909</v>
      </c>
    </row>
    <row r="1796" spans="1:3" x14ac:dyDescent="0.25">
      <c r="A1796" t="s">
        <v>1388</v>
      </c>
      <c r="C1796" s="96">
        <f>SUM(C1794:C1795)</f>
        <v>-0.12899999999999068</v>
      </c>
    </row>
    <row r="1797" spans="1:3" hidden="1" outlineLevel="1" x14ac:dyDescent="0.25">
      <c r="B1797" t="s">
        <v>1505</v>
      </c>
      <c r="C1797" s="96">
        <f>баланс!$B$472</f>
        <v>931.48959999999988</v>
      </c>
    </row>
    <row r="1798" spans="1:3" hidden="1" outlineLevel="1" x14ac:dyDescent="0.25">
      <c r="C1798" s="96">
        <f>баланс!$B$473</f>
        <v>-931.61799999999994</v>
      </c>
    </row>
    <row r="1799" spans="1:3" x14ac:dyDescent="0.25">
      <c r="A1799" t="s">
        <v>15</v>
      </c>
      <c r="C1799" s="96">
        <f>SUM(C1797:C1798)</f>
        <v>-0.12840000000005602</v>
      </c>
    </row>
    <row r="1800" spans="1:3" hidden="1" outlineLevel="1" x14ac:dyDescent="0.25">
      <c r="B1800" t="s">
        <v>1505</v>
      </c>
      <c r="C1800" s="96">
        <f>баланс!$B$446</f>
        <v>4.2070493184260158</v>
      </c>
    </row>
    <row r="1801" spans="1:3" hidden="1" outlineLevel="1" x14ac:dyDescent="0.25">
      <c r="C1801" s="96">
        <f>баланс!$B$447</f>
        <v>-0.26194500000002563</v>
      </c>
    </row>
    <row r="1802" spans="1:3" hidden="1" outlineLevel="1" x14ac:dyDescent="0.25">
      <c r="C1802" s="96">
        <f>баланс!$B$448</f>
        <v>-4.0724100000000476</v>
      </c>
    </row>
    <row r="1803" spans="1:3" x14ac:dyDescent="0.25">
      <c r="A1803" t="s">
        <v>429</v>
      </c>
      <c r="C1803" s="96">
        <f>SUM(C1800:C1802)</f>
        <v>-0.12730568157405742</v>
      </c>
    </row>
    <row r="1804" spans="1:3" hidden="1" outlineLevel="1" x14ac:dyDescent="0.25">
      <c r="B1804" t="s">
        <v>1505</v>
      </c>
      <c r="C1804" s="96">
        <f>баланс!$B$518</f>
        <v>401.94795999999997</v>
      </c>
    </row>
    <row r="1805" spans="1:3" hidden="1" outlineLevel="1" x14ac:dyDescent="0.25">
      <c r="C1805" s="96">
        <f>баланс!$B$519</f>
        <v>-402.07503000000003</v>
      </c>
    </row>
    <row r="1806" spans="1:3" x14ac:dyDescent="0.25">
      <c r="A1806" t="s">
        <v>479</v>
      </c>
      <c r="C1806" s="96">
        <f>SUM(C1804:C1805)</f>
        <v>-0.12707000000006019</v>
      </c>
    </row>
    <row r="1807" spans="1:3" hidden="1" outlineLevel="1" x14ac:dyDescent="0.25">
      <c r="B1807" t="s">
        <v>1505</v>
      </c>
      <c r="C1807" s="96">
        <f>баланс!$B$1126</f>
        <v>-0.12599999999997635</v>
      </c>
    </row>
    <row r="1808" spans="1:3" x14ac:dyDescent="0.25">
      <c r="A1808" t="s">
        <v>783</v>
      </c>
      <c r="C1808" s="96">
        <f>SUM(C1807)</f>
        <v>-0.12599999999997635</v>
      </c>
    </row>
    <row r="1809" spans="1:3" hidden="1" outlineLevel="1" x14ac:dyDescent="0.25">
      <c r="B1809" t="s">
        <v>1505</v>
      </c>
      <c r="C1809" s="96">
        <f>баланс!$B$2534</f>
        <v>-0.12487500000031559</v>
      </c>
    </row>
    <row r="1810" spans="1:3" x14ac:dyDescent="0.25">
      <c r="A1810" t="s">
        <v>1418</v>
      </c>
      <c r="C1810" s="96">
        <f>SUM(C1809)</f>
        <v>-0.12487500000031559</v>
      </c>
    </row>
    <row r="1811" spans="1:3" hidden="1" outlineLevel="1" x14ac:dyDescent="0.25">
      <c r="B1811" t="s">
        <v>1505</v>
      </c>
      <c r="C1811" s="96">
        <f>баланс!$B$789</f>
        <v>-0.12199999999995725</v>
      </c>
    </row>
    <row r="1812" spans="1:3" x14ac:dyDescent="0.25">
      <c r="A1812" t="s">
        <v>32</v>
      </c>
      <c r="C1812" s="96">
        <f>SUM(C1811)</f>
        <v>-0.12199999999995725</v>
      </c>
    </row>
    <row r="1813" spans="1:3" hidden="1" outlineLevel="1" x14ac:dyDescent="0.25">
      <c r="B1813" t="s">
        <v>1505</v>
      </c>
      <c r="C1813" s="96">
        <f>баланс!$B$2092</f>
        <v>-0.37727988284905223</v>
      </c>
    </row>
    <row r="1814" spans="1:3" hidden="1" outlineLevel="1" x14ac:dyDescent="0.25">
      <c r="C1814" s="96">
        <f>баланс!$B$2093</f>
        <v>1.2330000000019936E-2</v>
      </c>
    </row>
    <row r="1815" spans="1:3" hidden="1" outlineLevel="1" x14ac:dyDescent="0.25">
      <c r="C1815" s="96">
        <f>баланс!$B$2094</f>
        <v>0.25030000000003838</v>
      </c>
    </row>
    <row r="1816" spans="1:3" x14ac:dyDescent="0.25">
      <c r="A1816" t="s">
        <v>108</v>
      </c>
      <c r="C1816" s="96">
        <f>SUM(C1813:C1815)</f>
        <v>-0.11464988284899391</v>
      </c>
    </row>
    <row r="1817" spans="1:3" hidden="1" outlineLevel="1" x14ac:dyDescent="0.25">
      <c r="B1817" t="s">
        <v>1505</v>
      </c>
      <c r="C1817" s="96">
        <f>баланс!$B$2095</f>
        <v>-0.11290000000008149</v>
      </c>
    </row>
    <row r="1818" spans="1:3" x14ac:dyDescent="0.25">
      <c r="A1818" t="s">
        <v>1217</v>
      </c>
      <c r="C1818" s="96">
        <f>SUM(C1817)</f>
        <v>-0.11290000000008149</v>
      </c>
    </row>
    <row r="1819" spans="1:3" hidden="1" outlineLevel="1" x14ac:dyDescent="0.25">
      <c r="B1819" t="s">
        <v>1505</v>
      </c>
      <c r="C1819" s="96">
        <f>баланс!$B$1299</f>
        <v>-0.11264910293800767</v>
      </c>
    </row>
    <row r="1820" spans="1:3" x14ac:dyDescent="0.25">
      <c r="A1820" t="s">
        <v>886</v>
      </c>
      <c r="C1820" s="96">
        <f>SUM(C1819)</f>
        <v>-0.11264910293800767</v>
      </c>
    </row>
    <row r="1821" spans="1:3" hidden="1" outlineLevel="1" x14ac:dyDescent="0.25">
      <c r="B1821" t="s">
        <v>1505</v>
      </c>
      <c r="C1821" s="96">
        <f>баланс!$B$1582</f>
        <v>-0.23646500000006654</v>
      </c>
    </row>
    <row r="1822" spans="1:3" hidden="1" outlineLevel="1" x14ac:dyDescent="0.25">
      <c r="C1822" s="96">
        <f>баланс!$B$1583</f>
        <v>0.12668000000007851</v>
      </c>
    </row>
    <row r="1823" spans="1:3" x14ac:dyDescent="0.25">
      <c r="A1823" t="s">
        <v>1004</v>
      </c>
      <c r="C1823" s="96">
        <f>SUM(C1821:C1822)</f>
        <v>-0.10978499999998803</v>
      </c>
    </row>
    <row r="1824" spans="1:3" hidden="1" outlineLevel="1" x14ac:dyDescent="0.25">
      <c r="B1824" t="s">
        <v>1505</v>
      </c>
      <c r="C1824" s="96">
        <f>баланс!$B$1463</f>
        <v>0.36910000000011678</v>
      </c>
    </row>
    <row r="1825" spans="1:3" hidden="1" outlineLevel="1" x14ac:dyDescent="0.25">
      <c r="C1825" s="96">
        <f>баланс!$B$1464</f>
        <v>-0.47799999999961074</v>
      </c>
    </row>
    <row r="1826" spans="1:3" x14ac:dyDescent="0.25">
      <c r="A1826" t="s">
        <v>966</v>
      </c>
      <c r="C1826" s="96">
        <f>SUM(C1824:C1825)</f>
        <v>-0.10889999999949396</v>
      </c>
    </row>
    <row r="1827" spans="1:3" hidden="1" outlineLevel="1" x14ac:dyDescent="0.25">
      <c r="B1827" t="s">
        <v>1505</v>
      </c>
      <c r="C1827" s="96">
        <f>баланс!$B$820</f>
        <v>-0.1934100000000285</v>
      </c>
    </row>
    <row r="1828" spans="1:3" hidden="1" outlineLevel="1" x14ac:dyDescent="0.25">
      <c r="C1828" s="96">
        <f>баланс!$B$821</f>
        <v>8.7032000000135668E-2</v>
      </c>
    </row>
    <row r="1829" spans="1:3" x14ac:dyDescent="0.25">
      <c r="A1829" t="s">
        <v>640</v>
      </c>
      <c r="C1829" s="96">
        <f>SUM(C1827:C1828)</f>
        <v>-0.10637799999989284</v>
      </c>
    </row>
    <row r="1830" spans="1:3" hidden="1" outlineLevel="1" x14ac:dyDescent="0.25">
      <c r="B1830" t="s">
        <v>1505</v>
      </c>
      <c r="C1830" s="96">
        <f>баланс!$B$3</f>
        <v>0.29438400000026377</v>
      </c>
    </row>
    <row r="1831" spans="1:3" hidden="1" outlineLevel="1" x14ac:dyDescent="0.25">
      <c r="C1831" s="96">
        <f>баланс!$B$4</f>
        <v>-0.4005499999998392</v>
      </c>
    </row>
    <row r="1832" spans="1:3" x14ac:dyDescent="0.25">
      <c r="A1832">
        <v>51150</v>
      </c>
      <c r="C1832" s="96">
        <f>SUM(C1830:C1831)</f>
        <v>-0.10616599999957543</v>
      </c>
    </row>
    <row r="1833" spans="1:3" hidden="1" outlineLevel="1" x14ac:dyDescent="0.25">
      <c r="B1833" t="s">
        <v>1505</v>
      </c>
      <c r="C1833" s="96">
        <f>баланс!$B$179</f>
        <v>-8.1799999999930151E-2</v>
      </c>
    </row>
    <row r="1834" spans="1:3" hidden="1" outlineLevel="1" x14ac:dyDescent="0.25">
      <c r="C1834" s="96">
        <f>баланс!$B$180</f>
        <v>-2.3499999999785359E-2</v>
      </c>
    </row>
    <row r="1835" spans="1:3" x14ac:dyDescent="0.25">
      <c r="A1835" t="s">
        <v>248</v>
      </c>
      <c r="C1835" s="96">
        <f>SUM(C1833:C1834)</f>
        <v>-0.10529999999971551</v>
      </c>
    </row>
    <row r="1836" spans="1:3" hidden="1" outlineLevel="1" x14ac:dyDescent="0.25">
      <c r="B1836" t="s">
        <v>1505</v>
      </c>
      <c r="C1836" s="96">
        <f>баланс!$B$2603</f>
        <v>-0.10399999999998499</v>
      </c>
    </row>
    <row r="1837" spans="1:3" x14ac:dyDescent="0.25">
      <c r="A1837" t="s">
        <v>1460</v>
      </c>
      <c r="C1837" s="96">
        <f>SUM(C1836)</f>
        <v>-0.10399999999998499</v>
      </c>
    </row>
    <row r="1838" spans="1:3" hidden="1" outlineLevel="1" x14ac:dyDescent="0.25">
      <c r="B1838" t="s">
        <v>1505</v>
      </c>
      <c r="C1838" s="96">
        <f>баланс!$B$1812</f>
        <v>-0.10130000000003747</v>
      </c>
    </row>
    <row r="1839" spans="1:3" x14ac:dyDescent="0.25">
      <c r="A1839" t="s">
        <v>1101</v>
      </c>
      <c r="C1839" s="96">
        <f>SUM(C1838)</f>
        <v>-0.10130000000003747</v>
      </c>
    </row>
    <row r="1840" spans="1:3" hidden="1" outlineLevel="1" x14ac:dyDescent="0.25">
      <c r="B1840" t="s">
        <v>1505</v>
      </c>
      <c r="C1840" s="96">
        <f>баланс!$B$715</f>
        <v>-0.1004000000001497</v>
      </c>
    </row>
    <row r="1841" spans="1:3" x14ac:dyDescent="0.25">
      <c r="A1841" t="s">
        <v>597</v>
      </c>
      <c r="C1841" s="96">
        <f>SUM(C1840)</f>
        <v>-0.1004000000001497</v>
      </c>
    </row>
    <row r="1842" spans="1:3" hidden="1" outlineLevel="1" x14ac:dyDescent="0.25">
      <c r="B1842" t="s">
        <v>1505</v>
      </c>
      <c r="C1842" s="96">
        <f>баланс!$B$625</f>
        <v>-0.46511999999995624</v>
      </c>
    </row>
    <row r="1843" spans="1:3" hidden="1" outlineLevel="1" x14ac:dyDescent="0.25">
      <c r="C1843" s="96">
        <f>баланс!$B$626</f>
        <v>0.36495999999988271</v>
      </c>
    </row>
    <row r="1844" spans="1:3" x14ac:dyDescent="0.25">
      <c r="A1844" t="s">
        <v>552</v>
      </c>
      <c r="C1844" s="96">
        <f>SUM(C1842:C1843)</f>
        <v>-0.10016000000007352</v>
      </c>
    </row>
    <row r="1845" spans="1:3" hidden="1" outlineLevel="1" x14ac:dyDescent="0.25">
      <c r="B1845" t="s">
        <v>1505</v>
      </c>
      <c r="C1845" s="96">
        <f>баланс!$B$133</f>
        <v>-9.6888888888884139E-2</v>
      </c>
    </row>
    <row r="1846" spans="1:3" x14ac:dyDescent="0.25">
      <c r="A1846" t="s">
        <v>225</v>
      </c>
      <c r="C1846" s="96">
        <f>SUM(C1845)</f>
        <v>-9.6888888888884139E-2</v>
      </c>
    </row>
    <row r="1847" spans="1:3" hidden="1" outlineLevel="1" x14ac:dyDescent="0.25">
      <c r="B1847" t="s">
        <v>1505</v>
      </c>
      <c r="C1847" s="96">
        <f>баланс!$B$2300</f>
        <v>-9.5232333521778401E-2</v>
      </c>
    </row>
    <row r="1848" spans="1:3" x14ac:dyDescent="0.25">
      <c r="A1848" t="s">
        <v>1318</v>
      </c>
      <c r="C1848" s="96">
        <f>SUM(C1847)</f>
        <v>-9.5232333521778401E-2</v>
      </c>
    </row>
    <row r="1849" spans="1:3" hidden="1" outlineLevel="1" x14ac:dyDescent="0.25">
      <c r="B1849" t="s">
        <v>1505</v>
      </c>
      <c r="C1849" s="96">
        <f>баланс!$B$1396</f>
        <v>0.29012000000000171</v>
      </c>
    </row>
    <row r="1850" spans="1:3" hidden="1" outlineLevel="1" x14ac:dyDescent="0.25">
      <c r="C1850" s="96">
        <f>баланс!$B$1397</f>
        <v>-0.38399999999995771</v>
      </c>
    </row>
    <row r="1851" spans="1:3" x14ac:dyDescent="0.25">
      <c r="A1851" t="s">
        <v>926</v>
      </c>
      <c r="C1851" s="96">
        <f>SUM(C1849:C1850)</f>
        <v>-9.3879999999955999E-2</v>
      </c>
    </row>
    <row r="1852" spans="1:3" hidden="1" outlineLevel="1" x14ac:dyDescent="0.25">
      <c r="B1852" t="s">
        <v>1505</v>
      </c>
      <c r="C1852" s="96">
        <f>баланс!$B$1450</f>
        <v>-9.240999999997257E-2</v>
      </c>
    </row>
    <row r="1853" spans="1:3" x14ac:dyDescent="0.25">
      <c r="A1853" t="s">
        <v>34</v>
      </c>
      <c r="C1853" s="96">
        <f>SUM(C1852)</f>
        <v>-9.240999999997257E-2</v>
      </c>
    </row>
    <row r="1854" spans="1:3" hidden="1" outlineLevel="1" x14ac:dyDescent="0.25">
      <c r="B1854" t="s">
        <v>1505</v>
      </c>
      <c r="C1854" s="96">
        <f>баланс!$B$2582</f>
        <v>0.45599999999990359</v>
      </c>
    </row>
    <row r="1855" spans="1:3" hidden="1" outlineLevel="1" x14ac:dyDescent="0.25">
      <c r="C1855" s="96">
        <f>баланс!$B$2583</f>
        <v>-0.54619999999999891</v>
      </c>
    </row>
    <row r="1856" spans="1:3" x14ac:dyDescent="0.25">
      <c r="A1856" t="s">
        <v>1445</v>
      </c>
      <c r="C1856" s="96">
        <f>SUM(C1854:C1855)</f>
        <v>-9.0200000000095315E-2</v>
      </c>
    </row>
    <row r="1857" spans="1:3" hidden="1" outlineLevel="1" x14ac:dyDescent="0.25">
      <c r="B1857" t="s">
        <v>1505</v>
      </c>
      <c r="C1857" s="96">
        <f>баланс!$B$2509</f>
        <v>-0.30133749999993142</v>
      </c>
    </row>
    <row r="1858" spans="1:3" hidden="1" outlineLevel="1" x14ac:dyDescent="0.25">
      <c r="C1858" s="96">
        <f>баланс!$B$2510</f>
        <v>0.34179999999992106</v>
      </c>
    </row>
    <row r="1859" spans="1:3" hidden="1" outlineLevel="1" x14ac:dyDescent="0.25">
      <c r="C1859" s="96">
        <f>баланс!$B$2511</f>
        <v>-0.12999999999999545</v>
      </c>
    </row>
    <row r="1860" spans="1:3" x14ac:dyDescent="0.25">
      <c r="A1860" t="s">
        <v>1401</v>
      </c>
      <c r="C1860" s="96">
        <f>SUM(C1857:C1859)</f>
        <v>-8.9537500000005821E-2</v>
      </c>
    </row>
    <row r="1861" spans="1:3" hidden="1" outlineLevel="1" x14ac:dyDescent="0.25">
      <c r="B1861" t="s">
        <v>1505</v>
      </c>
      <c r="C1861" s="96">
        <f>баланс!$B$935</f>
        <v>-8.8720000000193977E-2</v>
      </c>
    </row>
    <row r="1862" spans="1:3" x14ac:dyDescent="0.25">
      <c r="A1862" t="s">
        <v>702</v>
      </c>
      <c r="C1862" s="96">
        <f>SUM(C1861)</f>
        <v>-8.8720000000193977E-2</v>
      </c>
    </row>
    <row r="1863" spans="1:3" hidden="1" outlineLevel="1" x14ac:dyDescent="0.25">
      <c r="B1863" t="s">
        <v>1505</v>
      </c>
      <c r="C1863" s="96">
        <f>баланс!$B$882</f>
        <v>-0.42460000000005493</v>
      </c>
    </row>
    <row r="1864" spans="1:3" hidden="1" outlineLevel="1" x14ac:dyDescent="0.25">
      <c r="C1864" s="96">
        <f>баланс!$B$883</f>
        <v>1.6000000000531145E-3</v>
      </c>
    </row>
    <row r="1865" spans="1:3" hidden="1" outlineLevel="1" x14ac:dyDescent="0.25">
      <c r="C1865" s="96">
        <f>баланс!$B$884</f>
        <v>0.33500000000003638</v>
      </c>
    </row>
    <row r="1866" spans="1:3" x14ac:dyDescent="0.25">
      <c r="A1866" t="s">
        <v>666</v>
      </c>
      <c r="C1866" s="96">
        <f>SUM(C1863:C1865)</f>
        <v>-8.7999999999965439E-2</v>
      </c>
    </row>
    <row r="1867" spans="1:3" hidden="1" outlineLevel="1" x14ac:dyDescent="0.25">
      <c r="B1867" t="s">
        <v>1505</v>
      </c>
      <c r="C1867" s="96">
        <f>баланс!$B$1726</f>
        <v>-8.6639999999988504E-2</v>
      </c>
    </row>
    <row r="1868" spans="1:3" x14ac:dyDescent="0.25">
      <c r="A1868" t="s">
        <v>1052</v>
      </c>
      <c r="C1868" s="96">
        <f>SUM(C1867)</f>
        <v>-8.6639999999988504E-2</v>
      </c>
    </row>
    <row r="1869" spans="1:3" hidden="1" outlineLevel="1" x14ac:dyDescent="0.25">
      <c r="B1869" t="s">
        <v>1505</v>
      </c>
      <c r="C1869" s="96">
        <f>баланс!$B$673</f>
        <v>-0.41899000000012165</v>
      </c>
    </row>
    <row r="1870" spans="1:3" hidden="1" outlineLevel="1" x14ac:dyDescent="0.25">
      <c r="C1870" s="96">
        <f>баланс!$B$674</f>
        <v>-614.35800000000006</v>
      </c>
    </row>
    <row r="1871" spans="1:3" hidden="1" outlineLevel="1" x14ac:dyDescent="0.25">
      <c r="C1871" s="96">
        <f>баланс!$B$675</f>
        <v>614.64199999999994</v>
      </c>
    </row>
    <row r="1872" spans="1:3" hidden="1" outlineLevel="1" x14ac:dyDescent="0.25">
      <c r="C1872" s="96">
        <f>баланс!$B$676</f>
        <v>0.25128499999982523</v>
      </c>
    </row>
    <row r="1873" spans="1:3" hidden="1" outlineLevel="1" x14ac:dyDescent="0.25">
      <c r="C1873" s="96">
        <f>баланс!$B$677</f>
        <v>-0.18699999999989814</v>
      </c>
    </row>
    <row r="1874" spans="1:3" hidden="1" outlineLevel="1" x14ac:dyDescent="0.25">
      <c r="C1874" s="96">
        <f>баланс!$B$678</f>
        <v>-0.19124349999992774</v>
      </c>
    </row>
    <row r="1875" spans="1:3" hidden="1" outlineLevel="1" x14ac:dyDescent="0.25">
      <c r="C1875" s="96">
        <f>баланс!$B$679</f>
        <v>0.20320800000001782</v>
      </c>
    </row>
    <row r="1876" spans="1:3" hidden="1" outlineLevel="1" x14ac:dyDescent="0.25">
      <c r="C1876" s="96">
        <f>баланс!$B$680</f>
        <v>-0.17099999999982174</v>
      </c>
    </row>
    <row r="1877" spans="1:3" hidden="1" outlineLevel="1" x14ac:dyDescent="0.25">
      <c r="C1877" s="96">
        <f>баланс!$B$681</f>
        <v>-0.49043000000006032</v>
      </c>
    </row>
    <row r="1878" spans="1:3" hidden="1" outlineLevel="1" x14ac:dyDescent="0.25">
      <c r="C1878" s="96">
        <f>баланс!$B$682</f>
        <v>0.99607999999989261</v>
      </c>
    </row>
    <row r="1879" spans="1:3" hidden="1" outlineLevel="1" x14ac:dyDescent="0.25">
      <c r="C1879" s="96">
        <f>баланс!$B$683</f>
        <v>1.8700000000080763E-2</v>
      </c>
    </row>
    <row r="1880" spans="1:3" hidden="1" outlineLevel="1" x14ac:dyDescent="0.25">
      <c r="C1880" s="96">
        <f>баланс!$B$684</f>
        <v>-2.9999999999972715E-2</v>
      </c>
    </row>
    <row r="1881" spans="1:3" hidden="1" outlineLevel="1" x14ac:dyDescent="0.25">
      <c r="C1881" s="96">
        <f>баланс!$B$685</f>
        <v>-0.35000000000002274</v>
      </c>
    </row>
    <row r="1882" spans="1:3" x14ac:dyDescent="0.25">
      <c r="A1882" t="s">
        <v>100</v>
      </c>
      <c r="C1882" s="96">
        <f>SUM(C1869:C1881)</f>
        <v>-8.5390500000130487E-2</v>
      </c>
    </row>
    <row r="1883" spans="1:3" hidden="1" outlineLevel="1" x14ac:dyDescent="0.25">
      <c r="B1883" t="s">
        <v>1505</v>
      </c>
      <c r="C1883" s="96">
        <f>баланс!$B$2025</f>
        <v>-0.79387199999973745</v>
      </c>
    </row>
    <row r="1884" spans="1:3" hidden="1" outlineLevel="1" x14ac:dyDescent="0.25">
      <c r="C1884" s="96">
        <f>баланс!$B$2026</f>
        <v>0.56702500000005784</v>
      </c>
    </row>
    <row r="1885" spans="1:3" hidden="1" outlineLevel="1" x14ac:dyDescent="0.25">
      <c r="C1885" s="96">
        <f>баланс!$B$2027</f>
        <v>0.5092159999994692</v>
      </c>
    </row>
    <row r="1886" spans="1:3" hidden="1" outlineLevel="1" x14ac:dyDescent="0.25">
      <c r="C1886" s="96">
        <f>баланс!$B$2028</f>
        <v>-0.36344000000008236</v>
      </c>
    </row>
    <row r="1887" spans="1:3" x14ac:dyDescent="0.25">
      <c r="A1887" t="s">
        <v>1197</v>
      </c>
      <c r="C1887" s="96">
        <f>SUM(C1883:C1886)</f>
        <v>-8.107100000029277E-2</v>
      </c>
    </row>
    <row r="1888" spans="1:3" hidden="1" outlineLevel="1" x14ac:dyDescent="0.25">
      <c r="B1888" t="s">
        <v>1505</v>
      </c>
      <c r="C1888" s="96">
        <f>баланс!$B$1881</f>
        <v>-8.0960000000004584E-2</v>
      </c>
    </row>
    <row r="1889" spans="1:3" x14ac:dyDescent="0.25">
      <c r="A1889" t="s">
        <v>1137</v>
      </c>
      <c r="C1889" s="96">
        <f>SUM(C1888)</f>
        <v>-8.0960000000004584E-2</v>
      </c>
    </row>
    <row r="1890" spans="1:3" hidden="1" outlineLevel="1" x14ac:dyDescent="0.25">
      <c r="B1890" t="s">
        <v>1505</v>
      </c>
      <c r="C1890" s="96">
        <f>баланс!$B$941</f>
        <v>-7.9999999999984084E-2</v>
      </c>
    </row>
    <row r="1891" spans="1:3" x14ac:dyDescent="0.25">
      <c r="A1891" t="s">
        <v>709</v>
      </c>
      <c r="C1891" s="96">
        <f>SUM(C1890)</f>
        <v>-7.9999999999984084E-2</v>
      </c>
    </row>
    <row r="1892" spans="1:3" hidden="1" outlineLevel="1" x14ac:dyDescent="0.25">
      <c r="B1892" t="s">
        <v>1505</v>
      </c>
      <c r="C1892" s="96">
        <f>баланс!$B$613</f>
        <v>-7.999999999992724E-2</v>
      </c>
    </row>
    <row r="1893" spans="1:3" x14ac:dyDescent="0.25">
      <c r="A1893" t="s">
        <v>1490</v>
      </c>
      <c r="C1893" s="96">
        <f>SUM(C1892)</f>
        <v>-7.999999999992724E-2</v>
      </c>
    </row>
    <row r="1894" spans="1:3" hidden="1" outlineLevel="1" x14ac:dyDescent="0.25">
      <c r="B1894" t="s">
        <v>1505</v>
      </c>
      <c r="C1894" s="96">
        <f>баланс!$B$740</f>
        <v>-7.9399999999850479E-2</v>
      </c>
    </row>
    <row r="1895" spans="1:3" x14ac:dyDescent="0.25">
      <c r="A1895" t="s">
        <v>604</v>
      </c>
      <c r="C1895" s="96">
        <f>SUM(C1894)</f>
        <v>-7.9399999999850479E-2</v>
      </c>
    </row>
    <row r="1896" spans="1:3" hidden="1" outlineLevel="1" x14ac:dyDescent="0.25">
      <c r="B1896" t="s">
        <v>1505</v>
      </c>
      <c r="C1896" s="96">
        <f>баланс!$B$709</f>
        <v>-7.7096646033623983E-2</v>
      </c>
    </row>
    <row r="1897" spans="1:3" x14ac:dyDescent="0.25">
      <c r="A1897" t="s">
        <v>592</v>
      </c>
      <c r="C1897" s="96">
        <f>SUM(C1896)</f>
        <v>-7.7096646033623983E-2</v>
      </c>
    </row>
    <row r="1898" spans="1:3" hidden="1" outlineLevel="1" x14ac:dyDescent="0.25">
      <c r="B1898" t="s">
        <v>1505</v>
      </c>
      <c r="C1898" s="96">
        <f>баланс!$B$1411</f>
        <v>-7.2400000000016007E-2</v>
      </c>
    </row>
    <row r="1899" spans="1:3" x14ac:dyDescent="0.25">
      <c r="A1899" t="s">
        <v>939</v>
      </c>
      <c r="C1899" s="96">
        <f>SUM(C1898)</f>
        <v>-7.2400000000016007E-2</v>
      </c>
    </row>
    <row r="1900" spans="1:3" hidden="1" outlineLevel="1" x14ac:dyDescent="0.25">
      <c r="B1900" t="s">
        <v>1505</v>
      </c>
      <c r="C1900" s="96">
        <f>баланс!$B$1156</f>
        <v>-7.2000000000002728E-2</v>
      </c>
    </row>
    <row r="1901" spans="1:3" x14ac:dyDescent="0.25">
      <c r="A1901" t="s">
        <v>809</v>
      </c>
      <c r="C1901" s="96">
        <f>SUM(C1900)</f>
        <v>-7.2000000000002728E-2</v>
      </c>
    </row>
    <row r="1902" spans="1:3" hidden="1" outlineLevel="1" x14ac:dyDescent="0.25">
      <c r="B1902" t="s">
        <v>1505</v>
      </c>
      <c r="C1902" s="96">
        <f>баланс!$B$289</f>
        <v>0.51679999999987558</v>
      </c>
    </row>
    <row r="1903" spans="1:3" hidden="1" outlineLevel="1" x14ac:dyDescent="0.25">
      <c r="C1903" s="96">
        <f>баланс!$B$290</f>
        <v>7.4859999999944193E-2</v>
      </c>
    </row>
    <row r="1904" spans="1:3" hidden="1" outlineLevel="1" x14ac:dyDescent="0.25">
      <c r="C1904" s="96">
        <f>баланс!$B$291</f>
        <v>-0.66304600000006531</v>
      </c>
    </row>
    <row r="1905" spans="1:3" x14ac:dyDescent="0.25">
      <c r="A1905" t="s">
        <v>316</v>
      </c>
      <c r="C1905" s="96">
        <f>SUM(C1902:C1904)</f>
        <v>-7.1386000000245531E-2</v>
      </c>
    </row>
    <row r="1906" spans="1:3" hidden="1" outlineLevel="1" x14ac:dyDescent="0.25">
      <c r="B1906" t="s">
        <v>1505</v>
      </c>
      <c r="C1906" s="96">
        <f>баланс!$B$1313</f>
        <v>-6.6900000000543969E-2</v>
      </c>
    </row>
    <row r="1907" spans="1:3" x14ac:dyDescent="0.25">
      <c r="A1907" t="s">
        <v>893</v>
      </c>
      <c r="C1907" s="96">
        <f>SUM(C1906)</f>
        <v>-6.6900000000543969E-2</v>
      </c>
    </row>
    <row r="1908" spans="1:3" hidden="1" outlineLevel="1" x14ac:dyDescent="0.25">
      <c r="B1908" t="s">
        <v>1505</v>
      </c>
      <c r="C1908" s="96">
        <f>баланс!$B$1595</f>
        <v>0.19635080756432899</v>
      </c>
    </row>
    <row r="1909" spans="1:3" hidden="1" outlineLevel="1" x14ac:dyDescent="0.25">
      <c r="C1909" s="96">
        <f>баланс!$B$1596</f>
        <v>-0.25592580000011367</v>
      </c>
    </row>
    <row r="1910" spans="1:3" x14ac:dyDescent="0.25">
      <c r="A1910" t="s">
        <v>1009</v>
      </c>
      <c r="C1910" s="96">
        <f>SUM(C1908:C1909)</f>
        <v>-5.9574992435784679E-2</v>
      </c>
    </row>
    <row r="1911" spans="1:3" hidden="1" outlineLevel="1" x14ac:dyDescent="0.25">
      <c r="B1911" t="s">
        <v>1505</v>
      </c>
      <c r="C1911" s="96">
        <f>баланс!$B$552</f>
        <v>-0.10779175050311096</v>
      </c>
    </row>
    <row r="1912" spans="1:3" hidden="1" outlineLevel="1" x14ac:dyDescent="0.25">
      <c r="C1912" s="96">
        <f>баланс!$B$553</f>
        <v>-0.37680000000000291</v>
      </c>
    </row>
    <row r="1913" spans="1:3" hidden="1" outlineLevel="1" x14ac:dyDescent="0.25">
      <c r="C1913" s="96">
        <f>баланс!$B$554</f>
        <v>0.42859999999996035</v>
      </c>
    </row>
    <row r="1914" spans="1:3" x14ac:dyDescent="0.25">
      <c r="A1914" t="s">
        <v>504</v>
      </c>
      <c r="C1914" s="96">
        <f>SUM(C1911:C1913)</f>
        <v>-5.5991750503153526E-2</v>
      </c>
    </row>
    <row r="1915" spans="1:3" hidden="1" outlineLevel="1" x14ac:dyDescent="0.25">
      <c r="B1915" t="s">
        <v>1505</v>
      </c>
      <c r="C1915" s="96">
        <f>баланс!$B$439</f>
        <v>-5.5059999999912179E-2</v>
      </c>
    </row>
    <row r="1916" spans="1:3" x14ac:dyDescent="0.25">
      <c r="A1916" t="s">
        <v>417</v>
      </c>
      <c r="C1916" s="96">
        <f>SUM(C1915)</f>
        <v>-5.5059999999912179E-2</v>
      </c>
    </row>
    <row r="1917" spans="1:3" hidden="1" outlineLevel="1" x14ac:dyDescent="0.25">
      <c r="B1917" t="s">
        <v>1505</v>
      </c>
      <c r="C1917" s="96">
        <f>баланс!$B$328</f>
        <v>-5.4799999999886495E-2</v>
      </c>
    </row>
    <row r="1918" spans="1:3" x14ac:dyDescent="0.25">
      <c r="A1918" t="s">
        <v>349</v>
      </c>
      <c r="C1918" s="96">
        <f>SUM(C1917)</f>
        <v>-5.4799999999886495E-2</v>
      </c>
    </row>
    <row r="1919" spans="1:3" hidden="1" outlineLevel="1" x14ac:dyDescent="0.25">
      <c r="B1919" t="s">
        <v>1505</v>
      </c>
      <c r="C1919" s="96">
        <f>баланс!$B$2539</f>
        <v>4.4039999999768042E-2</v>
      </c>
    </row>
    <row r="1920" spans="1:3" hidden="1" outlineLevel="1" x14ac:dyDescent="0.25">
      <c r="C1920" s="96">
        <f>баланс!$B$2540</f>
        <v>0.24800000000004729</v>
      </c>
    </row>
    <row r="1921" spans="1:3" hidden="1" outlineLevel="1" x14ac:dyDescent="0.25">
      <c r="C1921" s="96">
        <f>баланс!$B$2541</f>
        <v>-0.34581000000071072</v>
      </c>
    </row>
    <row r="1922" spans="1:3" x14ac:dyDescent="0.25">
      <c r="A1922" t="s">
        <v>1423</v>
      </c>
      <c r="C1922" s="96">
        <f>SUM(C1919:C1921)</f>
        <v>-5.3770000000895379E-2</v>
      </c>
    </row>
    <row r="1923" spans="1:3" hidden="1" outlineLevel="1" x14ac:dyDescent="0.25">
      <c r="B1923" t="s">
        <v>1505</v>
      </c>
      <c r="C1923" s="96">
        <f>баланс!$B$1466</f>
        <v>-5.3200000000060754E-2</v>
      </c>
    </row>
    <row r="1924" spans="1:3" x14ac:dyDescent="0.25">
      <c r="A1924" t="s">
        <v>969</v>
      </c>
      <c r="C1924" s="96">
        <f>SUM(C1923)</f>
        <v>-5.3200000000060754E-2</v>
      </c>
    </row>
    <row r="1925" spans="1:3" hidden="1" outlineLevel="1" x14ac:dyDescent="0.25">
      <c r="B1925" t="s">
        <v>1505</v>
      </c>
      <c r="C1925" s="96">
        <f>баланс!$B$2388</f>
        <v>-0.2519000000000915</v>
      </c>
    </row>
    <row r="1926" spans="1:3" hidden="1" outlineLevel="1" x14ac:dyDescent="0.25">
      <c r="C1926" s="96">
        <f>баланс!$B$2389</f>
        <v>-0.17657700000006571</v>
      </c>
    </row>
    <row r="1927" spans="1:3" hidden="1" outlineLevel="1" x14ac:dyDescent="0.25">
      <c r="C1927" s="96">
        <f>баланс!$B$2390</f>
        <v>-0.17319999999995161</v>
      </c>
    </row>
    <row r="1928" spans="1:3" hidden="1" outlineLevel="1" x14ac:dyDescent="0.25">
      <c r="C1928" s="96">
        <f>баланс!$B$2391</f>
        <v>0.45036039999990862</v>
      </c>
    </row>
    <row r="1929" spans="1:3" hidden="1" outlineLevel="1" x14ac:dyDescent="0.25">
      <c r="C1929" s="96">
        <f>баланс!$B$2392</f>
        <v>9.9240000000008877E-2</v>
      </c>
    </row>
    <row r="1930" spans="1:3" x14ac:dyDescent="0.25">
      <c r="A1930" t="s">
        <v>31</v>
      </c>
      <c r="C1930" s="96">
        <f>SUM(C1925:C1929)</f>
        <v>-5.207660000019132E-2</v>
      </c>
    </row>
    <row r="1931" spans="1:3" hidden="1" outlineLevel="1" x14ac:dyDescent="0.25">
      <c r="B1931" t="s">
        <v>1505</v>
      </c>
      <c r="C1931" s="96">
        <f>баланс!$B$2286</f>
        <v>-4.9999999999954525E-2</v>
      </c>
    </row>
    <row r="1932" spans="1:3" x14ac:dyDescent="0.25">
      <c r="A1932" t="s">
        <v>1310</v>
      </c>
      <c r="C1932" s="96">
        <f>SUM(C1931)</f>
        <v>-4.9999999999954525E-2</v>
      </c>
    </row>
    <row r="1933" spans="1:3" hidden="1" outlineLevel="1" x14ac:dyDescent="0.25">
      <c r="B1933" t="s">
        <v>1505</v>
      </c>
      <c r="C1933" s="96">
        <f>баланс!$B$2096</f>
        <v>-4.9060000000281434E-2</v>
      </c>
    </row>
    <row r="1934" spans="1:3" x14ac:dyDescent="0.25">
      <c r="A1934" t="s">
        <v>1218</v>
      </c>
      <c r="C1934" s="96">
        <f>SUM(C1933)</f>
        <v>-4.9060000000281434E-2</v>
      </c>
    </row>
    <row r="1935" spans="1:3" hidden="1" outlineLevel="1" x14ac:dyDescent="0.25">
      <c r="B1935" t="s">
        <v>1505</v>
      </c>
      <c r="C1935" s="96">
        <f>баланс!$B$266</f>
        <v>-4.8575910236309028E-2</v>
      </c>
    </row>
    <row r="1936" spans="1:3" x14ac:dyDescent="0.25">
      <c r="A1936" t="s">
        <v>301</v>
      </c>
      <c r="C1936" s="96">
        <f>SUM(C1935)</f>
        <v>-4.8575910236309028E-2</v>
      </c>
    </row>
    <row r="1937" spans="1:3" hidden="1" outlineLevel="1" x14ac:dyDescent="0.25">
      <c r="B1937" t="s">
        <v>1505</v>
      </c>
      <c r="C1937" s="96">
        <f>баланс!$B$781</f>
        <v>-0.15299999999990632</v>
      </c>
    </row>
    <row r="1938" spans="1:3" hidden="1" outlineLevel="1" x14ac:dyDescent="0.25">
      <c r="C1938" s="96">
        <f>баланс!$B$782</f>
        <v>0.10568799999998646</v>
      </c>
    </row>
    <row r="1939" spans="1:3" x14ac:dyDescent="0.25">
      <c r="A1939" t="s">
        <v>613</v>
      </c>
      <c r="C1939" s="96">
        <f>SUM(C1937:C1938)</f>
        <v>-4.7311999999919863E-2</v>
      </c>
    </row>
    <row r="1940" spans="1:3" hidden="1" outlineLevel="1" x14ac:dyDescent="0.25">
      <c r="B1940" t="s">
        <v>1505</v>
      </c>
      <c r="C1940" s="96">
        <f>баланс!$B$1175</f>
        <v>-4.7199999999975262E-2</v>
      </c>
    </row>
    <row r="1941" spans="1:3" x14ac:dyDescent="0.25">
      <c r="A1941" t="s">
        <v>830</v>
      </c>
      <c r="C1941" s="96">
        <f>SUM(C1940)</f>
        <v>-4.7199999999975262E-2</v>
      </c>
    </row>
    <row r="1942" spans="1:3" hidden="1" outlineLevel="1" x14ac:dyDescent="0.25">
      <c r="B1942" t="s">
        <v>1505</v>
      </c>
      <c r="C1942" s="96">
        <f>баланс!$B$2520</f>
        <v>-4.40800000001218E-2</v>
      </c>
    </row>
    <row r="1943" spans="1:3" x14ac:dyDescent="0.25">
      <c r="A1943" t="s">
        <v>1404</v>
      </c>
      <c r="C1943" s="96">
        <f>SUM(C1942)</f>
        <v>-4.40800000001218E-2</v>
      </c>
    </row>
    <row r="1944" spans="1:3" hidden="1" outlineLevel="1" x14ac:dyDescent="0.25">
      <c r="B1944" t="s">
        <v>1505</v>
      </c>
      <c r="C1944" s="96">
        <f>баланс!$B$1699</f>
        <v>-4.2000000000015802E-2</v>
      </c>
    </row>
    <row r="1945" spans="1:3" x14ac:dyDescent="0.25">
      <c r="A1945" t="s">
        <v>1037</v>
      </c>
      <c r="C1945" s="96">
        <f>SUM(C1944)</f>
        <v>-4.2000000000015802E-2</v>
      </c>
    </row>
    <row r="1946" spans="1:3" hidden="1" outlineLevel="1" x14ac:dyDescent="0.25">
      <c r="B1946" t="s">
        <v>1505</v>
      </c>
      <c r="C1946" s="96">
        <f>баланс!$B$2588</f>
        <v>-4.1300000000546788E-2</v>
      </c>
    </row>
    <row r="1947" spans="1:3" x14ac:dyDescent="0.25">
      <c r="A1947" t="s">
        <v>1451</v>
      </c>
      <c r="C1947" s="96">
        <f>SUM(C1946)</f>
        <v>-4.1300000000546788E-2</v>
      </c>
    </row>
    <row r="1948" spans="1:3" hidden="1" outlineLevel="1" x14ac:dyDescent="0.25">
      <c r="B1948" t="s">
        <v>1505</v>
      </c>
      <c r="C1948" s="96">
        <f>баланс!$B$2305</f>
        <v>-3.8400000000024193E-2</v>
      </c>
    </row>
    <row r="1949" spans="1:3" x14ac:dyDescent="0.25">
      <c r="A1949" t="s">
        <v>1322</v>
      </c>
      <c r="C1949" s="96">
        <f>SUM(C1948)</f>
        <v>-3.8400000000024193E-2</v>
      </c>
    </row>
    <row r="1950" spans="1:3" hidden="1" outlineLevel="1" x14ac:dyDescent="0.25">
      <c r="B1950" t="s">
        <v>1505</v>
      </c>
      <c r="C1950" s="96">
        <f>баланс!$B$186</f>
        <v>-3.8399999999910506E-2</v>
      </c>
    </row>
    <row r="1951" spans="1:3" x14ac:dyDescent="0.25">
      <c r="A1951" t="s">
        <v>254</v>
      </c>
      <c r="C1951" s="96">
        <f>SUM(C1950)</f>
        <v>-3.8399999999910506E-2</v>
      </c>
    </row>
    <row r="1952" spans="1:3" hidden="1" outlineLevel="1" x14ac:dyDescent="0.25">
      <c r="B1952" t="s">
        <v>1505</v>
      </c>
      <c r="C1952" s="96">
        <f>баланс!$B$738</f>
        <v>-3.8309999999967204E-2</v>
      </c>
    </row>
    <row r="1953" spans="1:3" x14ac:dyDescent="0.25">
      <c r="A1953" t="s">
        <v>601</v>
      </c>
      <c r="C1953" s="96">
        <f>SUM(C1952)</f>
        <v>-3.8309999999967204E-2</v>
      </c>
    </row>
    <row r="1954" spans="1:3" hidden="1" outlineLevel="1" x14ac:dyDescent="0.25">
      <c r="B1954" t="s">
        <v>1505</v>
      </c>
      <c r="C1954" s="96">
        <f>баланс!$B$505</f>
        <v>-3.6710999999968408E-2</v>
      </c>
    </row>
    <row r="1955" spans="1:3" hidden="1" outlineLevel="1" x14ac:dyDescent="0.25">
      <c r="C1955" s="96">
        <f>баланс!$B$506</f>
        <v>0</v>
      </c>
    </row>
    <row r="1956" spans="1:3" x14ac:dyDescent="0.25">
      <c r="A1956" t="s">
        <v>469</v>
      </c>
      <c r="C1956" s="96">
        <f>SUM(C1954:C1955)</f>
        <v>-3.6710999999968408E-2</v>
      </c>
    </row>
    <row r="1957" spans="1:3" hidden="1" outlineLevel="1" x14ac:dyDescent="0.25">
      <c r="B1957" t="s">
        <v>1505</v>
      </c>
      <c r="C1957" s="96">
        <f>баланс!$B$152</f>
        <v>-3.2750000000078217E-2</v>
      </c>
    </row>
    <row r="1958" spans="1:3" x14ac:dyDescent="0.25">
      <c r="A1958" t="s">
        <v>244</v>
      </c>
      <c r="C1958" s="96">
        <f>SUM(C1957)</f>
        <v>-3.2750000000078217E-2</v>
      </c>
    </row>
    <row r="1959" spans="1:3" hidden="1" outlineLevel="1" x14ac:dyDescent="0.25">
      <c r="B1959" t="s">
        <v>1505</v>
      </c>
      <c r="C1959" s="96">
        <f>баланс!$B$889</f>
        <v>-2.8800000000160253E-2</v>
      </c>
    </row>
    <row r="1960" spans="1:3" x14ac:dyDescent="0.25">
      <c r="A1960" t="s">
        <v>670</v>
      </c>
      <c r="C1960" s="96">
        <f>SUM(C1959)</f>
        <v>-2.8800000000160253E-2</v>
      </c>
    </row>
    <row r="1961" spans="1:3" hidden="1" outlineLevel="1" x14ac:dyDescent="0.25">
      <c r="B1961" t="s">
        <v>1505</v>
      </c>
      <c r="C1961" s="96">
        <f>баланс!$B$466</f>
        <v>-2.5301818181617364E-2</v>
      </c>
    </row>
    <row r="1962" spans="1:3" x14ac:dyDescent="0.25">
      <c r="A1962" t="s">
        <v>448</v>
      </c>
      <c r="C1962" s="96">
        <f>SUM(C1961)</f>
        <v>-2.5301818181617364E-2</v>
      </c>
    </row>
    <row r="1963" spans="1:3" hidden="1" outlineLevel="1" x14ac:dyDescent="0.25">
      <c r="B1963" t="s">
        <v>1505</v>
      </c>
      <c r="C1963" s="96">
        <f>баланс!$B$1399</f>
        <v>-0.27602500000011787</v>
      </c>
    </row>
    <row r="1964" spans="1:3" hidden="1" outlineLevel="1" x14ac:dyDescent="0.25">
      <c r="C1964" s="96">
        <f>баланс!$B$1400</f>
        <v>0.25205999999991491</v>
      </c>
    </row>
    <row r="1965" spans="1:3" x14ac:dyDescent="0.25">
      <c r="A1965" t="s">
        <v>929</v>
      </c>
      <c r="C1965" s="96">
        <f>SUM(C1963:C1964)</f>
        <v>-2.3965000000202963E-2</v>
      </c>
    </row>
    <row r="1966" spans="1:3" hidden="1" outlineLevel="1" x14ac:dyDescent="0.25">
      <c r="B1966" t="s">
        <v>1505</v>
      </c>
      <c r="C1966" s="96">
        <f>баланс!$B$254</f>
        <v>-2.3320000000012442E-2</v>
      </c>
    </row>
    <row r="1967" spans="1:3" x14ac:dyDescent="0.25">
      <c r="A1967" t="s">
        <v>288</v>
      </c>
      <c r="C1967" s="96">
        <f>SUM(C1966)</f>
        <v>-2.3320000000012442E-2</v>
      </c>
    </row>
    <row r="1968" spans="1:3" hidden="1" outlineLevel="1" x14ac:dyDescent="0.25">
      <c r="B1968" t="s">
        <v>1505</v>
      </c>
      <c r="C1968" s="96">
        <f>баланс!$B$2108</f>
        <v>-2.3206000000129734E-2</v>
      </c>
    </row>
    <row r="1969" spans="1:3" x14ac:dyDescent="0.25">
      <c r="A1969" t="s">
        <v>1230</v>
      </c>
      <c r="C1969" s="96">
        <f>SUM(C1968)</f>
        <v>-2.3206000000129734E-2</v>
      </c>
    </row>
    <row r="1970" spans="1:3" hidden="1" outlineLevel="1" x14ac:dyDescent="0.25">
      <c r="B1970" t="s">
        <v>1505</v>
      </c>
      <c r="C1970" s="96">
        <f>баланс!$B$278</f>
        <v>-2.1400000000085129E-2</v>
      </c>
    </row>
    <row r="1971" spans="1:3" x14ac:dyDescent="0.25">
      <c r="A1971" t="s">
        <v>306</v>
      </c>
      <c r="C1971" s="96">
        <f>SUM(C1970)</f>
        <v>-2.1400000000085129E-2</v>
      </c>
    </row>
    <row r="1972" spans="1:3" hidden="1" outlineLevel="1" x14ac:dyDescent="0.25">
      <c r="B1972" t="s">
        <v>1505</v>
      </c>
      <c r="C1972" s="96">
        <f>баланс!$B$825</f>
        <v>0.37568000000004531</v>
      </c>
    </row>
    <row r="1973" spans="1:3" hidden="1" outlineLevel="1" x14ac:dyDescent="0.25">
      <c r="C1973" s="96">
        <f>баланс!$B$826</f>
        <v>-0.47628999999994903</v>
      </c>
    </row>
    <row r="1974" spans="1:3" hidden="1" outlineLevel="1" x14ac:dyDescent="0.25">
      <c r="C1974" s="96">
        <f>баланс!$B$827</f>
        <v>7.999999999992724E-2</v>
      </c>
    </row>
    <row r="1975" spans="1:3" x14ac:dyDescent="0.25">
      <c r="A1975" t="s">
        <v>647</v>
      </c>
      <c r="C1975" s="96">
        <f>SUM(C1972:C1974)</f>
        <v>-2.060999999997648E-2</v>
      </c>
    </row>
    <row r="1976" spans="1:3" hidden="1" outlineLevel="1" x14ac:dyDescent="0.25">
      <c r="B1976" t="s">
        <v>1505</v>
      </c>
      <c r="C1976" s="96">
        <f>баланс!$B$456</f>
        <v>-1.6307806841098227E-2</v>
      </c>
    </row>
    <row r="1977" spans="1:3" x14ac:dyDescent="0.25">
      <c r="A1977" t="s">
        <v>437</v>
      </c>
      <c r="C1977" s="96">
        <f>SUM(C1976)</f>
        <v>-1.6307806841098227E-2</v>
      </c>
    </row>
    <row r="1978" spans="1:3" hidden="1" outlineLevel="1" x14ac:dyDescent="0.25">
      <c r="B1978" t="s">
        <v>1505</v>
      </c>
      <c r="C1978" s="96">
        <f>баланс!$B$892</f>
        <v>-1.558294008663097E-2</v>
      </c>
    </row>
    <row r="1979" spans="1:3" x14ac:dyDescent="0.25">
      <c r="A1979" t="s">
        <v>674</v>
      </c>
      <c r="C1979" s="96">
        <f>SUM(C1978)</f>
        <v>-1.558294008663097E-2</v>
      </c>
    </row>
    <row r="1980" spans="1:3" hidden="1" outlineLevel="1" x14ac:dyDescent="0.25">
      <c r="B1980" t="s">
        <v>1505</v>
      </c>
      <c r="C1980" s="96">
        <f>баланс!$B$946</f>
        <v>-1.4016500000025189E-2</v>
      </c>
    </row>
    <row r="1981" spans="1:3" x14ac:dyDescent="0.25">
      <c r="A1981" t="s">
        <v>714</v>
      </c>
      <c r="C1981" s="96">
        <f>SUM(C1980)</f>
        <v>-1.4016500000025189E-2</v>
      </c>
    </row>
    <row r="1982" spans="1:3" hidden="1" outlineLevel="1" x14ac:dyDescent="0.25">
      <c r="B1982" t="s">
        <v>1505</v>
      </c>
      <c r="C1982" s="96">
        <f>баланс!$B$529</f>
        <v>-1.3094999999907486E-2</v>
      </c>
    </row>
    <row r="1983" spans="1:3" x14ac:dyDescent="0.25">
      <c r="A1983" t="s">
        <v>483</v>
      </c>
      <c r="C1983" s="96">
        <f>SUM(C1982)</f>
        <v>-1.3094999999907486E-2</v>
      </c>
    </row>
    <row r="1984" spans="1:3" hidden="1" outlineLevel="1" x14ac:dyDescent="0.25">
      <c r="B1984" t="s">
        <v>1505</v>
      </c>
      <c r="C1984" s="96">
        <f>баланс!$B$1614</f>
        <v>0.28855686948509174</v>
      </c>
    </row>
    <row r="1985" spans="1:3" hidden="1" outlineLevel="1" x14ac:dyDescent="0.25">
      <c r="C1985" s="96">
        <f>баланс!$B$1615</f>
        <v>0.11840000000006512</v>
      </c>
    </row>
    <row r="1986" spans="1:3" hidden="1" outlineLevel="1" x14ac:dyDescent="0.25">
      <c r="C1986" s="96">
        <f>баланс!$B$1616</f>
        <v>-0.37980000000015934</v>
      </c>
    </row>
    <row r="1987" spans="1:3" hidden="1" outlineLevel="1" x14ac:dyDescent="0.25">
      <c r="C1987" s="96">
        <f>баланс!$B$1617</f>
        <v>-3.999999999996362E-2</v>
      </c>
    </row>
    <row r="1988" spans="1:3" x14ac:dyDescent="0.25">
      <c r="A1988" t="s">
        <v>113</v>
      </c>
      <c r="C1988" s="96">
        <f>SUM(C1984:C1987)</f>
        <v>-1.2843130514966106E-2</v>
      </c>
    </row>
    <row r="1989" spans="1:3" hidden="1" outlineLevel="1" x14ac:dyDescent="0.25">
      <c r="B1989" t="s">
        <v>1505</v>
      </c>
      <c r="C1989" s="96">
        <f>баланс!$B$1959</f>
        <v>-1.1949999999956162E-2</v>
      </c>
    </row>
    <row r="1990" spans="1:3" x14ac:dyDescent="0.25">
      <c r="A1990" t="s">
        <v>1177</v>
      </c>
      <c r="C1990" s="96">
        <f>SUM(C1989)</f>
        <v>-1.1949999999956162E-2</v>
      </c>
    </row>
    <row r="1991" spans="1:3" hidden="1" outlineLevel="1" x14ac:dyDescent="0.25">
      <c r="B1991" t="s">
        <v>1505</v>
      </c>
      <c r="C1991" s="96">
        <f>баланс!$B$184</f>
        <v>-1.0719999999992069E-2</v>
      </c>
    </row>
    <row r="1992" spans="1:3" x14ac:dyDescent="0.25">
      <c r="A1992" t="s">
        <v>251</v>
      </c>
      <c r="C1992" s="96">
        <f>SUM(C1991)</f>
        <v>-1.0719999999992069E-2</v>
      </c>
    </row>
    <row r="1993" spans="1:3" hidden="1" outlineLevel="1" x14ac:dyDescent="0.25">
      <c r="B1993" t="s">
        <v>1505</v>
      </c>
      <c r="C1993" s="96">
        <f>баланс!$B$346</f>
        <v>-1.0301000000254135E-2</v>
      </c>
    </row>
    <row r="1994" spans="1:3" x14ac:dyDescent="0.25">
      <c r="A1994" t="s">
        <v>366</v>
      </c>
      <c r="C1994" s="96">
        <f>SUM(C1993)</f>
        <v>-1.0301000000254135E-2</v>
      </c>
    </row>
    <row r="1995" spans="1:3" hidden="1" outlineLevel="1" x14ac:dyDescent="0.25">
      <c r="B1995" t="s">
        <v>1505</v>
      </c>
      <c r="C1995" s="96">
        <f>баланс!$B$581</f>
        <v>-0.58989500000035378</v>
      </c>
    </row>
    <row r="1996" spans="1:3" hidden="1" outlineLevel="1" x14ac:dyDescent="0.25">
      <c r="C1996" s="96">
        <f>баланс!$B$582</f>
        <v>0.32619399999992993</v>
      </c>
    </row>
    <row r="1997" spans="1:3" hidden="1" outlineLevel="1" x14ac:dyDescent="0.25">
      <c r="C1997" s="96">
        <f>баланс!$B$583</f>
        <v>0.25420000000030996</v>
      </c>
    </row>
    <row r="1998" spans="1:3" x14ac:dyDescent="0.25">
      <c r="A1998" t="s">
        <v>519</v>
      </c>
      <c r="C1998" s="96">
        <f>SUM(C1995:C1997)</f>
        <v>-9.5010000001138906E-3</v>
      </c>
    </row>
    <row r="1999" spans="1:3" hidden="1" outlineLevel="1" x14ac:dyDescent="0.25">
      <c r="B1999" t="s">
        <v>1505</v>
      </c>
      <c r="C1999" s="96">
        <f>баланс!$B$810</f>
        <v>71.257249999999772</v>
      </c>
    </row>
    <row r="2000" spans="1:3" hidden="1" outlineLevel="1" x14ac:dyDescent="0.25">
      <c r="C2000" s="96">
        <f>баланс!$B$811</f>
        <v>-1.2601214999998547</v>
      </c>
    </row>
    <row r="2001" spans="1:3" hidden="1" outlineLevel="1" x14ac:dyDescent="0.25">
      <c r="C2001" s="96">
        <f>баланс!$B$812</f>
        <v>-0.18508750000000873</v>
      </c>
    </row>
    <row r="2002" spans="1:3" hidden="1" outlineLevel="1" x14ac:dyDescent="0.25">
      <c r="C2002" s="96">
        <f>баланс!$B$813</f>
        <v>-69.821339999999964</v>
      </c>
    </row>
    <row r="2003" spans="1:3" x14ac:dyDescent="0.25">
      <c r="A2003" t="s">
        <v>633</v>
      </c>
      <c r="C2003" s="96">
        <f>SUM(C1999:C2002)</f>
        <v>-9.2990000000554573E-3</v>
      </c>
    </row>
    <row r="2004" spans="1:3" hidden="1" outlineLevel="1" x14ac:dyDescent="0.25">
      <c r="B2004" t="s">
        <v>1505</v>
      </c>
      <c r="C2004" s="96">
        <f>баланс!$B$1745</f>
        <v>-7.0999999999230567E-3</v>
      </c>
    </row>
    <row r="2005" spans="1:3" x14ac:dyDescent="0.25">
      <c r="A2005" t="s">
        <v>1061</v>
      </c>
      <c r="C2005" s="96">
        <f>SUM(C2004)</f>
        <v>-7.0999999999230567E-3</v>
      </c>
    </row>
    <row r="2006" spans="1:3" hidden="1" outlineLevel="1" x14ac:dyDescent="0.25">
      <c r="B2006" t="s">
        <v>1505</v>
      </c>
      <c r="C2006" s="96">
        <f>баланс!$B$1127</f>
        <v>0.31419999999997117</v>
      </c>
    </row>
    <row r="2007" spans="1:3" hidden="1" outlineLevel="1" x14ac:dyDescent="0.25">
      <c r="C2007" s="96">
        <f>баланс!$B$1128</f>
        <v>-0.32112849999998616</v>
      </c>
    </row>
    <row r="2008" spans="1:3" x14ac:dyDescent="0.25">
      <c r="A2008" t="s">
        <v>785</v>
      </c>
      <c r="C2008" s="96">
        <f>SUM(C2006:C2007)</f>
        <v>-6.9285000000149921E-3</v>
      </c>
    </row>
    <row r="2009" spans="1:3" hidden="1" outlineLevel="1" x14ac:dyDescent="0.25">
      <c r="B2009" t="s">
        <v>1505</v>
      </c>
      <c r="C2009" s="96">
        <f>баланс!$B$261</f>
        <v>8.2025644218731486E-2</v>
      </c>
    </row>
    <row r="2010" spans="1:3" hidden="1" outlineLevel="1" x14ac:dyDescent="0.25">
      <c r="C2010" s="96">
        <f>баланс!$B$262</f>
        <v>-8.8115337499630186E-2</v>
      </c>
    </row>
    <row r="2011" spans="1:3" x14ac:dyDescent="0.25">
      <c r="A2011" t="s">
        <v>295</v>
      </c>
      <c r="C2011" s="96">
        <f>SUM(C2009:C2010)</f>
        <v>-6.0896932808987003E-3</v>
      </c>
    </row>
    <row r="2012" spans="1:3" hidden="1" outlineLevel="1" x14ac:dyDescent="0.25">
      <c r="B2012" t="s">
        <v>1505</v>
      </c>
      <c r="C2012" s="96">
        <f>баланс!$B$641</f>
        <v>-0.75378000000023349</v>
      </c>
    </row>
    <row r="2013" spans="1:3" hidden="1" outlineLevel="1" x14ac:dyDescent="0.25">
      <c r="C2013" s="96">
        <f>баланс!$B$642</f>
        <v>0.74819999999999709</v>
      </c>
    </row>
    <row r="2014" spans="1:3" x14ac:dyDescent="0.25">
      <c r="A2014" t="s">
        <v>87</v>
      </c>
      <c r="C2014" s="96">
        <f>SUM(C2012:C2013)</f>
        <v>-5.5800000002363959E-3</v>
      </c>
    </row>
    <row r="2015" spans="1:3" hidden="1" outlineLevel="1" x14ac:dyDescent="0.25">
      <c r="B2015" t="s">
        <v>1505</v>
      </c>
      <c r="C2015" s="96">
        <f>баланс!$B$402</f>
        <v>-4.6708347647381743E-3</v>
      </c>
    </row>
    <row r="2016" spans="1:3" x14ac:dyDescent="0.25">
      <c r="A2016" t="s">
        <v>402</v>
      </c>
      <c r="C2016" s="96">
        <f>SUM(C2015)</f>
        <v>-4.6708347647381743E-3</v>
      </c>
    </row>
    <row r="2017" spans="2:3" hidden="1" outlineLevel="1" x14ac:dyDescent="0.25">
      <c r="B2017" t="s">
        <v>1505</v>
      </c>
      <c r="C2017" s="96">
        <f>баланс!$B$1888</f>
        <v>0.34096999999940181</v>
      </c>
    </row>
    <row r="2018" spans="2:3" hidden="1" outlineLevel="1" x14ac:dyDescent="0.25">
      <c r="C2018" s="96">
        <f>баланс!$B$1889</f>
        <v>-0.38490000000024338</v>
      </c>
    </row>
    <row r="2019" spans="2:3" hidden="1" outlineLevel="1" x14ac:dyDescent="0.25">
      <c r="C2019" s="96">
        <f>баланс!$B$1890</f>
        <v>-0.46301899999991747</v>
      </c>
    </row>
    <row r="2020" spans="2:3" hidden="1" outlineLevel="1" x14ac:dyDescent="0.25">
      <c r="C2020" s="96">
        <f>баланс!$B$1891</f>
        <v>-0.72423999999989519</v>
      </c>
    </row>
    <row r="2021" spans="2:3" hidden="1" outlineLevel="1" x14ac:dyDescent="0.25">
      <c r="C2021" s="96">
        <f>баланс!$B$1892</f>
        <v>-0.17559999999957654</v>
      </c>
    </row>
    <row r="2022" spans="2:3" hidden="1" outlineLevel="1" x14ac:dyDescent="0.25">
      <c r="C2022" s="96">
        <f>баланс!$B$1893</f>
        <v>-0.54547000000002299</v>
      </c>
    </row>
    <row r="2023" spans="2:3" hidden="1" outlineLevel="1" x14ac:dyDescent="0.25">
      <c r="C2023" s="96">
        <f>баланс!$B$1894</f>
        <v>-0.57431249999990541</v>
      </c>
    </row>
    <row r="2024" spans="2:3" hidden="1" outlineLevel="1" x14ac:dyDescent="0.25">
      <c r="C2024" s="96">
        <f>баланс!$B$1895</f>
        <v>-4.2871999999988475E-2</v>
      </c>
    </row>
    <row r="2025" spans="2:3" hidden="1" outlineLevel="1" x14ac:dyDescent="0.25">
      <c r="C2025" s="96">
        <f>баланс!$B$1896</f>
        <v>4.8420000000078289E-2</v>
      </c>
    </row>
    <row r="2026" spans="2:3" hidden="1" outlineLevel="1" x14ac:dyDescent="0.25">
      <c r="C2026" s="96">
        <f>баланс!$B$1897</f>
        <v>-0.17998000000000047</v>
      </c>
    </row>
    <row r="2027" spans="2:3" hidden="1" outlineLevel="1" x14ac:dyDescent="0.25">
      <c r="C2027" s="96">
        <f>баланс!$B$1898</f>
        <v>0.27756000000022141</v>
      </c>
    </row>
    <row r="2028" spans="2:3" hidden="1" outlineLevel="1" x14ac:dyDescent="0.25">
      <c r="C2028" s="96">
        <f>баланс!$B$1899</f>
        <v>2.7664959999995062</v>
      </c>
    </row>
    <row r="2029" spans="2:3" hidden="1" outlineLevel="1" x14ac:dyDescent="0.25">
      <c r="C2029" s="96">
        <f>баланс!$B$1900</f>
        <v>-0.15474999999992178</v>
      </c>
    </row>
    <row r="2030" spans="2:3" hidden="1" outlineLevel="1" x14ac:dyDescent="0.25">
      <c r="C2030" s="96">
        <f>баланс!$B$1901</f>
        <v>-0.38470000000052096</v>
      </c>
    </row>
    <row r="2031" spans="2:3" hidden="1" outlineLevel="1" x14ac:dyDescent="0.25">
      <c r="C2031" s="96">
        <f>баланс!$B$1902</f>
        <v>0</v>
      </c>
    </row>
    <row r="2032" spans="2:3" hidden="1" outlineLevel="1" x14ac:dyDescent="0.25">
      <c r="C2032" s="96">
        <f>баланс!$B$1903</f>
        <v>-0.50700000000006185</v>
      </c>
    </row>
    <row r="2033" spans="1:3" hidden="1" outlineLevel="1" x14ac:dyDescent="0.25">
      <c r="C2033" s="96">
        <f>баланс!$B$1904</f>
        <v>0.47043599999994967</v>
      </c>
    </row>
    <row r="2034" spans="1:3" hidden="1" outlineLevel="1" x14ac:dyDescent="0.25">
      <c r="C2034" s="96">
        <f>баланс!$B$1905</f>
        <v>0.18873000000007778</v>
      </c>
    </row>
    <row r="2035" spans="1:3" hidden="1" outlineLevel="1" x14ac:dyDescent="0.25">
      <c r="C2035" s="96">
        <f>баланс!$B$1906</f>
        <v>0.47000000000002728</v>
      </c>
    </row>
    <row r="2036" spans="1:3" hidden="1" outlineLevel="1" x14ac:dyDescent="0.25">
      <c r="C2036" s="96">
        <f>баланс!$B$1907</f>
        <v>-0.43000000000006366</v>
      </c>
    </row>
    <row r="2037" spans="1:3" x14ac:dyDescent="0.25">
      <c r="A2037" t="s">
        <v>1145</v>
      </c>
      <c r="C2037" s="96">
        <f>SUM(C2017:C2036)</f>
        <v>-4.2315000008557035E-3</v>
      </c>
    </row>
    <row r="2038" spans="1:3" hidden="1" outlineLevel="1" x14ac:dyDescent="0.25">
      <c r="B2038" t="s">
        <v>1505</v>
      </c>
      <c r="C2038" s="96">
        <f>баланс!$B$246</f>
        <v>-3.8400000000251566E-3</v>
      </c>
    </row>
    <row r="2039" spans="1:3" x14ac:dyDescent="0.25">
      <c r="A2039" t="s">
        <v>279</v>
      </c>
      <c r="C2039" s="96">
        <f>SUM(C2038)</f>
        <v>-3.8400000000251566E-3</v>
      </c>
    </row>
    <row r="2040" spans="1:3" hidden="1" outlineLevel="1" x14ac:dyDescent="0.25">
      <c r="B2040" t="s">
        <v>1505</v>
      </c>
      <c r="C2040" s="96">
        <f>баланс!$B$30</f>
        <v>0</v>
      </c>
    </row>
    <row r="2041" spans="1:3" x14ac:dyDescent="0.25">
      <c r="A2041" t="s">
        <v>165</v>
      </c>
      <c r="C2041" s="96">
        <f>SUM(C2040)</f>
        <v>0</v>
      </c>
    </row>
    <row r="2042" spans="1:3" hidden="1" outlineLevel="1" x14ac:dyDescent="0.25">
      <c r="B2042" t="s">
        <v>1505</v>
      </c>
      <c r="C2042" s="96">
        <f>баланс!$B$208</f>
        <v>0</v>
      </c>
    </row>
    <row r="2043" spans="1:3" x14ac:dyDescent="0.25">
      <c r="A2043" t="s">
        <v>264</v>
      </c>
      <c r="C2043" s="96">
        <f>SUM(C2042)</f>
        <v>0</v>
      </c>
    </row>
    <row r="2044" spans="1:3" hidden="1" outlineLevel="1" x14ac:dyDescent="0.25">
      <c r="B2044" t="s">
        <v>1505</v>
      </c>
      <c r="C2044" s="96">
        <f>баланс!$B$333</f>
        <v>0</v>
      </c>
    </row>
    <row r="2045" spans="1:3" x14ac:dyDescent="0.25">
      <c r="A2045" t="s">
        <v>357</v>
      </c>
      <c r="C2045" s="96">
        <f>SUM(C2044)</f>
        <v>0</v>
      </c>
    </row>
    <row r="2046" spans="1:3" hidden="1" outlineLevel="1" x14ac:dyDescent="0.25">
      <c r="B2046" t="s">
        <v>1505</v>
      </c>
      <c r="C2046" s="96">
        <f>баланс!$B$2288</f>
        <v>0</v>
      </c>
    </row>
    <row r="2047" spans="1:3" x14ac:dyDescent="0.25">
      <c r="A2047" t="s">
        <v>1312</v>
      </c>
      <c r="C2047" s="96">
        <f>SUM(C2046)</f>
        <v>0</v>
      </c>
    </row>
    <row r="2048" spans="1:3" hidden="1" outlineLevel="1" x14ac:dyDescent="0.25">
      <c r="B2048" t="s">
        <v>1505</v>
      </c>
      <c r="C2048" s="96">
        <f>баланс!$B$2473</f>
        <v>0</v>
      </c>
    </row>
    <row r="2049" spans="1:3" x14ac:dyDescent="0.25">
      <c r="A2049" t="s">
        <v>1375</v>
      </c>
      <c r="C2049" s="96">
        <f>SUM(C2048)</f>
        <v>0</v>
      </c>
    </row>
    <row r="2050" spans="1:3" hidden="1" outlineLevel="1" x14ac:dyDescent="0.25">
      <c r="B2050" t="s">
        <v>1505</v>
      </c>
      <c r="C2050" s="96">
        <f>баланс!$B$2614</f>
        <v>0</v>
      </c>
    </row>
    <row r="2051" spans="1:3" x14ac:dyDescent="0.25">
      <c r="A2051" t="s">
        <v>1468</v>
      </c>
      <c r="C2051" s="96">
        <f>SUM(C2050)</f>
        <v>0</v>
      </c>
    </row>
    <row r="2052" spans="1:3" hidden="1" outlineLevel="1" x14ac:dyDescent="0.25">
      <c r="B2052" t="s">
        <v>1505</v>
      </c>
      <c r="C2052" s="96">
        <f>баланс!$B$2622</f>
        <v>0</v>
      </c>
    </row>
    <row r="2053" spans="1:3" x14ac:dyDescent="0.25">
      <c r="A2053" t="s">
        <v>1472</v>
      </c>
      <c r="C2053" s="96">
        <f>SUM(C2052)</f>
        <v>0</v>
      </c>
    </row>
    <row r="2054" spans="1:3" hidden="1" outlineLevel="1" x14ac:dyDescent="0.25">
      <c r="B2054" t="s">
        <v>1505</v>
      </c>
      <c r="C2054" s="96">
        <f>баланс!$B$2623</f>
        <v>0</v>
      </c>
    </row>
    <row r="2055" spans="1:3" x14ac:dyDescent="0.25">
      <c r="A2055" t="s">
        <v>1473</v>
      </c>
      <c r="C2055" s="96">
        <f>SUM(C2054)</f>
        <v>0</v>
      </c>
    </row>
    <row r="2056" spans="1:3" hidden="1" outlineLevel="1" x14ac:dyDescent="0.25">
      <c r="B2056" t="s">
        <v>1505</v>
      </c>
      <c r="C2056" s="96">
        <f>баланс!$B$1449</f>
        <v>4.1971830986540226E-3</v>
      </c>
    </row>
    <row r="2057" spans="1:3" x14ac:dyDescent="0.25">
      <c r="A2057" t="s">
        <v>958</v>
      </c>
      <c r="C2057" s="96">
        <f>SUM(C2056)</f>
        <v>4.1971830986540226E-3</v>
      </c>
    </row>
    <row r="2058" spans="1:3" hidden="1" outlineLevel="1" x14ac:dyDescent="0.25">
      <c r="B2058" t="s">
        <v>1505</v>
      </c>
      <c r="C2058" s="96">
        <f>баланс!$B$1751</f>
        <v>4.8232323232468843E-3</v>
      </c>
    </row>
    <row r="2059" spans="1:3" x14ac:dyDescent="0.25">
      <c r="A2059" t="s">
        <v>1069</v>
      </c>
      <c r="C2059" s="96">
        <f>SUM(C2058)</f>
        <v>4.8232323232468843E-3</v>
      </c>
    </row>
    <row r="2060" spans="1:3" hidden="1" outlineLevel="1" x14ac:dyDescent="0.25">
      <c r="B2060" t="s">
        <v>1505</v>
      </c>
      <c r="C2060" s="96">
        <f>баланс!$B$774</f>
        <v>8.4595959597209003E-3</v>
      </c>
    </row>
    <row r="2061" spans="1:3" x14ac:dyDescent="0.25">
      <c r="A2061" t="s">
        <v>608</v>
      </c>
      <c r="C2061" s="96">
        <f>SUM(C2060)</f>
        <v>8.4595959597209003E-3</v>
      </c>
    </row>
    <row r="2062" spans="1:3" hidden="1" outlineLevel="1" x14ac:dyDescent="0.25">
      <c r="B2062" t="s">
        <v>1505</v>
      </c>
      <c r="C2062" s="96">
        <f>баланс!$B$1813</f>
        <v>8.5999999992054654E-3</v>
      </c>
    </row>
    <row r="2063" spans="1:3" x14ac:dyDescent="0.25">
      <c r="A2063" t="s">
        <v>1102</v>
      </c>
      <c r="C2063" s="96">
        <f>SUM(C2062)</f>
        <v>8.5999999992054654E-3</v>
      </c>
    </row>
    <row r="2064" spans="1:3" hidden="1" outlineLevel="1" x14ac:dyDescent="0.25">
      <c r="B2064" t="s">
        <v>1505</v>
      </c>
      <c r="C2064" s="96">
        <f>баланс!$B$2551</f>
        <v>8.0000000000012506E-2</v>
      </c>
    </row>
    <row r="2065" spans="1:3" hidden="1" outlineLevel="1" x14ac:dyDescent="0.25">
      <c r="C2065" s="96">
        <f>баланс!$B$2552</f>
        <v>-7.0000000000050022E-2</v>
      </c>
    </row>
    <row r="2066" spans="1:3" x14ac:dyDescent="0.25">
      <c r="A2066" t="s">
        <v>47</v>
      </c>
      <c r="C2066" s="96">
        <f>SUM(C2064:C2065)</f>
        <v>9.9999999999624833E-3</v>
      </c>
    </row>
    <row r="2067" spans="1:3" hidden="1" outlineLevel="1" x14ac:dyDescent="0.25">
      <c r="B2067" t="s">
        <v>1505</v>
      </c>
      <c r="C2067" s="96">
        <f>баланс!$B$118</f>
        <v>9.9999999999909051E-3</v>
      </c>
    </row>
    <row r="2068" spans="1:3" x14ac:dyDescent="0.25">
      <c r="A2068" t="s">
        <v>214</v>
      </c>
      <c r="C2068" s="96">
        <f>SUM(C2067)</f>
        <v>9.9999999999909051E-3</v>
      </c>
    </row>
    <row r="2069" spans="1:3" hidden="1" outlineLevel="1" x14ac:dyDescent="0.25">
      <c r="B2069" t="s">
        <v>1505</v>
      </c>
      <c r="C2069" s="96">
        <f>баланс!$B$669</f>
        <v>1.3050000000134787E-2</v>
      </c>
    </row>
    <row r="2070" spans="1:3" x14ac:dyDescent="0.25">
      <c r="A2070" t="s">
        <v>579</v>
      </c>
      <c r="C2070" s="96">
        <f>SUM(C2069)</f>
        <v>1.3050000000134787E-2</v>
      </c>
    </row>
    <row r="2071" spans="1:3" hidden="1" outlineLevel="1" x14ac:dyDescent="0.25">
      <c r="B2071" t="s">
        <v>1505</v>
      </c>
      <c r="C2071" s="96">
        <f>баланс!$B$300</f>
        <v>1.3579013389119154E-2</v>
      </c>
    </row>
    <row r="2072" spans="1:3" x14ac:dyDescent="0.25">
      <c r="A2072" t="s">
        <v>325</v>
      </c>
      <c r="C2072" s="96">
        <f>SUM(C2071)</f>
        <v>1.3579013389119154E-2</v>
      </c>
    </row>
    <row r="2073" spans="1:3" hidden="1" outlineLevel="1" x14ac:dyDescent="0.25">
      <c r="B2073" t="s">
        <v>1505</v>
      </c>
      <c r="C2073" s="96">
        <f>баланс!$B$332</f>
        <v>1.3616254692394136E-2</v>
      </c>
    </row>
    <row r="2074" spans="1:3" x14ac:dyDescent="0.25">
      <c r="A2074" t="s">
        <v>355</v>
      </c>
      <c r="C2074" s="96">
        <f>SUM(C2073)</f>
        <v>1.3616254692394136E-2</v>
      </c>
    </row>
    <row r="2075" spans="1:3" hidden="1" outlineLevel="1" x14ac:dyDescent="0.25">
      <c r="B2075" t="s">
        <v>1505</v>
      </c>
      <c r="C2075" s="96">
        <f>баланс!$B$1611</f>
        <v>-8.0400000000508953E-2</v>
      </c>
    </row>
    <row r="2076" spans="1:3" hidden="1" outlineLevel="1" x14ac:dyDescent="0.25">
      <c r="C2076" s="96">
        <f>баланс!$B$1612</f>
        <v>0.18799999999998818</v>
      </c>
    </row>
    <row r="2077" spans="1:3" hidden="1" outlineLevel="1" x14ac:dyDescent="0.25">
      <c r="C2077" s="96">
        <f>баланс!$B$1613</f>
        <v>-9.1500000000110049E-2</v>
      </c>
    </row>
    <row r="2078" spans="1:3" x14ac:dyDescent="0.25">
      <c r="A2078" t="s">
        <v>1015</v>
      </c>
      <c r="C2078" s="96">
        <f>SUM(C2075:C2077)</f>
        <v>1.6099999999369174E-2</v>
      </c>
    </row>
    <row r="2079" spans="1:3" hidden="1" outlineLevel="1" x14ac:dyDescent="0.25">
      <c r="B2079" t="s">
        <v>1505</v>
      </c>
      <c r="C2079" s="96">
        <f>баланс!$B$2129</f>
        <v>1.7600000000015825E-2</v>
      </c>
    </row>
    <row r="2080" spans="1:3" x14ac:dyDescent="0.25">
      <c r="A2080" t="s">
        <v>1233</v>
      </c>
      <c r="C2080" s="96">
        <f>SUM(C2079)</f>
        <v>1.7600000000015825E-2</v>
      </c>
    </row>
    <row r="2081" spans="1:3" hidden="1" outlineLevel="1" x14ac:dyDescent="0.25">
      <c r="B2081" t="s">
        <v>1505</v>
      </c>
      <c r="C2081" s="96">
        <f>баланс!$B$1716</f>
        <v>1.8533333333266455E-2</v>
      </c>
    </row>
    <row r="2082" spans="1:3" x14ac:dyDescent="0.25">
      <c r="A2082" t="s">
        <v>1041</v>
      </c>
      <c r="C2082" s="96">
        <f>SUM(C2081)</f>
        <v>1.8533333333266455E-2</v>
      </c>
    </row>
    <row r="2083" spans="1:3" hidden="1" outlineLevel="1" x14ac:dyDescent="0.25">
      <c r="B2083" t="s">
        <v>1505</v>
      </c>
      <c r="C2083" s="96">
        <f>баланс!$B$1328</f>
        <v>-0.33320000000003347</v>
      </c>
    </row>
    <row r="2084" spans="1:3" hidden="1" outlineLevel="1" x14ac:dyDescent="0.25">
      <c r="C2084" s="96">
        <f>баланс!$B$1329</f>
        <v>0.35217999999986205</v>
      </c>
    </row>
    <row r="2085" spans="1:3" x14ac:dyDescent="0.25">
      <c r="A2085" t="s">
        <v>900</v>
      </c>
      <c r="C2085" s="96">
        <f>SUM(C2083:C2084)</f>
        <v>1.8979999999828578E-2</v>
      </c>
    </row>
    <row r="2086" spans="1:3" hidden="1" outlineLevel="1" x14ac:dyDescent="0.25">
      <c r="B2086" t="s">
        <v>1505</v>
      </c>
      <c r="C2086" s="96">
        <f>баланс!$B$814</f>
        <v>2.0000000000436557E-2</v>
      </c>
    </row>
    <row r="2087" spans="1:3" x14ac:dyDescent="0.25">
      <c r="A2087" t="s">
        <v>635</v>
      </c>
      <c r="C2087" s="96">
        <f>SUM(C2086)</f>
        <v>2.0000000000436557E-2</v>
      </c>
    </row>
    <row r="2088" spans="1:3" hidden="1" outlineLevel="1" x14ac:dyDescent="0.25">
      <c r="B2088" t="s">
        <v>1505</v>
      </c>
      <c r="C2088" s="96">
        <f>баланс!$B$2508</f>
        <v>2.0222222222230357E-2</v>
      </c>
    </row>
    <row r="2089" spans="1:3" x14ac:dyDescent="0.25">
      <c r="A2089" t="s">
        <v>1399</v>
      </c>
      <c r="C2089" s="96">
        <f>SUM(C2088)</f>
        <v>2.0222222222230357E-2</v>
      </c>
    </row>
    <row r="2090" spans="1:3" hidden="1" outlineLevel="1" x14ac:dyDescent="0.25">
      <c r="B2090" t="s">
        <v>1505</v>
      </c>
      <c r="C2090" s="96">
        <f>баланс!$B$942</f>
        <v>2.7700000000663749E-2</v>
      </c>
    </row>
    <row r="2091" spans="1:3" x14ac:dyDescent="0.25">
      <c r="A2091" t="s">
        <v>710</v>
      </c>
      <c r="C2091" s="96">
        <f>SUM(C2090)</f>
        <v>2.7700000000663749E-2</v>
      </c>
    </row>
    <row r="2092" spans="1:3" hidden="1" outlineLevel="1" x14ac:dyDescent="0.25">
      <c r="B2092" t="s">
        <v>1505</v>
      </c>
      <c r="C2092" s="96">
        <f>баланс!$B$623</f>
        <v>2.8000000000133696E-2</v>
      </c>
    </row>
    <row r="2093" spans="1:3" x14ac:dyDescent="0.25">
      <c r="A2093" t="s">
        <v>548</v>
      </c>
      <c r="C2093" s="96">
        <f>SUM(C2092)</f>
        <v>2.8000000000133696E-2</v>
      </c>
    </row>
    <row r="2094" spans="1:3" hidden="1" outlineLevel="1" x14ac:dyDescent="0.25">
      <c r="B2094" t="s">
        <v>1505</v>
      </c>
      <c r="C2094" s="96">
        <f>баланс!$B$1167</f>
        <v>2.8470588235293803E-2</v>
      </c>
    </row>
    <row r="2095" spans="1:3" x14ac:dyDescent="0.25">
      <c r="A2095" t="s">
        <v>821</v>
      </c>
      <c r="C2095" s="96">
        <f>SUM(C2094)</f>
        <v>2.8470588235293803E-2</v>
      </c>
    </row>
    <row r="2096" spans="1:3" hidden="1" outlineLevel="1" x14ac:dyDescent="0.25">
      <c r="B2096" t="s">
        <v>1505</v>
      </c>
      <c r="C2096" s="96">
        <f>баланс!$B$558</f>
        <v>-0.36860000000001492</v>
      </c>
    </row>
    <row r="2097" spans="1:3" hidden="1" outlineLevel="1" x14ac:dyDescent="0.25">
      <c r="C2097" s="96">
        <f>баланс!$B$559</f>
        <v>0.39747099999976854</v>
      </c>
    </row>
    <row r="2098" spans="1:3" x14ac:dyDescent="0.25">
      <c r="A2098" t="s">
        <v>511</v>
      </c>
      <c r="C2098" s="96">
        <f>SUM(C2096:C2097)</f>
        <v>2.8870999999753622E-2</v>
      </c>
    </row>
    <row r="2099" spans="1:3" hidden="1" outlineLevel="1" x14ac:dyDescent="0.25">
      <c r="B2099" t="s">
        <v>1505</v>
      </c>
      <c r="C2099" s="96">
        <f>баланс!$B$1202</f>
        <v>-0.24079999999992197</v>
      </c>
    </row>
    <row r="2100" spans="1:3" hidden="1" outlineLevel="1" x14ac:dyDescent="0.25">
      <c r="C2100" s="96">
        <f>баланс!$B$1203</f>
        <v>-0.28559999999993124</v>
      </c>
    </row>
    <row r="2101" spans="1:3" hidden="1" outlineLevel="1" x14ac:dyDescent="0.25">
      <c r="C2101" s="96">
        <f>баланс!$B$1204</f>
        <v>0.163899999999785</v>
      </c>
    </row>
    <row r="2102" spans="1:3" hidden="1" outlineLevel="1" x14ac:dyDescent="0.25">
      <c r="C2102" s="96">
        <f>баланс!$B$1205</f>
        <v>0.39399999999994861</v>
      </c>
    </row>
    <row r="2103" spans="1:3" x14ac:dyDescent="0.25">
      <c r="A2103" t="s">
        <v>855</v>
      </c>
      <c r="C2103" s="96">
        <f>SUM(C2099:C2102)</f>
        <v>3.1499999999880401E-2</v>
      </c>
    </row>
    <row r="2104" spans="1:3" hidden="1" outlineLevel="1" x14ac:dyDescent="0.25">
      <c r="B2104" t="s">
        <v>1505</v>
      </c>
      <c r="C2104" s="96">
        <f>баланс!$B$2436</f>
        <v>3.1900000000007367E-2</v>
      </c>
    </row>
    <row r="2105" spans="1:3" x14ac:dyDescent="0.25">
      <c r="A2105" t="s">
        <v>1355</v>
      </c>
      <c r="C2105" s="96">
        <f>SUM(C2104)</f>
        <v>3.1900000000007367E-2</v>
      </c>
    </row>
    <row r="2106" spans="1:3" hidden="1" outlineLevel="1" x14ac:dyDescent="0.25">
      <c r="B2106" t="s">
        <v>1505</v>
      </c>
      <c r="C2106" s="96">
        <f>баланс!$B$1323</f>
        <v>-0.1438658297405766</v>
      </c>
    </row>
    <row r="2107" spans="1:3" hidden="1" outlineLevel="1" x14ac:dyDescent="0.25">
      <c r="C2107" s="96">
        <f>баланс!$B$1324</f>
        <v>-0.31419999999991433</v>
      </c>
    </row>
    <row r="2108" spans="1:3" hidden="1" outlineLevel="1" x14ac:dyDescent="0.25">
      <c r="C2108" s="96">
        <f>баланс!$B$1325</f>
        <v>0.49288000000001375</v>
      </c>
    </row>
    <row r="2109" spans="1:3" x14ac:dyDescent="0.25">
      <c r="A2109" t="s">
        <v>70</v>
      </c>
      <c r="C2109" s="96">
        <f>SUM(C2106:C2108)</f>
        <v>3.4814170259522825E-2</v>
      </c>
    </row>
    <row r="2110" spans="1:3" hidden="1" outlineLevel="1" x14ac:dyDescent="0.25">
      <c r="B2110" t="s">
        <v>1505</v>
      </c>
      <c r="C2110" s="96">
        <f>баланс!$B$1762</f>
        <v>3.6600000000134969E-2</v>
      </c>
    </row>
    <row r="2111" spans="1:3" x14ac:dyDescent="0.25">
      <c r="A2111" t="s">
        <v>1070</v>
      </c>
      <c r="C2111" s="96">
        <f>SUM(C2110)</f>
        <v>3.6600000000134969E-2</v>
      </c>
    </row>
    <row r="2112" spans="1:3" hidden="1" outlineLevel="1" x14ac:dyDescent="0.25">
      <c r="B2112" t="s">
        <v>1505</v>
      </c>
      <c r="C2112" s="96">
        <f>баланс!$B$949</f>
        <v>3.6923076923130793E-2</v>
      </c>
    </row>
    <row r="2113" spans="1:3" x14ac:dyDescent="0.25">
      <c r="A2113" t="s">
        <v>718</v>
      </c>
      <c r="C2113" s="96">
        <f>SUM(C2112)</f>
        <v>3.6923076923130793E-2</v>
      </c>
    </row>
    <row r="2114" spans="1:3" hidden="1" outlineLevel="1" x14ac:dyDescent="0.25">
      <c r="B2114" t="s">
        <v>1505</v>
      </c>
      <c r="C2114" s="96">
        <f>баланс!$B$947</f>
        <v>3.749999999956799E-2</v>
      </c>
    </row>
    <row r="2115" spans="1:3" x14ac:dyDescent="0.25">
      <c r="A2115" t="s">
        <v>715</v>
      </c>
      <c r="C2115" s="96">
        <f>SUM(C2114)</f>
        <v>3.749999999956799E-2</v>
      </c>
    </row>
    <row r="2116" spans="1:3" hidden="1" outlineLevel="1" x14ac:dyDescent="0.25">
      <c r="B2116" t="s">
        <v>1505</v>
      </c>
      <c r="C2116" s="96">
        <f>баланс!$B$1886</f>
        <v>-0.54820000000017899</v>
      </c>
    </row>
    <row r="2117" spans="1:3" hidden="1" outlineLevel="1" x14ac:dyDescent="0.25">
      <c r="C2117" s="96">
        <f>баланс!$B$1887</f>
        <v>0.58999999999991815</v>
      </c>
    </row>
    <row r="2118" spans="1:3" x14ac:dyDescent="0.25">
      <c r="A2118" t="s">
        <v>1144</v>
      </c>
      <c r="C2118" s="96">
        <f>SUM(C2116:C2117)</f>
        <v>4.1799999999739157E-2</v>
      </c>
    </row>
    <row r="2119" spans="1:3" hidden="1" outlineLevel="1" x14ac:dyDescent="0.25">
      <c r="B2119" t="s">
        <v>1505</v>
      </c>
      <c r="C2119" s="96">
        <f>баланс!$B$2269</f>
        <v>-0.26999999999998181</v>
      </c>
    </row>
    <row r="2120" spans="1:3" hidden="1" outlineLevel="1" x14ac:dyDescent="0.25">
      <c r="C2120" s="96">
        <f>баланс!$B$2270</f>
        <v>0.31442000000015469</v>
      </c>
    </row>
    <row r="2121" spans="1:3" x14ac:dyDescent="0.25">
      <c r="A2121" t="s">
        <v>1298</v>
      </c>
      <c r="C2121" s="96">
        <f>SUM(C2119:C2120)</f>
        <v>4.4420000000172877E-2</v>
      </c>
    </row>
    <row r="2122" spans="1:3" hidden="1" outlineLevel="1" x14ac:dyDescent="0.25">
      <c r="B2122" t="s">
        <v>1505</v>
      </c>
      <c r="C2122" s="96">
        <f>баланс!$B$2314</f>
        <v>4.5588179687626962E-2</v>
      </c>
    </row>
    <row r="2123" spans="1:3" x14ac:dyDescent="0.25">
      <c r="A2123" t="s">
        <v>1327</v>
      </c>
      <c r="C2123" s="96">
        <f>SUM(C2122)</f>
        <v>4.5588179687626962E-2</v>
      </c>
    </row>
    <row r="2124" spans="1:3" hidden="1" outlineLevel="1" x14ac:dyDescent="0.25">
      <c r="B2124" t="s">
        <v>1505</v>
      </c>
      <c r="C2124" s="96">
        <f>баланс!$B$908</f>
        <v>-0.21316000000008728</v>
      </c>
    </row>
    <row r="2125" spans="1:3" hidden="1" outlineLevel="1" x14ac:dyDescent="0.25">
      <c r="C2125" s="96">
        <f>баланс!$B$909</f>
        <v>0.34185000000002219</v>
      </c>
    </row>
    <row r="2126" spans="1:3" hidden="1" outlineLevel="1" x14ac:dyDescent="0.25">
      <c r="C2126" s="96">
        <f>баланс!$B$910</f>
        <v>8.8348000000110005E-2</v>
      </c>
    </row>
    <row r="2127" spans="1:3" hidden="1" outlineLevel="1" x14ac:dyDescent="0.25">
      <c r="C2127" s="96">
        <f>баланс!$B$911</f>
        <v>-0.52549999999996544</v>
      </c>
    </row>
    <row r="2128" spans="1:3" hidden="1" outlineLevel="1" x14ac:dyDescent="0.25">
      <c r="C2128" s="96">
        <f>баланс!$B$912</f>
        <v>0.35464500000000498</v>
      </c>
    </row>
    <row r="2129" spans="1:3" x14ac:dyDescent="0.25">
      <c r="A2129" t="s">
        <v>688</v>
      </c>
      <c r="C2129" s="96">
        <f>SUM(C2124:C2128)</f>
        <v>4.6183000000084462E-2</v>
      </c>
    </row>
    <row r="2130" spans="1:3" hidden="1" outlineLevel="1" x14ac:dyDescent="0.25">
      <c r="B2130" t="s">
        <v>1505</v>
      </c>
      <c r="C2130" s="96">
        <f>баланс!$B$966</f>
        <v>4.7000000000025466E-2</v>
      </c>
    </row>
    <row r="2131" spans="1:3" x14ac:dyDescent="0.25">
      <c r="A2131" t="s">
        <v>727</v>
      </c>
      <c r="C2131" s="96">
        <f>SUM(C2130)</f>
        <v>4.7000000000025466E-2</v>
      </c>
    </row>
    <row r="2132" spans="1:3" hidden="1" outlineLevel="1" x14ac:dyDescent="0.25">
      <c r="B2132" t="s">
        <v>1505</v>
      </c>
      <c r="C2132" s="96">
        <f>баланс!$B$822</f>
        <v>4.8184257153934595E-2</v>
      </c>
    </row>
    <row r="2133" spans="1:3" x14ac:dyDescent="0.25">
      <c r="A2133" t="s">
        <v>642</v>
      </c>
      <c r="C2133" s="96">
        <f>SUM(C2132)</f>
        <v>4.8184257153934595E-2</v>
      </c>
    </row>
    <row r="2134" spans="1:3" hidden="1" outlineLevel="1" x14ac:dyDescent="0.25">
      <c r="B2134" t="s">
        <v>1505</v>
      </c>
      <c r="C2134" s="96">
        <f>баланс!$B$1610</f>
        <v>4.9999999999954525E-2</v>
      </c>
    </row>
    <row r="2135" spans="1:3" x14ac:dyDescent="0.25">
      <c r="A2135" t="s">
        <v>1496</v>
      </c>
      <c r="C2135" s="96">
        <f>SUM(C2134)</f>
        <v>4.9999999999954525E-2</v>
      </c>
    </row>
    <row r="2136" spans="1:3" hidden="1" outlineLevel="1" x14ac:dyDescent="0.25">
      <c r="B2136" t="s">
        <v>1505</v>
      </c>
      <c r="C2136" s="96">
        <f>баланс!$B$1803</f>
        <v>5.0410000000056243E-2</v>
      </c>
    </row>
    <row r="2137" spans="1:3" x14ac:dyDescent="0.25">
      <c r="A2137" t="s">
        <v>1093</v>
      </c>
      <c r="C2137" s="96">
        <f>SUM(C2136)</f>
        <v>5.0410000000056243E-2</v>
      </c>
    </row>
    <row r="2138" spans="1:3" hidden="1" outlineLevel="1" x14ac:dyDescent="0.25">
      <c r="B2138" t="s">
        <v>1505</v>
      </c>
      <c r="C2138" s="96">
        <f>баланс!$B$1728</f>
        <v>5.1307254353105236E-2</v>
      </c>
    </row>
    <row r="2139" spans="1:3" x14ac:dyDescent="0.25">
      <c r="A2139" t="s">
        <v>1055</v>
      </c>
      <c r="C2139" s="96">
        <f>SUM(C2138)</f>
        <v>5.1307254353105236E-2</v>
      </c>
    </row>
    <row r="2140" spans="1:3" hidden="1" outlineLevel="1" x14ac:dyDescent="0.25">
      <c r="B2140" t="s">
        <v>1505</v>
      </c>
      <c r="C2140" s="96">
        <f>баланс!$B$2586</f>
        <v>5.2709999999933643E-2</v>
      </c>
    </row>
    <row r="2141" spans="1:3" x14ac:dyDescent="0.25">
      <c r="A2141" t="s">
        <v>1448</v>
      </c>
      <c r="C2141" s="96">
        <f>SUM(C2140)</f>
        <v>5.2709999999933643E-2</v>
      </c>
    </row>
    <row r="2142" spans="1:3" hidden="1" outlineLevel="1" x14ac:dyDescent="0.25">
      <c r="B2142" t="s">
        <v>1505</v>
      </c>
      <c r="C2142" s="96">
        <f>баланс!$B$615</f>
        <v>0.37540000000001328</v>
      </c>
    </row>
    <row r="2143" spans="1:3" hidden="1" outlineLevel="1" x14ac:dyDescent="0.25">
      <c r="C2143" s="96">
        <f>баланс!$B$616</f>
        <v>-0.32215999999993983</v>
      </c>
    </row>
    <row r="2144" spans="1:3" x14ac:dyDescent="0.25">
      <c r="A2144" t="s">
        <v>544</v>
      </c>
      <c r="C2144" s="96">
        <f>SUM(C2142:C2143)</f>
        <v>5.3240000000073451E-2</v>
      </c>
    </row>
    <row r="2145" spans="1:3" hidden="1" outlineLevel="1" x14ac:dyDescent="0.25">
      <c r="B2145" t="s">
        <v>1505</v>
      </c>
      <c r="C2145" s="96">
        <f>баланс!$B$2480</f>
        <v>5.8800000000246655E-2</v>
      </c>
    </row>
    <row r="2146" spans="1:3" x14ac:dyDescent="0.25">
      <c r="A2146" t="s">
        <v>1379</v>
      </c>
      <c r="C2146" s="96">
        <f>SUM(C2145)</f>
        <v>5.8800000000246655E-2</v>
      </c>
    </row>
    <row r="2147" spans="1:3" hidden="1" outlineLevel="1" x14ac:dyDescent="0.25">
      <c r="B2147" t="s">
        <v>1505</v>
      </c>
      <c r="C2147" s="96">
        <f>баланс!$B$1176</f>
        <v>6.1329999999998108E-2</v>
      </c>
    </row>
    <row r="2148" spans="1:3" x14ac:dyDescent="0.25">
      <c r="A2148" t="s">
        <v>831</v>
      </c>
      <c r="C2148" s="96">
        <f>SUM(C2147)</f>
        <v>6.1329999999998108E-2</v>
      </c>
    </row>
    <row r="2149" spans="1:3" hidden="1" outlineLevel="1" x14ac:dyDescent="0.25">
      <c r="B2149" t="s">
        <v>1505</v>
      </c>
      <c r="C2149" s="96">
        <f>баланс!$B$672</f>
        <v>6.1999999999670763E-2</v>
      </c>
    </row>
    <row r="2150" spans="1:3" x14ac:dyDescent="0.25">
      <c r="A2150" t="s">
        <v>583</v>
      </c>
      <c r="C2150" s="96">
        <f>SUM(C2149)</f>
        <v>6.1999999999670763E-2</v>
      </c>
    </row>
    <row r="2151" spans="1:3" hidden="1" outlineLevel="1" x14ac:dyDescent="0.25">
      <c r="B2151" t="s">
        <v>1505</v>
      </c>
      <c r="C2151" s="96">
        <f>баланс!$B$751</f>
        <v>-0.31809999999995853</v>
      </c>
    </row>
    <row r="2152" spans="1:3" hidden="1" outlineLevel="1" x14ac:dyDescent="0.25">
      <c r="C2152" s="96">
        <f>баланс!$B$752</f>
        <v>155.42819999999995</v>
      </c>
    </row>
    <row r="2153" spans="1:3" hidden="1" outlineLevel="1" x14ac:dyDescent="0.25">
      <c r="C2153" s="96">
        <f>баланс!$B$753</f>
        <v>-155.38516000000001</v>
      </c>
    </row>
    <row r="2154" spans="1:3" hidden="1" outlineLevel="1" x14ac:dyDescent="0.25">
      <c r="C2154" s="96">
        <f>баланс!$B$754</f>
        <v>0.33960000000024593</v>
      </c>
    </row>
    <row r="2155" spans="1:3" x14ac:dyDescent="0.25">
      <c r="A2155" t="s">
        <v>606</v>
      </c>
      <c r="C2155" s="96">
        <f>SUM(C2151:C2154)</f>
        <v>6.4540000000221198E-2</v>
      </c>
    </row>
    <row r="2156" spans="1:3" hidden="1" outlineLevel="1" x14ac:dyDescent="0.25">
      <c r="B2156" t="s">
        <v>1505</v>
      </c>
      <c r="C2156" s="96">
        <f>баланс!$B$1055</f>
        <v>6.6818682155769693E-2</v>
      </c>
    </row>
    <row r="2157" spans="1:3" x14ac:dyDescent="0.25">
      <c r="A2157" t="s">
        <v>757</v>
      </c>
      <c r="C2157" s="96">
        <f>SUM(C2156)</f>
        <v>6.6818682155769693E-2</v>
      </c>
    </row>
    <row r="2158" spans="1:3" hidden="1" outlineLevel="1" x14ac:dyDescent="0.25">
      <c r="B2158" t="s">
        <v>1505</v>
      </c>
      <c r="C2158" s="96">
        <f>баланс!$B$2130</f>
        <v>6.7200000000013915E-2</v>
      </c>
    </row>
    <row r="2159" spans="1:3" x14ac:dyDescent="0.25">
      <c r="A2159" t="s">
        <v>1234</v>
      </c>
      <c r="C2159" s="96">
        <f>SUM(C2158)</f>
        <v>6.7200000000013915E-2</v>
      </c>
    </row>
    <row r="2160" spans="1:3" hidden="1" outlineLevel="1" x14ac:dyDescent="0.25">
      <c r="B2160" t="s">
        <v>1505</v>
      </c>
      <c r="C2160" s="96">
        <f>баланс!$B$1724</f>
        <v>6.8908955223832891E-2</v>
      </c>
    </row>
    <row r="2161" spans="1:3" x14ac:dyDescent="0.25">
      <c r="A2161" t="s">
        <v>1049</v>
      </c>
      <c r="C2161" s="96">
        <f>SUM(C2160)</f>
        <v>6.8908955223832891E-2</v>
      </c>
    </row>
    <row r="2162" spans="1:3" hidden="1" outlineLevel="1" x14ac:dyDescent="0.25">
      <c r="B2162" t="s">
        <v>1505</v>
      </c>
      <c r="C2162" s="96">
        <f>баланс!$B$1477</f>
        <v>7.010000000002492E-2</v>
      </c>
    </row>
    <row r="2163" spans="1:3" x14ac:dyDescent="0.25">
      <c r="A2163" t="s">
        <v>972</v>
      </c>
      <c r="C2163" s="96">
        <f>SUM(C2162)</f>
        <v>7.010000000002492E-2</v>
      </c>
    </row>
    <row r="2164" spans="1:3" hidden="1" outlineLevel="1" x14ac:dyDescent="0.25">
      <c r="B2164" t="s">
        <v>1505</v>
      </c>
      <c r="C2164" s="96">
        <f>баланс!$B$2498</f>
        <v>7.124999999996362E-2</v>
      </c>
    </row>
    <row r="2165" spans="1:3" x14ac:dyDescent="0.25">
      <c r="A2165" t="s">
        <v>1393</v>
      </c>
      <c r="C2165" s="96">
        <f>SUM(C2164)</f>
        <v>7.124999999996362E-2</v>
      </c>
    </row>
    <row r="2166" spans="1:3" hidden="1" outlineLevel="1" x14ac:dyDescent="0.25">
      <c r="B2166" t="s">
        <v>1505</v>
      </c>
      <c r="C2166" s="96">
        <f>баланс!$B$1385</f>
        <v>0.13082900000017617</v>
      </c>
    </row>
    <row r="2167" spans="1:3" hidden="1" outlineLevel="1" x14ac:dyDescent="0.25">
      <c r="C2167" s="96">
        <f>баланс!$B$1386</f>
        <v>-5.7599999999979445E-2</v>
      </c>
    </row>
    <row r="2168" spans="1:3" x14ac:dyDescent="0.25">
      <c r="A2168" t="s">
        <v>917</v>
      </c>
      <c r="C2168" s="96">
        <f>SUM(C2166:C2167)</f>
        <v>7.322900000019672E-2</v>
      </c>
    </row>
    <row r="2169" spans="1:3" hidden="1" outlineLevel="1" x14ac:dyDescent="0.25">
      <c r="B2169" t="s">
        <v>1505</v>
      </c>
      <c r="C2169" s="96">
        <f>баланс!$B$1932</f>
        <v>7.3759999999992942E-2</v>
      </c>
    </row>
    <row r="2170" spans="1:3" x14ac:dyDescent="0.25">
      <c r="A2170" t="s">
        <v>1162</v>
      </c>
      <c r="C2170" s="96">
        <f>SUM(C2169)</f>
        <v>7.3759999999992942E-2</v>
      </c>
    </row>
    <row r="2171" spans="1:3" hidden="1" outlineLevel="1" x14ac:dyDescent="0.25">
      <c r="B2171" t="s">
        <v>1505</v>
      </c>
      <c r="C2171" s="96">
        <f>баланс!$B$665</f>
        <v>7.7569999999923311E-2</v>
      </c>
    </row>
    <row r="2172" spans="1:3" x14ac:dyDescent="0.25">
      <c r="A2172" t="s">
        <v>576</v>
      </c>
      <c r="C2172" s="96">
        <f>SUM(C2171)</f>
        <v>7.7569999999923311E-2</v>
      </c>
    </row>
    <row r="2173" spans="1:3" hidden="1" outlineLevel="1" x14ac:dyDescent="0.25">
      <c r="B2173" t="s">
        <v>1505</v>
      </c>
      <c r="C2173" s="96">
        <f>баланс!$B$136</f>
        <v>0.36801300000001902</v>
      </c>
    </row>
    <row r="2174" spans="1:3" hidden="1" outlineLevel="1" x14ac:dyDescent="0.25">
      <c r="C2174" s="96">
        <f>баланс!$B$137</f>
        <v>-0.28856999999999289</v>
      </c>
    </row>
    <row r="2175" spans="1:3" x14ac:dyDescent="0.25">
      <c r="A2175" t="s">
        <v>229</v>
      </c>
      <c r="C2175" s="96">
        <f>SUM(C2173:C2174)</f>
        <v>7.9443000000026132E-2</v>
      </c>
    </row>
    <row r="2176" spans="1:3" hidden="1" outlineLevel="1" x14ac:dyDescent="0.25">
      <c r="B2176" t="s">
        <v>1505</v>
      </c>
      <c r="C2176" s="96">
        <f>баланс!$B$614</f>
        <v>7.999999999992724E-2</v>
      </c>
    </row>
    <row r="2177" spans="1:3" x14ac:dyDescent="0.25">
      <c r="A2177" t="s">
        <v>543</v>
      </c>
      <c r="C2177" s="96">
        <f>SUM(C2176)</f>
        <v>7.999999999992724E-2</v>
      </c>
    </row>
    <row r="2178" spans="1:3" hidden="1" outlineLevel="1" x14ac:dyDescent="0.25">
      <c r="B2178" t="s">
        <v>1505</v>
      </c>
      <c r="C2178" s="96">
        <f>баланс!$B$1369</f>
        <v>7.999999999992724E-2</v>
      </c>
    </row>
    <row r="2179" spans="1:3" x14ac:dyDescent="0.25">
      <c r="A2179" t="s">
        <v>908</v>
      </c>
      <c r="C2179" s="96">
        <f>SUM(C2178)</f>
        <v>7.999999999992724E-2</v>
      </c>
    </row>
    <row r="2180" spans="1:3" hidden="1" outlineLevel="1" x14ac:dyDescent="0.25">
      <c r="B2180" t="s">
        <v>1505</v>
      </c>
      <c r="C2180" s="96">
        <f>баланс!$B$1600</f>
        <v>8.3900000000028285E-2</v>
      </c>
    </row>
    <row r="2181" spans="1:3" x14ac:dyDescent="0.25">
      <c r="A2181" t="s">
        <v>1011</v>
      </c>
      <c r="C2181" s="96">
        <f>SUM(C2180)</f>
        <v>8.3900000000028285E-2</v>
      </c>
    </row>
    <row r="2182" spans="1:3" hidden="1" outlineLevel="1" x14ac:dyDescent="0.25">
      <c r="B2182" t="s">
        <v>1505</v>
      </c>
      <c r="C2182" s="96">
        <f>баланс!$B$1187</f>
        <v>8.399999999994634E-2</v>
      </c>
    </row>
    <row r="2183" spans="1:3" x14ac:dyDescent="0.25">
      <c r="A2183" t="s">
        <v>840</v>
      </c>
      <c r="C2183" s="96">
        <f>SUM(C2182)</f>
        <v>8.399999999994634E-2</v>
      </c>
    </row>
    <row r="2184" spans="1:3" hidden="1" outlineLevel="1" x14ac:dyDescent="0.25">
      <c r="B2184" t="s">
        <v>1505</v>
      </c>
      <c r="C2184" s="96">
        <f>баланс!$B$501</f>
        <v>0.56277200000033645</v>
      </c>
    </row>
    <row r="2185" spans="1:3" hidden="1" outlineLevel="1" x14ac:dyDescent="0.25">
      <c r="C2185" s="96">
        <f>баланс!$B$502</f>
        <v>-4.6894999999949505E-2</v>
      </c>
    </row>
    <row r="2186" spans="1:3" hidden="1" outlineLevel="1" x14ac:dyDescent="0.25">
      <c r="C2186" s="96">
        <f>баланс!$B$503</f>
        <v>-0.42951579999999012</v>
      </c>
    </row>
    <row r="2187" spans="1:3" x14ac:dyDescent="0.25">
      <c r="A2187" t="s">
        <v>466</v>
      </c>
      <c r="C2187" s="96">
        <f>SUM(C2184:C2186)</f>
        <v>8.6361200000396821E-2</v>
      </c>
    </row>
    <row r="2188" spans="1:3" hidden="1" outlineLevel="1" x14ac:dyDescent="0.25">
      <c r="B2188" t="s">
        <v>1505</v>
      </c>
      <c r="C2188" s="96">
        <f>баланс!$B$367</f>
        <v>8.9286868686940579E-2</v>
      </c>
    </row>
    <row r="2189" spans="1:3" x14ac:dyDescent="0.25">
      <c r="A2189" t="s">
        <v>381</v>
      </c>
      <c r="C2189" s="96">
        <f>SUM(C2188)</f>
        <v>8.9286868686940579E-2</v>
      </c>
    </row>
    <row r="2190" spans="1:3" hidden="1" outlineLevel="1" x14ac:dyDescent="0.25">
      <c r="B2190" t="s">
        <v>1505</v>
      </c>
      <c r="C2190" s="96">
        <f>баланс!$B$994</f>
        <v>9.0126149539230482E-2</v>
      </c>
    </row>
    <row r="2191" spans="1:3" x14ac:dyDescent="0.25">
      <c r="A2191" t="s">
        <v>742</v>
      </c>
      <c r="C2191" s="96">
        <f>SUM(C2190)</f>
        <v>9.0126149539230482E-2</v>
      </c>
    </row>
    <row r="2192" spans="1:3" hidden="1" outlineLevel="1" x14ac:dyDescent="0.25">
      <c r="B2192" t="s">
        <v>1505</v>
      </c>
      <c r="C2192" s="96">
        <f>баланс!$B$1785</f>
        <v>9.1999999999984539E-2</v>
      </c>
    </row>
    <row r="2193" spans="1:3" x14ac:dyDescent="0.25">
      <c r="A2193" t="s">
        <v>1084</v>
      </c>
      <c r="C2193" s="96">
        <f>SUM(C2192)</f>
        <v>9.1999999999984539E-2</v>
      </c>
    </row>
    <row r="2194" spans="1:3" hidden="1" outlineLevel="1" x14ac:dyDescent="0.25">
      <c r="B2194" t="s">
        <v>1505</v>
      </c>
      <c r="C2194" s="96">
        <f>баланс!$B$373</f>
        <v>-2.296810502241442E-2</v>
      </c>
    </row>
    <row r="2195" spans="1:3" hidden="1" outlineLevel="1" x14ac:dyDescent="0.25">
      <c r="C2195" s="96">
        <f>баланс!$B$374</f>
        <v>-0.26273000000003321</v>
      </c>
    </row>
    <row r="2196" spans="1:3" hidden="1" outlineLevel="1" x14ac:dyDescent="0.25">
      <c r="C2196" s="96">
        <f>баланс!$B$375</f>
        <v>0.37858499999993001</v>
      </c>
    </row>
    <row r="2197" spans="1:3" x14ac:dyDescent="0.25">
      <c r="A2197" t="s">
        <v>386</v>
      </c>
      <c r="C2197" s="96">
        <f>SUM(C2194:C2196)</f>
        <v>9.288689497748237E-2</v>
      </c>
    </row>
    <row r="2198" spans="1:3" hidden="1" outlineLevel="1" x14ac:dyDescent="0.25">
      <c r="B2198" t="s">
        <v>1505</v>
      </c>
      <c r="C2198" s="96">
        <f>баланс!$B$603</f>
        <v>-0.13600000000087675</v>
      </c>
    </row>
    <row r="2199" spans="1:3" hidden="1" outlineLevel="1" x14ac:dyDescent="0.25">
      <c r="C2199" s="96">
        <f>баланс!$B$604</f>
        <v>-0.43499999999994543</v>
      </c>
    </row>
    <row r="2200" spans="1:3" hidden="1" outlineLevel="1" x14ac:dyDescent="0.25">
      <c r="C2200" s="96">
        <f>баланс!$B$605</f>
        <v>0.10633750000033615</v>
      </c>
    </row>
    <row r="2201" spans="1:3" hidden="1" outlineLevel="1" x14ac:dyDescent="0.25">
      <c r="C2201" s="96">
        <f>баланс!$B$606</f>
        <v>-363.42039999999997</v>
      </c>
    </row>
    <row r="2202" spans="1:3" hidden="1" outlineLevel="1" x14ac:dyDescent="0.25">
      <c r="C2202" s="96">
        <f>баланс!$B$607</f>
        <v>363.97864999999979</v>
      </c>
    </row>
    <row r="2203" spans="1:3" x14ac:dyDescent="0.25">
      <c r="A2203" t="s">
        <v>536</v>
      </c>
      <c r="C2203" s="96">
        <f>SUM(C2198:C2202)</f>
        <v>9.3587499999330248E-2</v>
      </c>
    </row>
    <row r="2204" spans="1:3" hidden="1" outlineLevel="1" x14ac:dyDescent="0.25">
      <c r="B2204" t="s">
        <v>1505</v>
      </c>
      <c r="C2204" s="96">
        <f>баланс!$B$433</f>
        <v>5.2795603542437561</v>
      </c>
    </row>
    <row r="2205" spans="1:3" hidden="1" outlineLevel="1" x14ac:dyDescent="0.25">
      <c r="C2205" s="96">
        <f>баланс!$B$434</f>
        <v>-0.41431999999997515</v>
      </c>
    </row>
    <row r="2206" spans="1:3" hidden="1" outlineLevel="1" x14ac:dyDescent="0.25">
      <c r="C2206" s="96">
        <f>баланс!$B$435</f>
        <v>-4.7489049999999224</v>
      </c>
    </row>
    <row r="2207" spans="1:3" hidden="1" outlineLevel="1" x14ac:dyDescent="0.25">
      <c r="C2207" s="96">
        <f>баланс!$B$436</f>
        <v>-0.18279999999992924</v>
      </c>
    </row>
    <row r="2208" spans="1:3" hidden="1" outlineLevel="1" x14ac:dyDescent="0.25">
      <c r="C2208" s="96">
        <f>баланс!$B$437</f>
        <v>0.26782800000000861</v>
      </c>
    </row>
    <row r="2209" spans="1:3" hidden="1" outlineLevel="1" x14ac:dyDescent="0.25">
      <c r="C2209" s="96">
        <f>баланс!$B$438</f>
        <v>-0.10455000000001746</v>
      </c>
    </row>
    <row r="2210" spans="1:3" x14ac:dyDescent="0.25">
      <c r="A2210" t="s">
        <v>74</v>
      </c>
      <c r="C2210" s="96">
        <f>SUM(C2204:C2209)</f>
        <v>9.6813354243920458E-2</v>
      </c>
    </row>
    <row r="2211" spans="1:3" hidden="1" outlineLevel="1" x14ac:dyDescent="0.25">
      <c r="B2211" t="s">
        <v>1505</v>
      </c>
      <c r="C2211" s="96">
        <f>баланс!$B$670</f>
        <v>-0.35156400000005306</v>
      </c>
    </row>
    <row r="2212" spans="1:3" hidden="1" outlineLevel="1" x14ac:dyDescent="0.25">
      <c r="C2212" s="96">
        <f>баланс!$B$671</f>
        <v>0.45103999999992084</v>
      </c>
    </row>
    <row r="2213" spans="1:3" x14ac:dyDescent="0.25">
      <c r="A2213" t="s">
        <v>581</v>
      </c>
      <c r="C2213" s="96">
        <f>SUM(C2211:C2212)</f>
        <v>9.9475999999867781E-2</v>
      </c>
    </row>
    <row r="2214" spans="1:3" hidden="1" outlineLevel="1" x14ac:dyDescent="0.25">
      <c r="B2214" t="s">
        <v>1505</v>
      </c>
      <c r="C2214" s="96">
        <f>баланс!$B$1858</f>
        <v>0.10049999999989723</v>
      </c>
    </row>
    <row r="2215" spans="1:3" x14ac:dyDescent="0.25">
      <c r="A2215" t="s">
        <v>1126</v>
      </c>
      <c r="C2215" s="96">
        <f>SUM(C2214)</f>
        <v>0.10049999999989723</v>
      </c>
    </row>
    <row r="2216" spans="1:3" hidden="1" outlineLevel="1" x14ac:dyDescent="0.25">
      <c r="B2216" t="s">
        <v>1505</v>
      </c>
      <c r="C2216" s="96">
        <f>баланс!$B$2621</f>
        <v>0.10077650000005178</v>
      </c>
    </row>
    <row r="2217" spans="1:3" x14ac:dyDescent="0.25">
      <c r="A2217" t="s">
        <v>1471</v>
      </c>
      <c r="C2217" s="96">
        <f>SUM(C2216)</f>
        <v>0.10077650000005178</v>
      </c>
    </row>
    <row r="2218" spans="1:3" hidden="1" outlineLevel="1" x14ac:dyDescent="0.25">
      <c r="B2218" t="s">
        <v>1505</v>
      </c>
      <c r="C2218" s="96">
        <f>баланс!$B$1883</f>
        <v>0.10169999999874335</v>
      </c>
    </row>
    <row r="2219" spans="1:3" x14ac:dyDescent="0.25">
      <c r="A2219" t="s">
        <v>1139</v>
      </c>
      <c r="C2219" s="96">
        <f>SUM(C2218)</f>
        <v>0.10169999999874335</v>
      </c>
    </row>
    <row r="2220" spans="1:3" hidden="1" outlineLevel="1" x14ac:dyDescent="0.25">
      <c r="B2220" t="s">
        <v>1505</v>
      </c>
      <c r="C2220" s="96">
        <f>баланс!$B$226</f>
        <v>0.10172406639003384</v>
      </c>
    </row>
    <row r="2221" spans="1:3" x14ac:dyDescent="0.25">
      <c r="A2221" t="s">
        <v>273</v>
      </c>
      <c r="C2221" s="96">
        <f>SUM(C2220)</f>
        <v>0.10172406639003384</v>
      </c>
    </row>
    <row r="2222" spans="1:3" hidden="1" outlineLevel="1" x14ac:dyDescent="0.25">
      <c r="B2222" t="s">
        <v>1505</v>
      </c>
      <c r="C2222" s="96">
        <f>баланс!$B$153</f>
        <v>-0.41606098767249478</v>
      </c>
    </row>
    <row r="2223" spans="1:3" hidden="1" outlineLevel="1" x14ac:dyDescent="0.25">
      <c r="C2223" s="96">
        <f>баланс!$B$154</f>
        <v>-2.1334799999999632</v>
      </c>
    </row>
    <row r="2224" spans="1:3" hidden="1" outlineLevel="1" x14ac:dyDescent="0.25">
      <c r="C2224" s="96">
        <f>баланс!$B$155</f>
        <v>-0.41523199999994631</v>
      </c>
    </row>
    <row r="2225" spans="3:3" hidden="1" outlineLevel="1" x14ac:dyDescent="0.25">
      <c r="C2225" s="96">
        <f>баланс!$B$156</f>
        <v>-0.43294300000002295</v>
      </c>
    </row>
    <row r="2226" spans="3:3" hidden="1" outlineLevel="1" x14ac:dyDescent="0.25">
      <c r="C2226" s="96">
        <f>баланс!$B$157</f>
        <v>-0.29450000000019827</v>
      </c>
    </row>
    <row r="2227" spans="3:3" hidden="1" outlineLevel="1" x14ac:dyDescent="0.25">
      <c r="C2227" s="96">
        <f>баланс!$B$158</f>
        <v>-0.25924000000009073</v>
      </c>
    </row>
    <row r="2228" spans="3:3" hidden="1" outlineLevel="1" x14ac:dyDescent="0.25">
      <c r="C2228" s="96">
        <f>баланс!$B$159</f>
        <v>0.3350999999997839</v>
      </c>
    </row>
    <row r="2229" spans="3:3" hidden="1" outlineLevel="1" x14ac:dyDescent="0.25">
      <c r="C2229" s="96">
        <f>баланс!$B$160</f>
        <v>-0.50871000000006461</v>
      </c>
    </row>
    <row r="2230" spans="3:3" hidden="1" outlineLevel="1" x14ac:dyDescent="0.25">
      <c r="C2230" s="96">
        <f>баланс!$B$161</f>
        <v>4.5910400000000209</v>
      </c>
    </row>
    <row r="2231" spans="3:3" hidden="1" outlineLevel="1" x14ac:dyDescent="0.25">
      <c r="C2231" s="96">
        <f>баланс!$B$162</f>
        <v>-0.16479400000014266</v>
      </c>
    </row>
    <row r="2232" spans="3:3" hidden="1" outlineLevel="1" x14ac:dyDescent="0.25">
      <c r="C2232" s="96">
        <f>баланс!$B$163</f>
        <v>-0.52383999999983644</v>
      </c>
    </row>
    <row r="2233" spans="3:3" hidden="1" outlineLevel="1" x14ac:dyDescent="0.25">
      <c r="C2233" s="96">
        <f>баланс!$B$164</f>
        <v>0.90728500000011536</v>
      </c>
    </row>
    <row r="2234" spans="3:3" hidden="1" outlineLevel="1" x14ac:dyDescent="0.25">
      <c r="C2234" s="96">
        <f>баланс!$B$165</f>
        <v>-1.5000000000100044E-2</v>
      </c>
    </row>
    <row r="2235" spans="3:3" hidden="1" outlineLevel="1" x14ac:dyDescent="0.25">
      <c r="C2235" s="96">
        <f>баланс!$B$166</f>
        <v>-0.2424000000000035</v>
      </c>
    </row>
    <row r="2236" spans="3:3" hidden="1" outlineLevel="1" x14ac:dyDescent="0.25">
      <c r="C2236" s="96">
        <f>баланс!$B$167</f>
        <v>5.8950000000038472E-2</v>
      </c>
    </row>
    <row r="2237" spans="3:3" hidden="1" outlineLevel="1" x14ac:dyDescent="0.25">
      <c r="C2237" s="96">
        <f>баланс!$B$168</f>
        <v>-3.6600000000134969E-2</v>
      </c>
    </row>
    <row r="2238" spans="3:3" hidden="1" outlineLevel="1" x14ac:dyDescent="0.25">
      <c r="C2238" s="96">
        <f>баланс!$B$169</f>
        <v>0.22354999999981828</v>
      </c>
    </row>
    <row r="2239" spans="3:3" hidden="1" outlineLevel="1" x14ac:dyDescent="0.25">
      <c r="C2239" s="96">
        <f>баланс!$B$170</f>
        <v>-0.36819999999994479</v>
      </c>
    </row>
    <row r="2240" spans="3:3" hidden="1" outlineLevel="1" x14ac:dyDescent="0.25">
      <c r="C2240" s="96">
        <f>баланс!$B$171</f>
        <v>0.24117999999998574</v>
      </c>
    </row>
    <row r="2241" spans="1:3" hidden="1" outlineLevel="1" x14ac:dyDescent="0.25">
      <c r="C2241" s="96">
        <f>баланс!$B$172</f>
        <v>-0.52480000000014115</v>
      </c>
    </row>
    <row r="2242" spans="1:3" hidden="1" outlineLevel="1" x14ac:dyDescent="0.25">
      <c r="C2242" s="96">
        <f>баланс!$B$173</f>
        <v>0.40959999999995489</v>
      </c>
    </row>
    <row r="2243" spans="1:3" hidden="1" outlineLevel="1" x14ac:dyDescent="0.25">
      <c r="C2243" s="96">
        <f>баланс!$B$174</f>
        <v>-0.30877000000009502</v>
      </c>
    </row>
    <row r="2244" spans="1:3" hidden="1" outlineLevel="1" x14ac:dyDescent="0.25">
      <c r="C2244" s="96">
        <f>баланс!$B$175</f>
        <v>-1.999999999998181E-2</v>
      </c>
    </row>
    <row r="2245" spans="1:3" x14ac:dyDescent="0.25">
      <c r="A2245" t="s">
        <v>28</v>
      </c>
      <c r="C2245" s="96">
        <f>SUM(C2222:C2244)</f>
        <v>0.10213501232655631</v>
      </c>
    </row>
    <row r="2246" spans="1:3" hidden="1" outlineLevel="1" x14ac:dyDescent="0.25">
      <c r="B2246" t="s">
        <v>1505</v>
      </c>
      <c r="C2246" s="96">
        <f>баланс!$B$323</f>
        <v>-0.38449999999966167</v>
      </c>
    </row>
    <row r="2247" spans="1:3" hidden="1" outlineLevel="1" x14ac:dyDescent="0.25">
      <c r="C2247" s="96">
        <f>баланс!$B$324</f>
        <v>0.48799999999999955</v>
      </c>
    </row>
    <row r="2248" spans="1:3" hidden="1" outlineLevel="1" x14ac:dyDescent="0.25">
      <c r="C2248" s="96">
        <f>баланс!$B$325</f>
        <v>1.3299999999389911E-3</v>
      </c>
    </row>
    <row r="2249" spans="1:3" x14ac:dyDescent="0.25">
      <c r="A2249" t="s">
        <v>345</v>
      </c>
      <c r="C2249" s="96">
        <f>SUM(C2246:C2248)</f>
        <v>0.10483000000027687</v>
      </c>
    </row>
    <row r="2250" spans="1:3" hidden="1" outlineLevel="1" x14ac:dyDescent="0.25">
      <c r="B2250" t="s">
        <v>1505</v>
      </c>
      <c r="C2250" s="96">
        <f>баланс!$B$1995</f>
        <v>0.10700000000042564</v>
      </c>
    </row>
    <row r="2251" spans="1:3" x14ac:dyDescent="0.25">
      <c r="A2251" t="s">
        <v>1183</v>
      </c>
      <c r="C2251" s="96">
        <f>SUM(C2250)</f>
        <v>0.10700000000042564</v>
      </c>
    </row>
    <row r="2252" spans="1:3" hidden="1" outlineLevel="1" x14ac:dyDescent="0.25">
      <c r="B2252" t="s">
        <v>1505</v>
      </c>
      <c r="C2252" s="96">
        <f>баланс!$B$1518</f>
        <v>0.10860000000019454</v>
      </c>
    </row>
    <row r="2253" spans="1:3" x14ac:dyDescent="0.25">
      <c r="A2253" t="s">
        <v>980</v>
      </c>
      <c r="C2253" s="96">
        <f>SUM(C2252)</f>
        <v>0.10860000000019454</v>
      </c>
    </row>
    <row r="2254" spans="1:3" hidden="1" outlineLevel="1" x14ac:dyDescent="0.25">
      <c r="B2254" t="s">
        <v>1505</v>
      </c>
      <c r="C2254" s="96">
        <f>баланс!$B$326</f>
        <v>0.35169999999990864</v>
      </c>
    </row>
    <row r="2255" spans="1:3" hidden="1" outlineLevel="1" x14ac:dyDescent="0.25">
      <c r="C2255" s="96">
        <f>баланс!$B$327</f>
        <v>-0.24227000000001908</v>
      </c>
    </row>
    <row r="2256" spans="1:3" x14ac:dyDescent="0.25">
      <c r="A2256" t="s">
        <v>347</v>
      </c>
      <c r="C2256" s="96">
        <f>SUM(C2254:C2255)</f>
        <v>0.10942999999988956</v>
      </c>
    </row>
    <row r="2257" spans="1:3" hidden="1" outlineLevel="1" x14ac:dyDescent="0.25">
      <c r="B2257" t="s">
        <v>1505</v>
      </c>
      <c r="C2257" s="96">
        <f>баланс!$B$1666</f>
        <v>0.11040000000002692</v>
      </c>
    </row>
    <row r="2258" spans="1:3" x14ac:dyDescent="0.25">
      <c r="A2258" t="s">
        <v>1023</v>
      </c>
      <c r="C2258" s="96">
        <f>SUM(C2257)</f>
        <v>0.11040000000002692</v>
      </c>
    </row>
    <row r="2259" spans="1:3" hidden="1" outlineLevel="1" x14ac:dyDescent="0.25">
      <c r="B2259" t="s">
        <v>1505</v>
      </c>
      <c r="C2259" s="96">
        <f>баланс!$B$784</f>
        <v>0.11569999999983338</v>
      </c>
    </row>
    <row r="2260" spans="1:3" x14ac:dyDescent="0.25">
      <c r="A2260" t="s">
        <v>36</v>
      </c>
      <c r="C2260" s="96">
        <f>SUM(C2259)</f>
        <v>0.11569999999983338</v>
      </c>
    </row>
    <row r="2261" spans="1:3" hidden="1" outlineLevel="1" x14ac:dyDescent="0.25">
      <c r="B2261" t="s">
        <v>1505</v>
      </c>
      <c r="C2261" s="96">
        <f>баланс!$B$2557</f>
        <v>-8.4000000000060027E-2</v>
      </c>
    </row>
    <row r="2262" spans="1:3" hidden="1" outlineLevel="1" x14ac:dyDescent="0.25">
      <c r="C2262" s="96">
        <f>баланс!$B$2558</f>
        <v>0.20000000000004547</v>
      </c>
    </row>
    <row r="2263" spans="1:3" x14ac:dyDescent="0.25">
      <c r="A2263" t="s">
        <v>103</v>
      </c>
      <c r="C2263" s="96">
        <f>SUM(C2261:C2262)</f>
        <v>0.11599999999998545</v>
      </c>
    </row>
    <row r="2264" spans="1:3" hidden="1" outlineLevel="1" x14ac:dyDescent="0.25">
      <c r="B2264" t="s">
        <v>1505</v>
      </c>
      <c r="C2264" s="96">
        <f>баланс!$B$222</f>
        <v>-9.3000000006000505E-3</v>
      </c>
    </row>
    <row r="2265" spans="1:3" hidden="1" outlineLevel="1" x14ac:dyDescent="0.25">
      <c r="C2265" s="96">
        <f>баланс!$B$223</f>
        <v>0.41586699999993471</v>
      </c>
    </row>
    <row r="2266" spans="1:3" hidden="1" outlineLevel="1" x14ac:dyDescent="0.25">
      <c r="C2266" s="96">
        <f>баланс!$B$224</f>
        <v>-0.28640999999993255</v>
      </c>
    </row>
    <row r="2267" spans="1:3" x14ac:dyDescent="0.25">
      <c r="A2267" t="s">
        <v>271</v>
      </c>
      <c r="C2267" s="96">
        <f>SUM(C2264:C2266)</f>
        <v>0.1201569999994021</v>
      </c>
    </row>
    <row r="2268" spans="1:3" hidden="1" outlineLevel="1" x14ac:dyDescent="0.25">
      <c r="B2268" t="s">
        <v>1505</v>
      </c>
      <c r="C2268" s="96">
        <f>баланс!$B$2203</f>
        <v>0.23240000000009786</v>
      </c>
    </row>
    <row r="2269" spans="1:3" hidden="1" outlineLevel="1" x14ac:dyDescent="0.25">
      <c r="C2269" s="96">
        <f>баланс!$B$2204</f>
        <v>-0.10675000000014734</v>
      </c>
    </row>
    <row r="2270" spans="1:3" x14ac:dyDescent="0.25">
      <c r="A2270" t="s">
        <v>1263</v>
      </c>
      <c r="C2270" s="96">
        <f>SUM(C2268:C2269)</f>
        <v>0.12564999999995052</v>
      </c>
    </row>
    <row r="2271" spans="1:3" hidden="1" outlineLevel="1" x14ac:dyDescent="0.25">
      <c r="B2271" t="s">
        <v>1505</v>
      </c>
      <c r="C2271" s="96">
        <f>баланс!$B$140</f>
        <v>0.12710539138586796</v>
      </c>
    </row>
    <row r="2272" spans="1:3" x14ac:dyDescent="0.25">
      <c r="A2272" t="s">
        <v>232</v>
      </c>
      <c r="C2272" s="96">
        <f>SUM(C2271)</f>
        <v>0.12710539138586796</v>
      </c>
    </row>
    <row r="2273" spans="1:3" hidden="1" outlineLevel="1" x14ac:dyDescent="0.25">
      <c r="B2273" t="s">
        <v>1505</v>
      </c>
      <c r="C2273" s="96">
        <f>баланс!$B$1946</f>
        <v>-1.999999999998181E-2</v>
      </c>
    </row>
    <row r="2274" spans="1:3" hidden="1" outlineLevel="1" x14ac:dyDescent="0.25">
      <c r="C2274" s="96">
        <f>баланс!$B$1947</f>
        <v>0.14958999999998923</v>
      </c>
    </row>
    <row r="2275" spans="1:3" x14ac:dyDescent="0.25">
      <c r="A2275" t="s">
        <v>1171</v>
      </c>
      <c r="C2275" s="96">
        <f>SUM(C2273:C2274)</f>
        <v>0.12959000000000742</v>
      </c>
    </row>
    <row r="2276" spans="1:3" hidden="1" outlineLevel="1" x14ac:dyDescent="0.25">
      <c r="B2276" t="s">
        <v>1505</v>
      </c>
      <c r="C2276" s="96">
        <f>баланс!$B$2315</f>
        <v>-0.54948499999966316</v>
      </c>
    </row>
    <row r="2277" spans="1:3" hidden="1" outlineLevel="1" x14ac:dyDescent="0.25">
      <c r="C2277" s="96">
        <f>баланс!$B$2316</f>
        <v>-0.49672999999984313</v>
      </c>
    </row>
    <row r="2278" spans="1:3" hidden="1" outlineLevel="1" x14ac:dyDescent="0.25">
      <c r="C2278" s="96">
        <f>баланс!$B$2317</f>
        <v>0.32100000000036744</v>
      </c>
    </row>
    <row r="2279" spans="1:3" hidden="1" outlineLevel="1" x14ac:dyDescent="0.25">
      <c r="C2279" s="96">
        <f>баланс!$B$2318</f>
        <v>0.33320000000003347</v>
      </c>
    </row>
    <row r="2280" spans="1:3" hidden="1" outlineLevel="1" x14ac:dyDescent="0.25">
      <c r="C2280" s="96">
        <f>баланс!$B$2319</f>
        <v>-0.11091699999997218</v>
      </c>
    </row>
    <row r="2281" spans="1:3" hidden="1" outlineLevel="1" x14ac:dyDescent="0.25">
      <c r="C2281" s="96">
        <f>баланс!$B$2320</f>
        <v>-2.8510189999997237</v>
      </c>
    </row>
    <row r="2282" spans="1:3" hidden="1" outlineLevel="1" x14ac:dyDescent="0.25">
      <c r="C2282" s="96">
        <f>баланс!$B$2321</f>
        <v>0.38042270000005374</v>
      </c>
    </row>
    <row r="2283" spans="1:3" hidden="1" outlineLevel="1" x14ac:dyDescent="0.25">
      <c r="C2283" s="96">
        <f>баланс!$B$2322</f>
        <v>1440.9349950000005</v>
      </c>
    </row>
    <row r="2284" spans="1:3" hidden="1" outlineLevel="1" x14ac:dyDescent="0.25">
      <c r="C2284" s="96">
        <f>баланс!$B$2323</f>
        <v>-1441.0881153374996</v>
      </c>
    </row>
    <row r="2285" spans="1:3" hidden="1" outlineLevel="1" x14ac:dyDescent="0.25">
      <c r="C2285" s="96">
        <f>баланс!$B$2324</f>
        <v>-0.41643999999996595</v>
      </c>
    </row>
    <row r="2286" spans="1:3" hidden="1" outlineLevel="1" x14ac:dyDescent="0.25">
      <c r="C2286" s="96">
        <f>баланс!$B$2325</f>
        <v>-0.52971999999954278</v>
      </c>
    </row>
    <row r="2287" spans="1:3" hidden="1" outlineLevel="1" x14ac:dyDescent="0.25">
      <c r="C2287" s="96">
        <f>баланс!$B$2326</f>
        <v>0.20173000000022512</v>
      </c>
    </row>
    <row r="2288" spans="1:3" hidden="1" outlineLevel="1" x14ac:dyDescent="0.25">
      <c r="C2288" s="96">
        <f>баланс!$B$2327</f>
        <v>3.8732500000000414</v>
      </c>
    </row>
    <row r="2289" spans="1:3" hidden="1" outlineLevel="1" x14ac:dyDescent="0.25">
      <c r="C2289" s="96">
        <f>баланс!$B$2328</f>
        <v>0.28281999999990148</v>
      </c>
    </row>
    <row r="2290" spans="1:3" hidden="1" outlineLevel="1" x14ac:dyDescent="0.25">
      <c r="C2290" s="96">
        <f>баланс!$B$2329</f>
        <v>0.19294999999999618</v>
      </c>
    </row>
    <row r="2291" spans="1:3" hidden="1" outlineLevel="1" x14ac:dyDescent="0.25">
      <c r="C2291" s="96">
        <f>баланс!$B$2330</f>
        <v>-0.68698000000006232</v>
      </c>
    </row>
    <row r="2292" spans="1:3" hidden="1" outlineLevel="1" x14ac:dyDescent="0.25">
      <c r="C2292" s="96">
        <f>баланс!$B$2331</f>
        <v>-728.00338000000011</v>
      </c>
    </row>
    <row r="2293" spans="1:3" hidden="1" outlineLevel="1" x14ac:dyDescent="0.25">
      <c r="C2293" s="96">
        <f>баланс!$B$2332</f>
        <v>727.65336000000025</v>
      </c>
    </row>
    <row r="2294" spans="1:3" hidden="1" outlineLevel="1" x14ac:dyDescent="0.25">
      <c r="C2294" s="96">
        <f>баланс!$B$2333</f>
        <v>0.68937999999991462</v>
      </c>
    </row>
    <row r="2295" spans="1:3" x14ac:dyDescent="0.25">
      <c r="A2295" t="s">
        <v>1329</v>
      </c>
      <c r="C2295" s="96">
        <f>SUM(C2276:C2294)</f>
        <v>0.13032136250296844</v>
      </c>
    </row>
    <row r="2296" spans="1:3" hidden="1" outlineLevel="1" x14ac:dyDescent="0.25">
      <c r="B2296" t="s">
        <v>1505</v>
      </c>
      <c r="C2296" s="96">
        <f>баланс!$B$298</f>
        <v>0.13200000000006185</v>
      </c>
    </row>
    <row r="2297" spans="1:3" x14ac:dyDescent="0.25">
      <c r="A2297" t="s">
        <v>323</v>
      </c>
      <c r="C2297" s="96">
        <f>SUM(C2296)</f>
        <v>0.13200000000006185</v>
      </c>
    </row>
    <row r="2298" spans="1:3" hidden="1" outlineLevel="1" x14ac:dyDescent="0.25">
      <c r="B2298" t="s">
        <v>1505</v>
      </c>
      <c r="C2298" s="96">
        <f>баланс!$B$1318</f>
        <v>0.13373000000046886</v>
      </c>
    </row>
    <row r="2299" spans="1:3" x14ac:dyDescent="0.25">
      <c r="A2299" t="s">
        <v>896</v>
      </c>
      <c r="C2299" s="96">
        <f>SUM(C2298)</f>
        <v>0.13373000000046886</v>
      </c>
    </row>
    <row r="2300" spans="1:3" hidden="1" outlineLevel="1" x14ac:dyDescent="0.25">
      <c r="B2300" t="s">
        <v>1505</v>
      </c>
      <c r="C2300" s="96">
        <f>баланс!$B$737</f>
        <v>0.13380000000006476</v>
      </c>
    </row>
    <row r="2301" spans="1:3" x14ac:dyDescent="0.25">
      <c r="A2301" t="s">
        <v>600</v>
      </c>
      <c r="C2301" s="96">
        <f>SUM(C2300)</f>
        <v>0.13380000000006476</v>
      </c>
    </row>
    <row r="2302" spans="1:3" hidden="1" outlineLevel="1" x14ac:dyDescent="0.25">
      <c r="B2302" t="s">
        <v>1505</v>
      </c>
      <c r="C2302" s="96">
        <f>баланс!$B$36</f>
        <v>0.13839999999993324</v>
      </c>
    </row>
    <row r="2303" spans="1:3" x14ac:dyDescent="0.25">
      <c r="A2303" t="s">
        <v>170</v>
      </c>
      <c r="C2303" s="96">
        <f>SUM(C2302)</f>
        <v>0.13839999999993324</v>
      </c>
    </row>
    <row r="2304" spans="1:3" hidden="1" outlineLevel="1" x14ac:dyDescent="0.25">
      <c r="B2304" t="s">
        <v>1505</v>
      </c>
      <c r="C2304" s="96">
        <f>баланс!$B$484</f>
        <v>0.1390400000000227</v>
      </c>
    </row>
    <row r="2305" spans="1:3" x14ac:dyDescent="0.25">
      <c r="A2305" t="s">
        <v>461</v>
      </c>
      <c r="C2305" s="96">
        <f>SUM(C2304)</f>
        <v>0.1390400000000227</v>
      </c>
    </row>
    <row r="2306" spans="1:3" hidden="1" outlineLevel="1" x14ac:dyDescent="0.25">
      <c r="B2306" t="s">
        <v>1505</v>
      </c>
      <c r="C2306" s="96">
        <f>баланс!$B$287</f>
        <v>0.1393999999999096</v>
      </c>
    </row>
    <row r="2307" spans="1:3" x14ac:dyDescent="0.25">
      <c r="A2307" t="s">
        <v>312</v>
      </c>
      <c r="C2307" s="96">
        <f>SUM(C2306)</f>
        <v>0.1393999999999096</v>
      </c>
    </row>
    <row r="2308" spans="1:3" hidden="1" outlineLevel="1" x14ac:dyDescent="0.25">
      <c r="B2308" t="s">
        <v>1505</v>
      </c>
      <c r="C2308" s="96">
        <f>баланс!$B$1171</f>
        <v>0.14691516129028059</v>
      </c>
    </row>
    <row r="2309" spans="1:3" x14ac:dyDescent="0.25">
      <c r="A2309" t="s">
        <v>824</v>
      </c>
      <c r="C2309" s="96">
        <f>SUM(C2308)</f>
        <v>0.14691516129028059</v>
      </c>
    </row>
    <row r="2310" spans="1:3" hidden="1" outlineLevel="1" x14ac:dyDescent="0.25">
      <c r="B2310" t="s">
        <v>1505</v>
      </c>
      <c r="C2310" s="96">
        <f>баланс!$B$2260</f>
        <v>0.1470000000000482</v>
      </c>
    </row>
    <row r="2311" spans="1:3" x14ac:dyDescent="0.25">
      <c r="A2311" t="s">
        <v>1286</v>
      </c>
      <c r="C2311" s="96">
        <f>SUM(C2310)</f>
        <v>0.1470000000000482</v>
      </c>
    </row>
    <row r="2312" spans="1:3" hidden="1" outlineLevel="1" x14ac:dyDescent="0.25">
      <c r="B2312" t="s">
        <v>1505</v>
      </c>
      <c r="C2312" s="96">
        <f>баланс!$B$2250</f>
        <v>0.20263000000011289</v>
      </c>
    </row>
    <row r="2313" spans="1:3" hidden="1" outlineLevel="1" x14ac:dyDescent="0.25">
      <c r="C2313" s="96">
        <f>баланс!$B$2251</f>
        <v>-5.4759999999987485E-2</v>
      </c>
    </row>
    <row r="2314" spans="1:3" x14ac:dyDescent="0.25">
      <c r="A2314" t="s">
        <v>62</v>
      </c>
      <c r="C2314" s="96">
        <f>SUM(C2312:C2313)</f>
        <v>0.1478700000001254</v>
      </c>
    </row>
    <row r="2315" spans="1:3" hidden="1" outlineLevel="1" x14ac:dyDescent="0.25">
      <c r="B2315" t="s">
        <v>1505</v>
      </c>
      <c r="C2315" s="96">
        <f>баланс!$B$1158</f>
        <v>8.9888764045554126E-2</v>
      </c>
    </row>
    <row r="2316" spans="1:3" hidden="1" outlineLevel="1" x14ac:dyDescent="0.25">
      <c r="C2316" s="96">
        <f>баланс!$B$1159</f>
        <v>5.9352000000217231E-2</v>
      </c>
    </row>
    <row r="2317" spans="1:3" x14ac:dyDescent="0.25">
      <c r="A2317" t="s">
        <v>811</v>
      </c>
      <c r="C2317" s="96">
        <f>SUM(C2315:C2316)</f>
        <v>0.14924076404577136</v>
      </c>
    </row>
    <row r="2318" spans="1:3" hidden="1" outlineLevel="1" x14ac:dyDescent="0.25">
      <c r="B2318" t="s">
        <v>1505</v>
      </c>
      <c r="C2318" s="96">
        <f>баланс!$B$560</f>
        <v>0.15000000000009095</v>
      </c>
    </row>
    <row r="2319" spans="1:3" x14ac:dyDescent="0.25">
      <c r="A2319" t="s">
        <v>1484</v>
      </c>
      <c r="C2319" s="96">
        <f>SUM(C2318)</f>
        <v>0.15000000000009095</v>
      </c>
    </row>
    <row r="2320" spans="1:3" hidden="1" outlineLevel="1" x14ac:dyDescent="0.25">
      <c r="B2320" t="s">
        <v>1505</v>
      </c>
      <c r="C2320" s="96">
        <f>баланс!$B$974</f>
        <v>0.15050000000002228</v>
      </c>
    </row>
    <row r="2321" spans="1:3" x14ac:dyDescent="0.25">
      <c r="A2321" t="s">
        <v>735</v>
      </c>
      <c r="C2321" s="96">
        <f>SUM(C2320)</f>
        <v>0.15050000000002228</v>
      </c>
    </row>
    <row r="2322" spans="1:3" hidden="1" outlineLevel="1" x14ac:dyDescent="0.25">
      <c r="B2322" t="s">
        <v>1505</v>
      </c>
      <c r="C2322" s="96">
        <f>баланс!$B$2489</f>
        <v>0.15239999999994325</v>
      </c>
    </row>
    <row r="2323" spans="1:3" x14ac:dyDescent="0.25">
      <c r="A2323" t="s">
        <v>1389</v>
      </c>
      <c r="C2323" s="96">
        <f>SUM(C2322)</f>
        <v>0.15239999999994325</v>
      </c>
    </row>
    <row r="2324" spans="1:3" hidden="1" outlineLevel="1" x14ac:dyDescent="0.25">
      <c r="B2324" t="s">
        <v>1505</v>
      </c>
      <c r="C2324" s="96">
        <f>баланс!$B$1142</f>
        <v>0.15311693532734694</v>
      </c>
    </row>
    <row r="2325" spans="1:3" x14ac:dyDescent="0.25">
      <c r="A2325" t="s">
        <v>801</v>
      </c>
      <c r="C2325" s="96">
        <f>SUM(C2324)</f>
        <v>0.15311693532734694</v>
      </c>
    </row>
    <row r="2326" spans="1:3" hidden="1" outlineLevel="1" x14ac:dyDescent="0.25">
      <c r="B2326" t="s">
        <v>1505</v>
      </c>
      <c r="C2326" s="96">
        <f>баланс!$B$1749</f>
        <v>0.15510000000040236</v>
      </c>
    </row>
    <row r="2327" spans="1:3" x14ac:dyDescent="0.25">
      <c r="A2327" t="s">
        <v>106</v>
      </c>
      <c r="C2327" s="96">
        <f>SUM(C2326)</f>
        <v>0.15510000000040236</v>
      </c>
    </row>
    <row r="2328" spans="1:3" hidden="1" outlineLevel="1" x14ac:dyDescent="0.25">
      <c r="B2328" t="s">
        <v>1505</v>
      </c>
      <c r="C2328" s="96">
        <f>баланс!$B$2291</f>
        <v>0.15529000000003634</v>
      </c>
    </row>
    <row r="2329" spans="1:3" x14ac:dyDescent="0.25">
      <c r="A2329" t="s">
        <v>1315</v>
      </c>
      <c r="C2329" s="96">
        <f>SUM(C2328)</f>
        <v>0.15529000000003634</v>
      </c>
    </row>
    <row r="2330" spans="1:3" hidden="1" outlineLevel="1" x14ac:dyDescent="0.25">
      <c r="B2330" t="s">
        <v>1505</v>
      </c>
      <c r="C2330" s="96">
        <f>баланс!$B$1696</f>
        <v>0.16281000000071799</v>
      </c>
    </row>
    <row r="2331" spans="1:3" x14ac:dyDescent="0.25">
      <c r="A2331" t="s">
        <v>1032</v>
      </c>
      <c r="C2331" s="96">
        <f>SUM(C2330)</f>
        <v>0.16281000000071799</v>
      </c>
    </row>
    <row r="2332" spans="1:3" hidden="1" outlineLevel="1" x14ac:dyDescent="0.25">
      <c r="B2332" t="s">
        <v>1505</v>
      </c>
      <c r="C2332" s="96">
        <f>баланс!$B$2274</f>
        <v>0.16304337137825087</v>
      </c>
    </row>
    <row r="2333" spans="1:3" x14ac:dyDescent="0.25">
      <c r="A2333" t="s">
        <v>1303</v>
      </c>
      <c r="C2333" s="96">
        <f>SUM(C2332)</f>
        <v>0.16304337137825087</v>
      </c>
    </row>
    <row r="2334" spans="1:3" hidden="1" outlineLevel="1" x14ac:dyDescent="0.25">
      <c r="B2334" t="s">
        <v>1505</v>
      </c>
      <c r="C2334" s="96">
        <f>баланс!$B$938</f>
        <v>0.1635799999999108</v>
      </c>
    </row>
    <row r="2335" spans="1:3" x14ac:dyDescent="0.25">
      <c r="A2335" t="s">
        <v>708</v>
      </c>
      <c r="C2335" s="96">
        <f>SUM(C2334)</f>
        <v>0.1635799999999108</v>
      </c>
    </row>
    <row r="2336" spans="1:3" hidden="1" outlineLevel="1" x14ac:dyDescent="0.25">
      <c r="B2336" t="s">
        <v>1505</v>
      </c>
      <c r="C2336" s="96">
        <f>баланс!$B$146</f>
        <v>0.16413500000010117</v>
      </c>
    </row>
    <row r="2337" spans="1:3" x14ac:dyDescent="0.25">
      <c r="A2337" t="s">
        <v>236</v>
      </c>
      <c r="C2337" s="96">
        <f>SUM(C2336)</f>
        <v>0.16413500000010117</v>
      </c>
    </row>
    <row r="2338" spans="1:3" hidden="1" outlineLevel="1" x14ac:dyDescent="0.25">
      <c r="B2338" t="s">
        <v>1505</v>
      </c>
      <c r="C2338" s="96">
        <f>баланс!$B$471</f>
        <v>0.16742945537293963</v>
      </c>
    </row>
    <row r="2339" spans="1:3" x14ac:dyDescent="0.25">
      <c r="A2339" t="s">
        <v>452</v>
      </c>
      <c r="C2339" s="96">
        <f>SUM(C2338)</f>
        <v>0.16742945537293963</v>
      </c>
    </row>
    <row r="2340" spans="1:3" hidden="1" outlineLevel="1" x14ac:dyDescent="0.25">
      <c r="B2340" t="s">
        <v>1505</v>
      </c>
      <c r="C2340" s="96">
        <f>баланс!$B$348</f>
        <v>0.16794000000004417</v>
      </c>
    </row>
    <row r="2341" spans="1:3" x14ac:dyDescent="0.25">
      <c r="A2341" t="s">
        <v>369</v>
      </c>
      <c r="C2341" s="96">
        <f>SUM(C2340)</f>
        <v>0.16794000000004417</v>
      </c>
    </row>
    <row r="2342" spans="1:3" hidden="1" outlineLevel="1" x14ac:dyDescent="0.25">
      <c r="B2342" t="s">
        <v>1505</v>
      </c>
      <c r="C2342" s="96">
        <f>баланс!$B$1961</f>
        <v>0.38239850000013575</v>
      </c>
    </row>
    <row r="2343" spans="1:3" hidden="1" outlineLevel="1" x14ac:dyDescent="0.25">
      <c r="C2343" s="96">
        <f>баланс!$B$1962</f>
        <v>-0.17056000000002314</v>
      </c>
    </row>
    <row r="2344" spans="1:3" hidden="1" outlineLevel="1" x14ac:dyDescent="0.25">
      <c r="C2344" s="96">
        <f>баланс!$B$1963</f>
        <v>-122.20377999999999</v>
      </c>
    </row>
    <row r="2345" spans="1:3" hidden="1" outlineLevel="1" x14ac:dyDescent="0.25">
      <c r="C2345" s="96">
        <f>баланс!$B$1964</f>
        <v>-109.9584</v>
      </c>
    </row>
    <row r="2346" spans="1:3" hidden="1" outlineLevel="1" x14ac:dyDescent="0.25">
      <c r="C2346" s="96">
        <f>баланс!$B$1965</f>
        <v>234.97593000000001</v>
      </c>
    </row>
    <row r="2347" spans="1:3" hidden="1" outlineLevel="1" x14ac:dyDescent="0.25">
      <c r="C2347" s="96">
        <f>баланс!$B$1966</f>
        <v>-0.80827999999996791</v>
      </c>
    </row>
    <row r="2348" spans="1:3" hidden="1" outlineLevel="1" x14ac:dyDescent="0.25">
      <c r="C2348" s="96">
        <f>баланс!$B$1967</f>
        <v>-0.10162499999978536</v>
      </c>
    </row>
    <row r="2349" spans="1:3" hidden="1" outlineLevel="1" x14ac:dyDescent="0.25">
      <c r="C2349" s="96">
        <f>баланс!$B$1968</f>
        <v>-0.24439999999992779</v>
      </c>
    </row>
    <row r="2350" spans="1:3" hidden="1" outlineLevel="1" x14ac:dyDescent="0.25">
      <c r="C2350" s="96">
        <f>баланс!$B$1969</f>
        <v>-3.9205000000038126E-2</v>
      </c>
    </row>
    <row r="2351" spans="1:3" hidden="1" outlineLevel="1" x14ac:dyDescent="0.25">
      <c r="C2351" s="96">
        <f>баланс!$B$1970</f>
        <v>0.37171999999986838</v>
      </c>
    </row>
    <row r="2352" spans="1:3" hidden="1" outlineLevel="1" x14ac:dyDescent="0.25">
      <c r="C2352" s="96">
        <f>баланс!$B$1971</f>
        <v>-7.0818999999801235E-2</v>
      </c>
    </row>
    <row r="2353" spans="3:3" hidden="1" outlineLevel="1" x14ac:dyDescent="0.25">
      <c r="C2353" s="96">
        <f>баланс!$B$1972</f>
        <v>0.18184239999993679</v>
      </c>
    </row>
    <row r="2354" spans="3:3" hidden="1" outlineLevel="1" x14ac:dyDescent="0.25">
      <c r="C2354" s="96">
        <f>баланс!$B$1973</f>
        <v>-1.8704000000000178</v>
      </c>
    </row>
    <row r="2355" spans="3:3" hidden="1" outlineLevel="1" x14ac:dyDescent="0.25">
      <c r="C2355" s="96">
        <f>баланс!$B$1974</f>
        <v>-0.33027200000003631</v>
      </c>
    </row>
    <row r="2356" spans="3:3" hidden="1" outlineLevel="1" x14ac:dyDescent="0.25">
      <c r="C2356" s="96">
        <f>баланс!$B$1975</f>
        <v>0.35444000000006781</v>
      </c>
    </row>
    <row r="2357" spans="3:3" hidden="1" outlineLevel="1" x14ac:dyDescent="0.25">
      <c r="C2357" s="96">
        <f>баланс!$B$1976</f>
        <v>1.7225999999936903E-2</v>
      </c>
    </row>
    <row r="2358" spans="3:3" hidden="1" outlineLevel="1" x14ac:dyDescent="0.25">
      <c r="C2358" s="96">
        <f>баланс!$B$1977</f>
        <v>0.31990999999999303</v>
      </c>
    </row>
    <row r="2359" spans="3:3" hidden="1" outlineLevel="1" x14ac:dyDescent="0.25">
      <c r="C2359" s="96">
        <f>баланс!$B$1978</f>
        <v>-0.13789999999994507</v>
      </c>
    </row>
    <row r="2360" spans="3:3" hidden="1" outlineLevel="1" x14ac:dyDescent="0.25">
      <c r="C2360" s="96">
        <f>баланс!$B$1979</f>
        <v>-1.1635599999999613</v>
      </c>
    </row>
    <row r="2361" spans="3:3" hidden="1" outlineLevel="1" x14ac:dyDescent="0.25">
      <c r="C2361" s="96">
        <f>баланс!$B$1980</f>
        <v>-0.39547000000004573</v>
      </c>
    </row>
    <row r="2362" spans="3:3" hidden="1" outlineLevel="1" x14ac:dyDescent="0.25">
      <c r="C2362" s="96">
        <f>баланс!$B$1981</f>
        <v>1.322400000000016</v>
      </c>
    </row>
    <row r="2363" spans="3:3" hidden="1" outlineLevel="1" x14ac:dyDescent="0.25">
      <c r="C2363" s="96">
        <f>баланс!$B$1982</f>
        <v>-0.31419999999991433</v>
      </c>
    </row>
    <row r="2364" spans="3:3" hidden="1" outlineLevel="1" x14ac:dyDescent="0.25">
      <c r="C2364" s="96">
        <f>баланс!$B$1983</f>
        <v>-3.7599999999429201E-3</v>
      </c>
    </row>
    <row r="2365" spans="3:3" hidden="1" outlineLevel="1" x14ac:dyDescent="0.25">
      <c r="C2365" s="96">
        <f>баланс!$B$1984</f>
        <v>0.7388000000000261</v>
      </c>
    </row>
    <row r="2366" spans="3:3" hidden="1" outlineLevel="1" x14ac:dyDescent="0.25">
      <c r="C2366" s="96">
        <f>баланс!$B$1985</f>
        <v>0.26164349999999104</v>
      </c>
    </row>
    <row r="2367" spans="3:3" hidden="1" outlineLevel="1" x14ac:dyDescent="0.25">
      <c r="C2367" s="96">
        <f>баланс!$B$1986</f>
        <v>-0.45999999999997954</v>
      </c>
    </row>
    <row r="2368" spans="3:3" hidden="1" outlineLevel="1" x14ac:dyDescent="0.25">
      <c r="C2368" s="96">
        <f>баланс!$B$1987</f>
        <v>7.9999999999984084E-2</v>
      </c>
    </row>
    <row r="2369" spans="1:3" hidden="1" outlineLevel="1" x14ac:dyDescent="0.25">
      <c r="C2369" s="96">
        <f>баланс!$B$1988</f>
        <v>313.06</v>
      </c>
    </row>
    <row r="2370" spans="1:3" hidden="1" outlineLevel="1" x14ac:dyDescent="0.25">
      <c r="C2370" s="96">
        <f>баланс!$B$1989</f>
        <v>-313.24</v>
      </c>
    </row>
    <row r="2371" spans="1:3" hidden="1" outlineLevel="1" x14ac:dyDescent="0.25">
      <c r="C2371" s="96">
        <f>баланс!$B$1990</f>
        <v>-0.37999999999999545</v>
      </c>
    </row>
    <row r="2372" spans="1:3" x14ac:dyDescent="0.25">
      <c r="A2372" t="s">
        <v>109</v>
      </c>
      <c r="C2372" s="96">
        <f>SUM(C2342:C2371)</f>
        <v>0.17367940000059434</v>
      </c>
    </row>
    <row r="2373" spans="1:3" hidden="1" outlineLevel="1" x14ac:dyDescent="0.25">
      <c r="B2373" t="s">
        <v>1505</v>
      </c>
      <c r="C2373" s="96">
        <f>баланс!$B$1781</f>
        <v>0.17950499999915337</v>
      </c>
    </row>
    <row r="2374" spans="1:3" x14ac:dyDescent="0.25">
      <c r="A2374" t="s">
        <v>1080</v>
      </c>
      <c r="C2374" s="96">
        <f>SUM(C2373)</f>
        <v>0.17950499999915337</v>
      </c>
    </row>
    <row r="2375" spans="1:3" hidden="1" outlineLevel="1" x14ac:dyDescent="0.25">
      <c r="B2375" t="s">
        <v>1505</v>
      </c>
      <c r="C2375" s="96">
        <f>баланс!$B$1816</f>
        <v>-0.20511999999985164</v>
      </c>
    </row>
    <row r="2376" spans="1:3" hidden="1" outlineLevel="1" x14ac:dyDescent="0.25">
      <c r="C2376" s="96">
        <f>баланс!$B$1817</f>
        <v>0.38508500000000367</v>
      </c>
    </row>
    <row r="2377" spans="1:3" x14ac:dyDescent="0.25">
      <c r="A2377" t="s">
        <v>1106</v>
      </c>
      <c r="C2377" s="96">
        <f>SUM(C2375:C2376)</f>
        <v>0.17996500000015203</v>
      </c>
    </row>
    <row r="2378" spans="1:3" hidden="1" outlineLevel="1" x14ac:dyDescent="0.25">
      <c r="B2378" t="s">
        <v>1505</v>
      </c>
      <c r="C2378" s="96">
        <f>баланс!$B$318</f>
        <v>0.44029999999997926</v>
      </c>
    </row>
    <row r="2379" spans="1:3" hidden="1" outlineLevel="1" x14ac:dyDescent="0.25">
      <c r="C2379" s="96">
        <f>баланс!$B$319</f>
        <v>-0.44697999999999638</v>
      </c>
    </row>
    <row r="2380" spans="1:3" hidden="1" outlineLevel="1" x14ac:dyDescent="0.25">
      <c r="C2380" s="96">
        <f>баланс!$B$320</f>
        <v>0.18810000000030414</v>
      </c>
    </row>
    <row r="2381" spans="1:3" x14ac:dyDescent="0.25">
      <c r="A2381" t="s">
        <v>340</v>
      </c>
      <c r="C2381" s="96">
        <f>SUM(C2378:C2380)</f>
        <v>0.18142000000028702</v>
      </c>
    </row>
    <row r="2382" spans="1:3" hidden="1" outlineLevel="1" x14ac:dyDescent="0.25">
      <c r="B2382" t="s">
        <v>1505</v>
      </c>
      <c r="C2382" s="96">
        <f>баланс!$B$970</f>
        <v>7.8800000000001091E-2</v>
      </c>
    </row>
    <row r="2383" spans="1:3" hidden="1" outlineLevel="1" x14ac:dyDescent="0.25">
      <c r="C2383" s="96">
        <f>баланс!$B$971</f>
        <v>-1.6519999999900392E-2</v>
      </c>
    </row>
    <row r="2384" spans="1:3" hidden="1" outlineLevel="1" x14ac:dyDescent="0.25">
      <c r="C2384" s="96">
        <f>баланс!$B$972</f>
        <v>0.12069999999948777</v>
      </c>
    </row>
    <row r="2385" spans="1:3" x14ac:dyDescent="0.25">
      <c r="A2385" t="s">
        <v>731</v>
      </c>
      <c r="C2385" s="96">
        <f>SUM(C2382:C2384)</f>
        <v>0.18297999999958847</v>
      </c>
    </row>
    <row r="2386" spans="1:3" hidden="1" outlineLevel="1" x14ac:dyDescent="0.25">
      <c r="B2386" t="s">
        <v>1505</v>
      </c>
      <c r="C2386" s="96">
        <f>баланс!$B$1091</f>
        <v>0.18299999999999272</v>
      </c>
    </row>
    <row r="2387" spans="1:3" x14ac:dyDescent="0.25">
      <c r="A2387" t="s">
        <v>770</v>
      </c>
      <c r="C2387" s="96">
        <f>SUM(C2386)</f>
        <v>0.18299999999999272</v>
      </c>
    </row>
    <row r="2388" spans="1:3" hidden="1" outlineLevel="1" x14ac:dyDescent="0.25">
      <c r="B2388" t="s">
        <v>1505</v>
      </c>
      <c r="C2388" s="96">
        <f>баланс!$B$2611</f>
        <v>0.18499999999994543</v>
      </c>
    </row>
    <row r="2389" spans="1:3" x14ac:dyDescent="0.25">
      <c r="A2389" t="s">
        <v>1464</v>
      </c>
      <c r="C2389" s="96">
        <f>SUM(C2388)</f>
        <v>0.18499999999994543</v>
      </c>
    </row>
    <row r="2390" spans="1:3" hidden="1" outlineLevel="1" x14ac:dyDescent="0.25">
      <c r="B2390" t="s">
        <v>1505</v>
      </c>
      <c r="C2390" s="96">
        <f>баланс!$B$1177</f>
        <v>0.18570876143644455</v>
      </c>
    </row>
    <row r="2391" spans="1:3" x14ac:dyDescent="0.25">
      <c r="A2391" t="s">
        <v>833</v>
      </c>
      <c r="C2391" s="96">
        <f>SUM(C2390)</f>
        <v>0.18570876143644455</v>
      </c>
    </row>
    <row r="2392" spans="1:3" hidden="1" outlineLevel="1" x14ac:dyDescent="0.25">
      <c r="B2392" t="s">
        <v>1505</v>
      </c>
      <c r="C2392" s="96">
        <f>баланс!$B$1173</f>
        <v>0.18843874999993204</v>
      </c>
    </row>
    <row r="2393" spans="1:3" x14ac:dyDescent="0.25">
      <c r="A2393" t="s">
        <v>828</v>
      </c>
      <c r="C2393" s="96">
        <f>SUM(C2392)</f>
        <v>0.18843874999993204</v>
      </c>
    </row>
    <row r="2394" spans="1:3" hidden="1" outlineLevel="1" x14ac:dyDescent="0.25">
      <c r="B2394" t="s">
        <v>1505</v>
      </c>
      <c r="C2394" s="96">
        <f>баланс!$B$151</f>
        <v>0.19320000000004711</v>
      </c>
    </row>
    <row r="2395" spans="1:3" x14ac:dyDescent="0.25">
      <c r="A2395" t="s">
        <v>242</v>
      </c>
      <c r="C2395" s="96">
        <f>SUM(C2394)</f>
        <v>0.19320000000004711</v>
      </c>
    </row>
    <row r="2396" spans="1:3" hidden="1" outlineLevel="1" x14ac:dyDescent="0.25">
      <c r="B2396" t="s">
        <v>1505</v>
      </c>
      <c r="C2396" s="96">
        <f>баланс!$B$975</f>
        <v>0.19386000000000081</v>
      </c>
    </row>
    <row r="2397" spans="1:3" x14ac:dyDescent="0.25">
      <c r="A2397" t="s">
        <v>736</v>
      </c>
      <c r="C2397" s="96">
        <f>SUM(C2396)</f>
        <v>0.19386000000000081</v>
      </c>
    </row>
    <row r="2398" spans="1:3" hidden="1" outlineLevel="1" x14ac:dyDescent="0.25">
      <c r="B2398" t="s">
        <v>1505</v>
      </c>
      <c r="C2398" s="96">
        <f>баланс!$B$449</f>
        <v>0.19501249999996162</v>
      </c>
    </row>
    <row r="2399" spans="1:3" x14ac:dyDescent="0.25">
      <c r="A2399" t="s">
        <v>431</v>
      </c>
      <c r="C2399" s="96">
        <f>SUM(C2398)</f>
        <v>0.19501249999996162</v>
      </c>
    </row>
    <row r="2400" spans="1:3" hidden="1" outlineLevel="1" x14ac:dyDescent="0.25">
      <c r="B2400" t="s">
        <v>1505</v>
      </c>
      <c r="C2400" s="96">
        <f>баланс!$B$9</f>
        <v>0.46444000000002461</v>
      </c>
    </row>
    <row r="2401" spans="1:3" hidden="1" outlineLevel="1" x14ac:dyDescent="0.25">
      <c r="C2401" s="96">
        <f>баланс!$B$10</f>
        <v>0.17350000000033106</v>
      </c>
    </row>
    <row r="2402" spans="1:3" hidden="1" outlineLevel="1" x14ac:dyDescent="0.25">
      <c r="C2402" s="96">
        <f>баланс!$B$11</f>
        <v>-0.44145750000006956</v>
      </c>
    </row>
    <row r="2403" spans="1:3" x14ac:dyDescent="0.25">
      <c r="A2403" t="s">
        <v>153</v>
      </c>
      <c r="C2403" s="96">
        <f>SUM(C2400:C2402)</f>
        <v>0.19648250000028611</v>
      </c>
    </row>
    <row r="2404" spans="1:3" hidden="1" outlineLevel="1" x14ac:dyDescent="0.25">
      <c r="B2404" t="s">
        <v>1505</v>
      </c>
      <c r="C2404" s="96">
        <f>баланс!$B$1098</f>
        <v>0.19680000000002451</v>
      </c>
    </row>
    <row r="2405" spans="1:3" x14ac:dyDescent="0.25">
      <c r="A2405" t="s">
        <v>775</v>
      </c>
      <c r="C2405" s="96">
        <f>SUM(C2404)</f>
        <v>0.19680000000002451</v>
      </c>
    </row>
    <row r="2406" spans="1:3" hidden="1" outlineLevel="1" x14ac:dyDescent="0.25">
      <c r="B2406" t="s">
        <v>1505</v>
      </c>
      <c r="C2406" s="96">
        <f>баланс!$B$1238</f>
        <v>0.19699999999966167</v>
      </c>
    </row>
    <row r="2407" spans="1:3" x14ac:dyDescent="0.25">
      <c r="A2407" t="s">
        <v>871</v>
      </c>
      <c r="C2407" s="96">
        <f>SUM(C2406)</f>
        <v>0.19699999999966167</v>
      </c>
    </row>
    <row r="2408" spans="1:3" hidden="1" outlineLevel="1" x14ac:dyDescent="0.25">
      <c r="B2408" t="s">
        <v>1505</v>
      </c>
      <c r="C2408" s="96">
        <f>баланс!$B$347</f>
        <v>0.19898698884711052</v>
      </c>
    </row>
    <row r="2409" spans="1:3" x14ac:dyDescent="0.25">
      <c r="A2409" t="s">
        <v>367</v>
      </c>
      <c r="C2409" s="96">
        <f>SUM(C2408)</f>
        <v>0.19898698884711052</v>
      </c>
    </row>
    <row r="2410" spans="1:3" hidden="1" outlineLevel="1" x14ac:dyDescent="0.25">
      <c r="B2410" t="s">
        <v>1505</v>
      </c>
      <c r="C2410" s="96">
        <f>баланс!$B$1143</f>
        <v>-0.7224000000001638</v>
      </c>
    </row>
    <row r="2411" spans="1:3" hidden="1" outlineLevel="1" x14ac:dyDescent="0.25">
      <c r="C2411" s="96">
        <f>баланс!$B$1144</f>
        <v>0.14144749999991291</v>
      </c>
    </row>
    <row r="2412" spans="1:3" hidden="1" outlineLevel="1" x14ac:dyDescent="0.25">
      <c r="C2412" s="96">
        <f>баланс!$B$1145</f>
        <v>0.57742499999949359</v>
      </c>
    </row>
    <row r="2413" spans="1:3" hidden="1" outlineLevel="1" x14ac:dyDescent="0.25">
      <c r="C2413" s="96">
        <f>баланс!$B$1146</f>
        <v>-5.6853999999930238E-2</v>
      </c>
    </row>
    <row r="2414" spans="1:3" hidden="1" outlineLevel="1" x14ac:dyDescent="0.25">
      <c r="C2414" s="96">
        <f>баланс!$B$1147</f>
        <v>0.34754800000018804</v>
      </c>
    </row>
    <row r="2415" spans="1:3" hidden="1" outlineLevel="1" x14ac:dyDescent="0.25">
      <c r="C2415" s="96">
        <f>баланс!$B$1148</f>
        <v>-2.7032499999904758E-2</v>
      </c>
    </row>
    <row r="2416" spans="1:3" hidden="1" outlineLevel="1" x14ac:dyDescent="0.25">
      <c r="C2416" s="96">
        <f>баланс!$B$1149</f>
        <v>-6.0000000000002274E-2</v>
      </c>
    </row>
    <row r="2417" spans="1:3" x14ac:dyDescent="0.25">
      <c r="A2417" t="s">
        <v>803</v>
      </c>
      <c r="C2417" s="96">
        <f>SUM(C2410:C2416)</f>
        <v>0.20013399999959347</v>
      </c>
    </row>
    <row r="2418" spans="1:3" hidden="1" outlineLevel="1" x14ac:dyDescent="0.25">
      <c r="B2418" t="s">
        <v>1505</v>
      </c>
      <c r="C2418" s="96">
        <f>баланс!$B$1045</f>
        <v>0.20120000000000005</v>
      </c>
    </row>
    <row r="2419" spans="1:3" x14ac:dyDescent="0.25">
      <c r="A2419" t="s">
        <v>750</v>
      </c>
      <c r="C2419" s="96">
        <f>SUM(C2418)</f>
        <v>0.20120000000000005</v>
      </c>
    </row>
    <row r="2420" spans="1:3" hidden="1" outlineLevel="1" x14ac:dyDescent="0.25">
      <c r="B2420" t="s">
        <v>1505</v>
      </c>
      <c r="C2420" s="96">
        <f>баланс!$B$1752</f>
        <v>0.3870000000000573</v>
      </c>
    </row>
    <row r="2421" spans="1:3" hidden="1" outlineLevel="1" x14ac:dyDescent="0.25">
      <c r="C2421" s="96">
        <f>баланс!$B$1753</f>
        <v>-0.18559999999979482</v>
      </c>
    </row>
    <row r="2422" spans="1:3" x14ac:dyDescent="0.25">
      <c r="A2422" t="s">
        <v>79</v>
      </c>
      <c r="C2422" s="96">
        <f>SUM(C2420:C2421)</f>
        <v>0.20140000000026248</v>
      </c>
    </row>
    <row r="2423" spans="1:3" hidden="1" outlineLevel="1" x14ac:dyDescent="0.25">
      <c r="B2423" t="s">
        <v>1505</v>
      </c>
      <c r="C2423" s="96">
        <f>баланс!$B$2097</f>
        <v>-0.84955000000019254</v>
      </c>
    </row>
    <row r="2424" spans="1:3" hidden="1" outlineLevel="1" x14ac:dyDescent="0.25">
      <c r="C2424" s="96">
        <f>баланс!$B$2098</f>
        <v>1.3799999999946522E-2</v>
      </c>
    </row>
    <row r="2425" spans="1:3" hidden="1" outlineLevel="1" x14ac:dyDescent="0.25">
      <c r="C2425" s="96">
        <f>баланс!$B$2099</f>
        <v>1.0375999999999408</v>
      </c>
    </row>
    <row r="2426" spans="1:3" x14ac:dyDescent="0.25">
      <c r="A2426" t="s">
        <v>1219</v>
      </c>
      <c r="C2426" s="96">
        <f>SUM(C2423:C2425)</f>
        <v>0.20184999999969477</v>
      </c>
    </row>
    <row r="2427" spans="1:3" hidden="1" outlineLevel="1" x14ac:dyDescent="0.25">
      <c r="B2427" t="s">
        <v>1505</v>
      </c>
      <c r="C2427" s="96">
        <f>баланс!$B$8</f>
        <v>0.2019750000000613</v>
      </c>
    </row>
    <row r="2428" spans="1:3" x14ac:dyDescent="0.25">
      <c r="A2428" t="s">
        <v>152</v>
      </c>
      <c r="C2428" s="96">
        <f>SUM(C2427)</f>
        <v>0.2019750000000613</v>
      </c>
    </row>
    <row r="2429" spans="1:3" hidden="1" outlineLevel="1" x14ac:dyDescent="0.25">
      <c r="B2429" t="s">
        <v>1505</v>
      </c>
      <c r="C2429" s="96">
        <f>баланс!$B$627</f>
        <v>0.20284477732775485</v>
      </c>
    </row>
    <row r="2430" spans="1:3" x14ac:dyDescent="0.25">
      <c r="A2430" t="s">
        <v>553</v>
      </c>
      <c r="C2430" s="96">
        <f>SUM(C2429)</f>
        <v>0.20284477732775485</v>
      </c>
    </row>
    <row r="2431" spans="1:3" hidden="1" outlineLevel="1" x14ac:dyDescent="0.25">
      <c r="B2431" t="s">
        <v>1505</v>
      </c>
      <c r="C2431" s="96">
        <f>баланс!$B$517</f>
        <v>0.2046999999999457</v>
      </c>
    </row>
    <row r="2432" spans="1:3" x14ac:dyDescent="0.25">
      <c r="A2432" t="s">
        <v>477</v>
      </c>
      <c r="C2432" s="96">
        <f>SUM(C2431)</f>
        <v>0.2046999999999457</v>
      </c>
    </row>
    <row r="2433" spans="1:3" hidden="1" outlineLevel="1" x14ac:dyDescent="0.25">
      <c r="B2433" t="s">
        <v>1505</v>
      </c>
      <c r="C2433" s="96">
        <f>баланс!$B$2483</f>
        <v>0.21100000000001273</v>
      </c>
    </row>
    <row r="2434" spans="1:3" x14ac:dyDescent="0.25">
      <c r="A2434" t="s">
        <v>1383</v>
      </c>
      <c r="C2434" s="96">
        <f>SUM(C2433)</f>
        <v>0.21100000000001273</v>
      </c>
    </row>
    <row r="2435" spans="1:3" hidden="1" outlineLevel="1" x14ac:dyDescent="0.25">
      <c r="B2435" t="s">
        <v>1505</v>
      </c>
      <c r="C2435" s="96">
        <f>баланс!$B$2261</f>
        <v>0.21278000000029351</v>
      </c>
    </row>
    <row r="2436" spans="1:3" x14ac:dyDescent="0.25">
      <c r="A2436" t="s">
        <v>1288</v>
      </c>
      <c r="C2436" s="96">
        <f>SUM(C2435)</f>
        <v>0.21278000000029351</v>
      </c>
    </row>
    <row r="2437" spans="1:3" hidden="1" outlineLevel="1" x14ac:dyDescent="0.25">
      <c r="B2437" t="s">
        <v>1505</v>
      </c>
      <c r="C2437" s="96">
        <f>баланс!$B$1050</f>
        <v>-3.1999999999925421E-2</v>
      </c>
    </row>
    <row r="2438" spans="1:3" hidden="1" outlineLevel="1" x14ac:dyDescent="0.25">
      <c r="C2438" s="96">
        <f>баланс!$B$1051</f>
        <v>-0.10720000000014807</v>
      </c>
    </row>
    <row r="2439" spans="1:3" hidden="1" outlineLevel="1" x14ac:dyDescent="0.25">
      <c r="C2439" s="96">
        <f>баланс!$B$1052</f>
        <v>-1845.1188</v>
      </c>
    </row>
    <row r="2440" spans="1:3" hidden="1" outlineLevel="1" x14ac:dyDescent="0.25">
      <c r="C2440" s="96">
        <f>баланс!$B$1053</f>
        <v>1845.7074499999999</v>
      </c>
    </row>
    <row r="2441" spans="1:3" hidden="1" outlineLevel="1" x14ac:dyDescent="0.25">
      <c r="C2441" s="96">
        <f>баланс!$B$1054</f>
        <v>-0.23437000000012631</v>
      </c>
    </row>
    <row r="2442" spans="1:3" x14ac:dyDescent="0.25">
      <c r="A2442" t="s">
        <v>756</v>
      </c>
      <c r="C2442" s="96">
        <f>SUM(C2437:C2441)</f>
        <v>0.21507999999971616</v>
      </c>
    </row>
    <row r="2443" spans="1:3" hidden="1" outlineLevel="1" x14ac:dyDescent="0.25">
      <c r="B2443" t="s">
        <v>1505</v>
      </c>
      <c r="C2443" s="96">
        <f>баланс!$B$1138</f>
        <v>0.21552999999994427</v>
      </c>
    </row>
    <row r="2444" spans="1:3" x14ac:dyDescent="0.25">
      <c r="A2444" t="s">
        <v>795</v>
      </c>
      <c r="C2444" s="96">
        <f>SUM(C2443)</f>
        <v>0.21552999999994427</v>
      </c>
    </row>
    <row r="2445" spans="1:3" hidden="1" outlineLevel="1" x14ac:dyDescent="0.25">
      <c r="B2445" t="s">
        <v>1505</v>
      </c>
      <c r="C2445" s="96">
        <f>баланс!$B$73</f>
        <v>0.73338999999987209</v>
      </c>
    </row>
    <row r="2446" spans="1:3" hidden="1" outlineLevel="1" x14ac:dyDescent="0.25">
      <c r="C2446" s="96">
        <f>баланс!$B$74</f>
        <v>-0.34400000000005093</v>
      </c>
    </row>
    <row r="2447" spans="1:3" hidden="1" outlineLevel="1" x14ac:dyDescent="0.25">
      <c r="C2447" s="96">
        <f>баланс!$B$75</f>
        <v>-0.17304999999998927</v>
      </c>
    </row>
    <row r="2448" spans="1:3" x14ac:dyDescent="0.25">
      <c r="A2448" t="s">
        <v>199</v>
      </c>
      <c r="C2448" s="96">
        <f>SUM(C2445:C2447)</f>
        <v>0.21633999999983189</v>
      </c>
    </row>
    <row r="2449" spans="1:3" hidden="1" outlineLevel="1" x14ac:dyDescent="0.25">
      <c r="B2449" t="s">
        <v>1505</v>
      </c>
      <c r="C2449" s="96">
        <f>баланс!$B$1517</f>
        <v>0.21720000000004802</v>
      </c>
    </row>
    <row r="2450" spans="1:3" x14ac:dyDescent="0.25">
      <c r="A2450" t="s">
        <v>979</v>
      </c>
      <c r="C2450" s="96">
        <f>SUM(C2449)</f>
        <v>0.21720000000004802</v>
      </c>
    </row>
    <row r="2451" spans="1:3" hidden="1" outlineLevel="1" x14ac:dyDescent="0.25">
      <c r="B2451" t="s">
        <v>1505</v>
      </c>
      <c r="C2451" s="96">
        <f>баланс!$B$2562</f>
        <v>0.21739999999999782</v>
      </c>
    </row>
    <row r="2452" spans="1:3" x14ac:dyDescent="0.25">
      <c r="A2452" t="s">
        <v>1432</v>
      </c>
      <c r="C2452" s="96">
        <f>SUM(C2451)</f>
        <v>0.21739999999999782</v>
      </c>
    </row>
    <row r="2453" spans="1:3" hidden="1" outlineLevel="1" x14ac:dyDescent="0.25">
      <c r="B2453" t="s">
        <v>1505</v>
      </c>
      <c r="C2453" s="96">
        <f>баланс!$B$1161</f>
        <v>0.22073500000021795</v>
      </c>
    </row>
    <row r="2454" spans="1:3" x14ac:dyDescent="0.25">
      <c r="A2454" t="s">
        <v>815</v>
      </c>
      <c r="C2454" s="96">
        <f>SUM(C2453)</f>
        <v>0.22073500000021795</v>
      </c>
    </row>
    <row r="2455" spans="1:3" hidden="1" outlineLevel="1" x14ac:dyDescent="0.25">
      <c r="B2455" t="s">
        <v>1505</v>
      </c>
      <c r="C2455" s="96">
        <f>баланс!$B$46</f>
        <v>0.25260000000002947</v>
      </c>
    </row>
    <row r="2456" spans="1:3" hidden="1" outlineLevel="1" x14ac:dyDescent="0.25">
      <c r="C2456" s="96">
        <f>баланс!$B$47</f>
        <v>-2.3700000000189902E-2</v>
      </c>
    </row>
    <row r="2457" spans="1:3" x14ac:dyDescent="0.25">
      <c r="A2457" t="s">
        <v>53</v>
      </c>
      <c r="C2457" s="96">
        <f>SUM(C2455:C2456)</f>
        <v>0.22889999999983957</v>
      </c>
    </row>
    <row r="2458" spans="1:3" hidden="1" outlineLevel="1" x14ac:dyDescent="0.25">
      <c r="B2458" t="s">
        <v>1505</v>
      </c>
      <c r="C2458" s="96">
        <f>баланс!$B$100</f>
        <v>0.23000000000000398</v>
      </c>
    </row>
    <row r="2459" spans="1:3" x14ac:dyDescent="0.25">
      <c r="A2459" t="s">
        <v>210</v>
      </c>
      <c r="C2459" s="96">
        <f>SUM(C2458)</f>
        <v>0.23000000000000398</v>
      </c>
    </row>
    <row r="2460" spans="1:3" hidden="1" outlineLevel="1" x14ac:dyDescent="0.25">
      <c r="B2460" t="s">
        <v>1505</v>
      </c>
      <c r="C2460" s="96">
        <f>баланс!$B$1539</f>
        <v>0.21029800000027876</v>
      </c>
    </row>
    <row r="2461" spans="1:3" hidden="1" outlineLevel="1" x14ac:dyDescent="0.25">
      <c r="C2461" s="96">
        <f>баланс!$B$1540</f>
        <v>274.78999999999996</v>
      </c>
    </row>
    <row r="2462" spans="1:3" hidden="1" outlineLevel="1" x14ac:dyDescent="0.25">
      <c r="C2462" s="96">
        <f>баланс!$B$1541</f>
        <v>-274.89600000000002</v>
      </c>
    </row>
    <row r="2463" spans="1:3" hidden="1" outlineLevel="1" x14ac:dyDescent="0.25">
      <c r="C2463" s="96">
        <f>баланс!$B$1542</f>
        <v>-0.54995550000012372</v>
      </c>
    </row>
    <row r="2464" spans="1:3" hidden="1" outlineLevel="1" x14ac:dyDescent="0.25">
      <c r="C2464" s="96">
        <f>баланс!$B$1543</f>
        <v>-0.25621999999998479</v>
      </c>
    </row>
    <row r="2465" spans="3:3" hidden="1" outlineLevel="1" x14ac:dyDescent="0.25">
      <c r="C2465" s="96">
        <f>баланс!$B$1544</f>
        <v>-8.443749999969441E-3</v>
      </c>
    </row>
    <row r="2466" spans="3:3" hidden="1" outlineLevel="1" x14ac:dyDescent="0.25">
      <c r="C2466" s="96">
        <f>баланс!$B$1545</f>
        <v>-0.20294000000001233</v>
      </c>
    </row>
    <row r="2467" spans="3:3" hidden="1" outlineLevel="1" x14ac:dyDescent="0.25">
      <c r="C2467" s="96">
        <f>баланс!$B$1546</f>
        <v>-0.48520000000007713</v>
      </c>
    </row>
    <row r="2468" spans="3:3" hidden="1" outlineLevel="1" x14ac:dyDescent="0.25">
      <c r="C2468" s="96">
        <f>баланс!$B$1547</f>
        <v>0.33241450000002715</v>
      </c>
    </row>
    <row r="2469" spans="3:3" hidden="1" outlineLevel="1" x14ac:dyDescent="0.25">
      <c r="C2469" s="96">
        <f>баланс!$B$1548</f>
        <v>-0.47356000000002041</v>
      </c>
    </row>
    <row r="2470" spans="3:3" hidden="1" outlineLevel="1" x14ac:dyDescent="0.25">
      <c r="C2470" s="96">
        <f>баланс!$B$1549</f>
        <v>0.16763449999962177</v>
      </c>
    </row>
    <row r="2471" spans="3:3" hidden="1" outlineLevel="1" x14ac:dyDescent="0.25">
      <c r="C2471" s="96">
        <f>баланс!$B$1550</f>
        <v>-0.11210999999997284</v>
      </c>
    </row>
    <row r="2472" spans="3:3" hidden="1" outlineLevel="1" x14ac:dyDescent="0.25">
      <c r="C2472" s="96">
        <f>баланс!$B$1551</f>
        <v>8.4972500000048967E-2</v>
      </c>
    </row>
    <row r="2473" spans="3:3" hidden="1" outlineLevel="1" x14ac:dyDescent="0.25">
      <c r="C2473" s="96">
        <f>баланс!$B$1552</f>
        <v>2.0679999999856591E-2</v>
      </c>
    </row>
    <row r="2474" spans="3:3" hidden="1" outlineLevel="1" x14ac:dyDescent="0.25">
      <c r="C2474" s="96">
        <f>баланс!$B$1553</f>
        <v>0.35088999999970838</v>
      </c>
    </row>
    <row r="2475" spans="3:3" hidden="1" outlineLevel="1" x14ac:dyDescent="0.25">
      <c r="C2475" s="96">
        <f>баланс!$B$1554</f>
        <v>1.3565400000001091</v>
      </c>
    </row>
    <row r="2476" spans="3:3" hidden="1" outlineLevel="1" x14ac:dyDescent="0.25">
      <c r="C2476" s="96">
        <f>баланс!$B$1555</f>
        <v>-0.26244999999994434</v>
      </c>
    </row>
    <row r="2477" spans="3:3" hidden="1" outlineLevel="1" x14ac:dyDescent="0.25">
      <c r="C2477" s="96">
        <f>баланс!$B$1556</f>
        <v>0.35239999999998872</v>
      </c>
    </row>
    <row r="2478" spans="3:3" hidden="1" outlineLevel="1" x14ac:dyDescent="0.25">
      <c r="C2478" s="96">
        <f>баланс!$B$1557</f>
        <v>-0.17663999999967928</v>
      </c>
    </row>
    <row r="2479" spans="3:3" hidden="1" outlineLevel="1" x14ac:dyDescent="0.25">
      <c r="C2479" s="96">
        <f>баланс!$B$1558</f>
        <v>6.035199999996621E-2</v>
      </c>
    </row>
    <row r="2480" spans="3:3" hidden="1" outlineLevel="1" x14ac:dyDescent="0.25">
      <c r="C2480" s="96">
        <f>баланс!$B$1559</f>
        <v>-7.2799999999915599E-2</v>
      </c>
    </row>
    <row r="2481" spans="1:3" hidden="1" outlineLevel="1" x14ac:dyDescent="0.25">
      <c r="C2481" s="96">
        <f>баланс!$B$1560</f>
        <v>0.40499999999974534</v>
      </c>
    </row>
    <row r="2482" spans="1:3" hidden="1" outlineLevel="1" x14ac:dyDescent="0.25">
      <c r="C2482" s="96">
        <f>баланс!$B$1561</f>
        <v>-0.11239999999997963</v>
      </c>
    </row>
    <row r="2483" spans="1:3" hidden="1" outlineLevel="1" x14ac:dyDescent="0.25">
      <c r="C2483" s="96">
        <f>баланс!$B$1562</f>
        <v>-0.60749000000009801</v>
      </c>
    </row>
    <row r="2484" spans="1:3" hidden="1" outlineLevel="1" x14ac:dyDescent="0.25">
      <c r="C2484" s="96">
        <f>баланс!$B$1563</f>
        <v>0.2729999999996835</v>
      </c>
    </row>
    <row r="2485" spans="1:3" hidden="1" outlineLevel="1" x14ac:dyDescent="0.25">
      <c r="C2485" s="96">
        <f>баланс!$B$1564</f>
        <v>-0.15380000000004657</v>
      </c>
    </row>
    <row r="2486" spans="1:3" hidden="1" outlineLevel="1" x14ac:dyDescent="0.25">
      <c r="C2486" s="96">
        <f>баланс!$B$1565</f>
        <v>9.3000000000529326E-3</v>
      </c>
    </row>
    <row r="2487" spans="1:3" hidden="1" outlineLevel="1" x14ac:dyDescent="0.25">
      <c r="C2487" s="96">
        <f>баланс!$B$1566</f>
        <v>5.0039999999967222E-2</v>
      </c>
    </row>
    <row r="2488" spans="1:3" hidden="1" outlineLevel="1" x14ac:dyDescent="0.25">
      <c r="C2488" s="96">
        <f>баланс!$B$1567</f>
        <v>0.37940000000003238</v>
      </c>
    </row>
    <row r="2489" spans="1:3" hidden="1" outlineLevel="1" x14ac:dyDescent="0.25">
      <c r="C2489" s="96">
        <f>баланс!$B$1568</f>
        <v>0.20000000000004547</v>
      </c>
    </row>
    <row r="2490" spans="1:3" hidden="1" outlineLevel="1" x14ac:dyDescent="0.25">
      <c r="C2490" s="96">
        <f>баланс!$B$1569</f>
        <v>-0.44000000000005457</v>
      </c>
    </row>
    <row r="2491" spans="1:3" x14ac:dyDescent="0.25">
      <c r="A2491" t="s">
        <v>17</v>
      </c>
      <c r="C2491" s="96">
        <f>SUM(C2460:C2490)</f>
        <v>0.23291224999923088</v>
      </c>
    </row>
    <row r="2492" spans="1:3" hidden="1" outlineLevel="1" x14ac:dyDescent="0.25">
      <c r="B2492" t="s">
        <v>1505</v>
      </c>
      <c r="C2492" s="96">
        <f>баланс!$B$1672</f>
        <v>0.23546000000010281</v>
      </c>
    </row>
    <row r="2493" spans="1:3" x14ac:dyDescent="0.25">
      <c r="A2493" t="s">
        <v>1027</v>
      </c>
      <c r="C2493" s="96">
        <f>SUM(C2492)</f>
        <v>0.23546000000010281</v>
      </c>
    </row>
    <row r="2494" spans="1:3" hidden="1" outlineLevel="1" x14ac:dyDescent="0.25">
      <c r="B2494" t="s">
        <v>1505</v>
      </c>
      <c r="C2494" s="96">
        <f>баланс!$B$2284</f>
        <v>0.2373907806690454</v>
      </c>
    </row>
    <row r="2495" spans="1:3" x14ac:dyDescent="0.25">
      <c r="A2495" t="s">
        <v>1306</v>
      </c>
      <c r="C2495" s="96">
        <f>SUM(C2494)</f>
        <v>0.2373907806690454</v>
      </c>
    </row>
    <row r="2496" spans="1:3" hidden="1" outlineLevel="1" x14ac:dyDescent="0.25">
      <c r="B2496" t="s">
        <v>1505</v>
      </c>
      <c r="C2496" s="96">
        <f>баланс!$B$181</f>
        <v>0.23824000000013257</v>
      </c>
    </row>
    <row r="2497" spans="1:3" x14ac:dyDescent="0.25">
      <c r="A2497" t="s">
        <v>249</v>
      </c>
      <c r="C2497" s="96">
        <f>SUM(C2496)</f>
        <v>0.23824000000013257</v>
      </c>
    </row>
    <row r="2498" spans="1:3" hidden="1" outlineLevel="1" x14ac:dyDescent="0.25">
      <c r="B2498" t="s">
        <v>1505</v>
      </c>
      <c r="C2498" s="96">
        <f>баланс!$B$1047</f>
        <v>0.24175000000002456</v>
      </c>
    </row>
    <row r="2499" spans="1:3" x14ac:dyDescent="0.25">
      <c r="A2499" t="s">
        <v>753</v>
      </c>
      <c r="C2499" s="96">
        <f>SUM(C2498)</f>
        <v>0.24175000000002456</v>
      </c>
    </row>
    <row r="2500" spans="1:3" hidden="1" outlineLevel="1" x14ac:dyDescent="0.25">
      <c r="B2500" t="s">
        <v>1505</v>
      </c>
      <c r="C2500" s="96">
        <f>баланс!$B$56</f>
        <v>0.24861999999998829</v>
      </c>
    </row>
    <row r="2501" spans="1:3" x14ac:dyDescent="0.25">
      <c r="A2501" t="s">
        <v>184</v>
      </c>
      <c r="C2501" s="96">
        <f>SUM(C2500)</f>
        <v>0.24861999999998829</v>
      </c>
    </row>
    <row r="2502" spans="1:3" hidden="1" outlineLevel="1" x14ac:dyDescent="0.25">
      <c r="B2502" t="s">
        <v>1505</v>
      </c>
      <c r="C2502" s="96">
        <f>баланс!$B$399</f>
        <v>0.24884696681959895</v>
      </c>
    </row>
    <row r="2503" spans="1:3" x14ac:dyDescent="0.25">
      <c r="A2503" t="s">
        <v>397</v>
      </c>
      <c r="C2503" s="96">
        <f>SUM(C2502)</f>
        <v>0.24884696681959895</v>
      </c>
    </row>
    <row r="2504" spans="1:3" hidden="1" outlineLevel="1" x14ac:dyDescent="0.25">
      <c r="B2504" t="s">
        <v>1505</v>
      </c>
      <c r="C2504" s="96">
        <f>баланс!$B$890</f>
        <v>0.25189999999997781</v>
      </c>
    </row>
    <row r="2505" spans="1:3" x14ac:dyDescent="0.25">
      <c r="A2505" t="s">
        <v>672</v>
      </c>
      <c r="C2505" s="96">
        <f>SUM(C2504)</f>
        <v>0.25189999999997781</v>
      </c>
    </row>
    <row r="2506" spans="1:3" hidden="1" outlineLevel="1" x14ac:dyDescent="0.25">
      <c r="B2506" t="s">
        <v>1505</v>
      </c>
      <c r="C2506" s="96">
        <f>баланс!$B$1405</f>
        <v>0.25199999999995271</v>
      </c>
    </row>
    <row r="2507" spans="1:3" x14ac:dyDescent="0.25">
      <c r="A2507" t="s">
        <v>932</v>
      </c>
      <c r="C2507" s="96">
        <f>SUM(C2506)</f>
        <v>0.25199999999995271</v>
      </c>
    </row>
    <row r="2508" spans="1:3" hidden="1" outlineLevel="1" x14ac:dyDescent="0.25">
      <c r="B2508" t="s">
        <v>1505</v>
      </c>
      <c r="C2508" s="96">
        <f>баланс!$B$904</f>
        <v>13.292460000000005</v>
      </c>
    </row>
    <row r="2509" spans="1:3" hidden="1" outlineLevel="1" x14ac:dyDescent="0.25">
      <c r="C2509" s="96">
        <f>баланс!$B$905</f>
        <v>-13.530361999999968</v>
      </c>
    </row>
    <row r="2510" spans="1:3" hidden="1" outlineLevel="1" x14ac:dyDescent="0.25">
      <c r="C2510" s="96">
        <f>баланс!$B$906</f>
        <v>0.46284000000002834</v>
      </c>
    </row>
    <row r="2511" spans="1:3" hidden="1" outlineLevel="1" x14ac:dyDescent="0.25">
      <c r="C2511" s="96">
        <f>баланс!$B$907</f>
        <v>2.7529999999842403E-2</v>
      </c>
    </row>
    <row r="2512" spans="1:3" x14ac:dyDescent="0.25">
      <c r="A2512" t="s">
        <v>687</v>
      </c>
      <c r="C2512" s="96">
        <f>SUM(C2508:C2511)</f>
        <v>0.25246799999990799</v>
      </c>
    </row>
    <row r="2513" spans="1:3" hidden="1" outlineLevel="1" x14ac:dyDescent="0.25">
      <c r="B2513" t="s">
        <v>1505</v>
      </c>
      <c r="C2513" s="96">
        <f>баланс!$B$176</f>
        <v>-0.21187000000003309</v>
      </c>
    </row>
    <row r="2514" spans="1:3" hidden="1" outlineLevel="1" x14ac:dyDescent="0.25">
      <c r="C2514" s="96">
        <f>баланс!$B$177</f>
        <v>0.32127999999994472</v>
      </c>
    </row>
    <row r="2515" spans="1:3" hidden="1" outlineLevel="1" x14ac:dyDescent="0.25">
      <c r="C2515" s="96">
        <f>баланс!$B$178</f>
        <v>0.14413750000005621</v>
      </c>
    </row>
    <row r="2516" spans="1:3" x14ac:dyDescent="0.25">
      <c r="A2516" t="s">
        <v>246</v>
      </c>
      <c r="C2516" s="96">
        <f>SUM(C2513:C2515)</f>
        <v>0.25354749999996784</v>
      </c>
    </row>
    <row r="2517" spans="1:3" hidden="1" outlineLevel="1" x14ac:dyDescent="0.25">
      <c r="B2517" t="s">
        <v>1505</v>
      </c>
      <c r="C2517" s="96">
        <f>баланс!$B$150</f>
        <v>0.25678000000016254</v>
      </c>
    </row>
    <row r="2518" spans="1:3" x14ac:dyDescent="0.25">
      <c r="A2518" t="s">
        <v>241</v>
      </c>
      <c r="C2518" s="96">
        <f>SUM(C2517)</f>
        <v>0.25678000000016254</v>
      </c>
    </row>
    <row r="2519" spans="1:3" hidden="1" outlineLevel="1" x14ac:dyDescent="0.25">
      <c r="B2519" t="s">
        <v>1505</v>
      </c>
      <c r="C2519" s="96">
        <f>баланс!$B$258</f>
        <v>0.28308111871763231</v>
      </c>
    </row>
    <row r="2520" spans="1:3" hidden="1" outlineLevel="1" x14ac:dyDescent="0.25">
      <c r="C2520" s="96">
        <f>баланс!$B$259</f>
        <v>-2.4112500000228465E-2</v>
      </c>
    </row>
    <row r="2521" spans="1:3" x14ac:dyDescent="0.25">
      <c r="A2521" t="s">
        <v>291</v>
      </c>
      <c r="C2521" s="96">
        <f>SUM(C2519:C2520)</f>
        <v>0.25896861871740384</v>
      </c>
    </row>
    <row r="2522" spans="1:3" hidden="1" outlineLevel="1" x14ac:dyDescent="0.25">
      <c r="B2522" t="s">
        <v>1505</v>
      </c>
      <c r="C2522" s="96">
        <f>баланс!$B$225</f>
        <v>0.25999999999999091</v>
      </c>
    </row>
    <row r="2523" spans="1:3" x14ac:dyDescent="0.25">
      <c r="A2523" t="s">
        <v>1485</v>
      </c>
      <c r="C2523" s="96">
        <f>SUM(C2522)</f>
        <v>0.25999999999999091</v>
      </c>
    </row>
    <row r="2524" spans="1:3" hidden="1" outlineLevel="1" x14ac:dyDescent="0.25">
      <c r="B2524" t="s">
        <v>1505</v>
      </c>
      <c r="C2524" s="96">
        <f>баланс!$B$1199</f>
        <v>0.26193100000023151</v>
      </c>
    </row>
    <row r="2525" spans="1:3" x14ac:dyDescent="0.25">
      <c r="A2525" t="s">
        <v>851</v>
      </c>
      <c r="C2525" s="96">
        <f>SUM(C2524)</f>
        <v>0.26193100000023151</v>
      </c>
    </row>
    <row r="2526" spans="1:3" hidden="1" outlineLevel="1" x14ac:dyDescent="0.25">
      <c r="B2526" t="s">
        <v>1505</v>
      </c>
      <c r="C2526" s="96">
        <f>баланс!$B$5</f>
        <v>0.26345524060684511</v>
      </c>
    </row>
    <row r="2527" spans="1:3" x14ac:dyDescent="0.25">
      <c r="A2527" t="s">
        <v>149</v>
      </c>
      <c r="C2527" s="96">
        <f>SUM(C2526)</f>
        <v>0.26345524060684511</v>
      </c>
    </row>
    <row r="2528" spans="1:3" hidden="1" outlineLevel="1" x14ac:dyDescent="0.25">
      <c r="B2528" t="s">
        <v>1505</v>
      </c>
      <c r="C2528" s="96">
        <f>баланс!$B$267</f>
        <v>-0.23760000000004311</v>
      </c>
    </row>
    <row r="2529" spans="1:3" hidden="1" outlineLevel="1" x14ac:dyDescent="0.25">
      <c r="C2529" s="96">
        <f>баланс!$B$268</f>
        <v>-0.33905999999996084</v>
      </c>
    </row>
    <row r="2530" spans="1:3" hidden="1" outlineLevel="1" x14ac:dyDescent="0.25">
      <c r="C2530" s="96">
        <f>баланс!$B$269</f>
        <v>-0.23340000000007421</v>
      </c>
    </row>
    <row r="2531" spans="1:3" hidden="1" outlineLevel="1" x14ac:dyDescent="0.25">
      <c r="C2531" s="96">
        <f>баланс!$B$270</f>
        <v>1.0279570000000149</v>
      </c>
    </row>
    <row r="2532" spans="1:3" hidden="1" outlineLevel="1" x14ac:dyDescent="0.25">
      <c r="C2532" s="96">
        <f>баланс!$B$271</f>
        <v>0.2925799999999299</v>
      </c>
    </row>
    <row r="2533" spans="1:3" hidden="1" outlineLevel="1" x14ac:dyDescent="0.25">
      <c r="C2533" s="96">
        <f>баланс!$B$272</f>
        <v>-0.2316200000001345</v>
      </c>
    </row>
    <row r="2534" spans="1:3" hidden="1" outlineLevel="1" x14ac:dyDescent="0.25">
      <c r="C2534" s="96">
        <f>баланс!$B$273</f>
        <v>2.659999999991669E-2</v>
      </c>
    </row>
    <row r="2535" spans="1:3" hidden="1" outlineLevel="1" x14ac:dyDescent="0.25">
      <c r="C2535" s="96">
        <f>баланс!$B$274</f>
        <v>0.24953000000004977</v>
      </c>
    </row>
    <row r="2536" spans="1:3" hidden="1" outlineLevel="1" x14ac:dyDescent="0.25">
      <c r="C2536" s="96">
        <f>баланс!$B$275</f>
        <v>-0.28999999999996362</v>
      </c>
    </row>
    <row r="2537" spans="1:3" x14ac:dyDescent="0.25">
      <c r="A2537" t="s">
        <v>25</v>
      </c>
      <c r="C2537" s="96">
        <f>SUM(C2528:C2536)</f>
        <v>0.26498699999973496</v>
      </c>
    </row>
    <row r="2538" spans="1:3" hidden="1" outlineLevel="1" x14ac:dyDescent="0.25">
      <c r="B2538" t="s">
        <v>1505</v>
      </c>
      <c r="C2538" s="96">
        <f>баланс!$B$1394</f>
        <v>0.26503999999999905</v>
      </c>
    </row>
    <row r="2539" spans="1:3" x14ac:dyDescent="0.25">
      <c r="A2539" t="s">
        <v>923</v>
      </c>
      <c r="C2539" s="96">
        <f>SUM(C2538)</f>
        <v>0.26503999999999905</v>
      </c>
    </row>
    <row r="2540" spans="1:3" hidden="1" outlineLevel="1" x14ac:dyDescent="0.25">
      <c r="B2540" t="s">
        <v>1505</v>
      </c>
      <c r="C2540" s="96">
        <f>баланс!$B$1729</f>
        <v>0.26519999999982247</v>
      </c>
    </row>
    <row r="2541" spans="1:3" x14ac:dyDescent="0.25">
      <c r="A2541" t="s">
        <v>1057</v>
      </c>
      <c r="C2541" s="96">
        <f>SUM(C2540)</f>
        <v>0.26519999999982247</v>
      </c>
    </row>
    <row r="2542" spans="1:3" hidden="1" outlineLevel="1" x14ac:dyDescent="0.25">
      <c r="B2542" t="s">
        <v>1505</v>
      </c>
      <c r="C2542" s="96">
        <f>баланс!$B$898</f>
        <v>0.27019999999998845</v>
      </c>
    </row>
    <row r="2543" spans="1:3" x14ac:dyDescent="0.25">
      <c r="A2543" t="s">
        <v>682</v>
      </c>
      <c r="C2543" s="96">
        <f>SUM(C2542)</f>
        <v>0.27019999999998845</v>
      </c>
    </row>
    <row r="2544" spans="1:3" hidden="1" outlineLevel="1" x14ac:dyDescent="0.25">
      <c r="B2544" t="s">
        <v>1505</v>
      </c>
      <c r="C2544" s="96">
        <f>баланс!$B$1183</f>
        <v>0.19660000000021682</v>
      </c>
    </row>
    <row r="2545" spans="1:3" hidden="1" outlineLevel="1" x14ac:dyDescent="0.25">
      <c r="C2545" s="96">
        <f>баланс!$B$1184</f>
        <v>-0.23982999999952881</v>
      </c>
    </row>
    <row r="2546" spans="1:3" hidden="1" outlineLevel="1" x14ac:dyDescent="0.25">
      <c r="C2546" s="96">
        <f>баланс!$B$1185</f>
        <v>0.2619849999998678</v>
      </c>
    </row>
    <row r="2547" spans="1:3" hidden="1" outlineLevel="1" x14ac:dyDescent="0.25">
      <c r="C2547" s="96">
        <f>баланс!$B$1186</f>
        <v>5.3200000000288128E-2</v>
      </c>
    </row>
    <row r="2548" spans="1:3" x14ac:dyDescent="0.25">
      <c r="A2548" t="s">
        <v>838</v>
      </c>
      <c r="C2548" s="96">
        <f>SUM(C2544:C2547)</f>
        <v>0.27195500000084394</v>
      </c>
    </row>
    <row r="2549" spans="1:3" hidden="1" outlineLevel="1" x14ac:dyDescent="0.25">
      <c r="B2549" t="s">
        <v>1505</v>
      </c>
      <c r="C2549" s="96">
        <f>баланс!$B$252</f>
        <v>0.27408328358202994</v>
      </c>
    </row>
    <row r="2550" spans="1:3" x14ac:dyDescent="0.25">
      <c r="A2550" t="s">
        <v>285</v>
      </c>
      <c r="C2550" s="96">
        <f>SUM(C2549)</f>
        <v>0.27408328358202994</v>
      </c>
    </row>
    <row r="2551" spans="1:3" hidden="1" outlineLevel="1" x14ac:dyDescent="0.25">
      <c r="B2551" t="s">
        <v>1505</v>
      </c>
      <c r="C2551" s="96">
        <f>баланс!$B$2445</f>
        <v>0.27478000000002112</v>
      </c>
    </row>
    <row r="2552" spans="1:3" x14ac:dyDescent="0.25">
      <c r="A2552" t="s">
        <v>1364</v>
      </c>
      <c r="C2552" s="96">
        <f>SUM(C2551)</f>
        <v>0.27478000000002112</v>
      </c>
    </row>
    <row r="2553" spans="1:3" hidden="1" outlineLevel="1" x14ac:dyDescent="0.25">
      <c r="B2553" t="s">
        <v>1505</v>
      </c>
      <c r="C2553" s="96">
        <f>баланс!$B$2533</f>
        <v>0.27849500000002081</v>
      </c>
    </row>
    <row r="2554" spans="1:3" x14ac:dyDescent="0.25">
      <c r="A2554" t="s">
        <v>1417</v>
      </c>
      <c r="C2554" s="96">
        <f>SUM(C2553)</f>
        <v>0.27849500000002081</v>
      </c>
    </row>
    <row r="2555" spans="1:3" hidden="1" outlineLevel="1" x14ac:dyDescent="0.25">
      <c r="B2555" t="s">
        <v>1505</v>
      </c>
      <c r="C2555" s="96">
        <f>баланс!$B$350</f>
        <v>0.27999999999997272</v>
      </c>
    </row>
    <row r="2556" spans="1:3" x14ac:dyDescent="0.25">
      <c r="A2556" t="s">
        <v>1489</v>
      </c>
      <c r="C2556" s="96">
        <f>SUM(C2555)</f>
        <v>0.27999999999997272</v>
      </c>
    </row>
    <row r="2557" spans="1:3" hidden="1" outlineLevel="1" x14ac:dyDescent="0.25">
      <c r="B2557" t="s">
        <v>1505</v>
      </c>
      <c r="C2557" s="96">
        <f>баланс!$B$1925</f>
        <v>0.2808999999997468</v>
      </c>
    </row>
    <row r="2558" spans="1:3" x14ac:dyDescent="0.25">
      <c r="A2558" t="s">
        <v>1155</v>
      </c>
      <c r="C2558" s="96">
        <f>SUM(C2557)</f>
        <v>0.2808999999997468</v>
      </c>
    </row>
    <row r="2559" spans="1:3" hidden="1" outlineLevel="1" x14ac:dyDescent="0.25">
      <c r="B2559" t="s">
        <v>1505</v>
      </c>
      <c r="C2559" s="96">
        <f>баланс!$B$2206</f>
        <v>0.28273902439013909</v>
      </c>
    </row>
    <row r="2560" spans="1:3" x14ac:dyDescent="0.25">
      <c r="A2560" t="s">
        <v>1267</v>
      </c>
      <c r="C2560" s="96">
        <f>SUM(C2559)</f>
        <v>0.28273902439013909</v>
      </c>
    </row>
    <row r="2561" spans="1:3" hidden="1" outlineLevel="1" x14ac:dyDescent="0.25">
      <c r="B2561" t="s">
        <v>1505</v>
      </c>
      <c r="C2561" s="96">
        <f>баланс!$B$316</f>
        <v>0.22443999999995867</v>
      </c>
    </row>
    <row r="2562" spans="1:3" hidden="1" outlineLevel="1" x14ac:dyDescent="0.25">
      <c r="C2562" s="96">
        <f>баланс!$B$317</f>
        <v>5.999999999994543E-2</v>
      </c>
    </row>
    <row r="2563" spans="1:3" x14ac:dyDescent="0.25">
      <c r="A2563" t="s">
        <v>339</v>
      </c>
      <c r="C2563" s="96">
        <f>SUM(C2561:C2562)</f>
        <v>0.2844399999999041</v>
      </c>
    </row>
    <row r="2564" spans="1:3" hidden="1" outlineLevel="1" x14ac:dyDescent="0.25">
      <c r="B2564" t="s">
        <v>1505</v>
      </c>
      <c r="C2564" s="96">
        <f>баланс!$B$1415</f>
        <v>0.28880000000003747</v>
      </c>
    </row>
    <row r="2565" spans="1:3" x14ac:dyDescent="0.25">
      <c r="A2565" t="s">
        <v>943</v>
      </c>
      <c r="C2565" s="96">
        <f>SUM(C2564)</f>
        <v>0.28880000000003747</v>
      </c>
    </row>
    <row r="2566" spans="1:3" hidden="1" outlineLevel="1" x14ac:dyDescent="0.25">
      <c r="B2566" t="s">
        <v>1505</v>
      </c>
      <c r="C2566" s="96">
        <f>баланс!$B$872</f>
        <v>0.28909999999996217</v>
      </c>
    </row>
    <row r="2567" spans="1:3" x14ac:dyDescent="0.25">
      <c r="A2567" t="s">
        <v>654</v>
      </c>
      <c r="C2567" s="96">
        <f>SUM(C2566)</f>
        <v>0.28909999999996217</v>
      </c>
    </row>
    <row r="2568" spans="1:3" hidden="1" outlineLevel="1" x14ac:dyDescent="0.25">
      <c r="B2568" t="s">
        <v>1505</v>
      </c>
      <c r="C2568" s="96">
        <f>баланс!$B$790</f>
        <v>0.28999000000021624</v>
      </c>
    </row>
    <row r="2569" spans="1:3" x14ac:dyDescent="0.25">
      <c r="A2569" t="s">
        <v>619</v>
      </c>
      <c r="C2569" s="96">
        <f>SUM(C2568)</f>
        <v>0.28999000000021624</v>
      </c>
    </row>
    <row r="2570" spans="1:3" hidden="1" outlineLevel="1" x14ac:dyDescent="0.25">
      <c r="B2570" t="s">
        <v>1505</v>
      </c>
      <c r="C2570" s="96">
        <f>баланс!$B$72</f>
        <v>0.29349772135481089</v>
      </c>
    </row>
    <row r="2571" spans="1:3" x14ac:dyDescent="0.25">
      <c r="A2571" t="s">
        <v>197</v>
      </c>
      <c r="C2571" s="96">
        <f>SUM(C2570)</f>
        <v>0.29349772135481089</v>
      </c>
    </row>
    <row r="2572" spans="1:3" hidden="1" outlineLevel="1" x14ac:dyDescent="0.25">
      <c r="B2572" t="s">
        <v>1505</v>
      </c>
      <c r="C2572" s="96">
        <f>баланс!$B$2535</f>
        <v>0.29619999999965785</v>
      </c>
    </row>
    <row r="2573" spans="1:3" x14ac:dyDescent="0.25">
      <c r="A2573" t="s">
        <v>1420</v>
      </c>
      <c r="C2573" s="96">
        <f>SUM(C2572)</f>
        <v>0.29619999999965785</v>
      </c>
    </row>
    <row r="2574" spans="1:3" hidden="1" outlineLevel="1" x14ac:dyDescent="0.25">
      <c r="B2574" t="s">
        <v>1505</v>
      </c>
      <c r="C2574" s="96">
        <f>баланс!$B$1229</f>
        <v>3.3579522800096129E-2</v>
      </c>
    </row>
    <row r="2575" spans="1:3" hidden="1" outlineLevel="1" x14ac:dyDescent="0.25">
      <c r="C2575" s="96">
        <f>баланс!$B$1230</f>
        <v>-7.9259999999976571E-2</v>
      </c>
    </row>
    <row r="2576" spans="1:3" hidden="1" outlineLevel="1" x14ac:dyDescent="0.25">
      <c r="C2576" s="96">
        <f>баланс!$B$1231</f>
        <v>4.9250000000029104E-2</v>
      </c>
    </row>
    <row r="2577" spans="1:3" hidden="1" outlineLevel="1" x14ac:dyDescent="0.25">
      <c r="C2577" s="96">
        <f>баланс!$B$1232</f>
        <v>0.19291999999995824</v>
      </c>
    </row>
    <row r="2578" spans="1:3" hidden="1" outlineLevel="1" x14ac:dyDescent="0.25">
      <c r="C2578" s="96">
        <f>баланс!$B$1233</f>
        <v>0.17603750000034779</v>
      </c>
    </row>
    <row r="2579" spans="1:3" hidden="1" outlineLevel="1" x14ac:dyDescent="0.25">
      <c r="C2579" s="96">
        <f>баланс!$B$1234</f>
        <v>1.4400000000023283E-2</v>
      </c>
    </row>
    <row r="2580" spans="1:3" hidden="1" outlineLevel="1" x14ac:dyDescent="0.25">
      <c r="C2580" s="96">
        <f>баланс!$B$1235</f>
        <v>-8.7400000000116052E-2</v>
      </c>
    </row>
    <row r="2581" spans="1:3" x14ac:dyDescent="0.25">
      <c r="A2581" t="s">
        <v>867</v>
      </c>
      <c r="C2581" s="96">
        <f>SUM(C2574:C2580)</f>
        <v>0.29952702280036192</v>
      </c>
    </row>
    <row r="2582" spans="1:3" hidden="1" outlineLevel="1" x14ac:dyDescent="0.25">
      <c r="B2582" t="s">
        <v>1505</v>
      </c>
      <c r="C2582" s="96">
        <f>баланс!$B$331</f>
        <v>0.3023000000000593</v>
      </c>
    </row>
    <row r="2583" spans="1:3" x14ac:dyDescent="0.25">
      <c r="A2583" t="s">
        <v>353</v>
      </c>
      <c r="C2583" s="96">
        <f>SUM(C2582)</f>
        <v>0.3023000000000593</v>
      </c>
    </row>
    <row r="2584" spans="1:3" hidden="1" outlineLevel="1" x14ac:dyDescent="0.25">
      <c r="B2584" t="s">
        <v>1505</v>
      </c>
      <c r="C2584" s="96">
        <f>баланс!$B$539</f>
        <v>0.27010999999981777</v>
      </c>
    </row>
    <row r="2585" spans="1:3" hidden="1" outlineLevel="1" x14ac:dyDescent="0.25">
      <c r="C2585" s="96">
        <f>баланс!$B$540</f>
        <v>0.19303999999999633</v>
      </c>
    </row>
    <row r="2586" spans="1:3" hidden="1" outlineLevel="1" x14ac:dyDescent="0.25">
      <c r="C2586" s="96">
        <f>баланс!$B$541</f>
        <v>5.9800000000109321E-2</v>
      </c>
    </row>
    <row r="2587" spans="1:3" hidden="1" outlineLevel="1" x14ac:dyDescent="0.25">
      <c r="C2587" s="96">
        <f>баланс!$B$542</f>
        <v>-0.21976999999992586</v>
      </c>
    </row>
    <row r="2588" spans="1:3" x14ac:dyDescent="0.25">
      <c r="A2588" t="s">
        <v>492</v>
      </c>
      <c r="C2588" s="96">
        <f>SUM(C2584:C2587)</f>
        <v>0.30317999999999756</v>
      </c>
    </row>
    <row r="2589" spans="1:3" hidden="1" outlineLevel="1" x14ac:dyDescent="0.25">
      <c r="B2589" t="s">
        <v>1505</v>
      </c>
      <c r="C2589" s="96">
        <f>баланс!$B$847</f>
        <v>0.3065599999999904</v>
      </c>
    </row>
    <row r="2590" spans="1:3" x14ac:dyDescent="0.25">
      <c r="A2590" t="s">
        <v>651</v>
      </c>
      <c r="C2590" s="96">
        <f>SUM(C2589)</f>
        <v>0.3065599999999904</v>
      </c>
    </row>
    <row r="2591" spans="1:3" hidden="1" outlineLevel="1" x14ac:dyDescent="0.25">
      <c r="B2591" t="s">
        <v>1505</v>
      </c>
      <c r="C2591" s="96">
        <f>баланс!$B$71</f>
        <v>0.30799999999999272</v>
      </c>
    </row>
    <row r="2592" spans="1:3" x14ac:dyDescent="0.25">
      <c r="A2592" t="s">
        <v>196</v>
      </c>
      <c r="C2592" s="96">
        <f>SUM(C2591)</f>
        <v>0.30799999999999272</v>
      </c>
    </row>
    <row r="2593" spans="1:3" hidden="1" outlineLevel="1" x14ac:dyDescent="0.25">
      <c r="B2593" t="s">
        <v>1505</v>
      </c>
      <c r="C2593" s="96">
        <f>баланс!$B$577</f>
        <v>0.30858988835251466</v>
      </c>
    </row>
    <row r="2594" spans="1:3" x14ac:dyDescent="0.25">
      <c r="A2594" t="s">
        <v>515</v>
      </c>
      <c r="C2594" s="96">
        <f>SUM(C2593)</f>
        <v>0.30858988835251466</v>
      </c>
    </row>
    <row r="2595" spans="1:3" hidden="1" outlineLevel="1" x14ac:dyDescent="0.25">
      <c r="B2595" t="s">
        <v>1505</v>
      </c>
      <c r="C2595" s="96">
        <f>баланс!$B$584</f>
        <v>0.31210999999996147</v>
      </c>
    </row>
    <row r="2596" spans="1:3" x14ac:dyDescent="0.25">
      <c r="A2596" t="s">
        <v>521</v>
      </c>
      <c r="C2596" s="96">
        <f>SUM(C2595)</f>
        <v>0.31210999999996147</v>
      </c>
    </row>
    <row r="2597" spans="1:3" hidden="1" outlineLevel="1" x14ac:dyDescent="0.25">
      <c r="B2597" t="s">
        <v>1505</v>
      </c>
      <c r="C2597" s="96">
        <f>баланс!$B$1575</f>
        <v>0.31231999999999971</v>
      </c>
    </row>
    <row r="2598" spans="1:3" x14ac:dyDescent="0.25">
      <c r="A2598" t="s">
        <v>999</v>
      </c>
      <c r="C2598" s="96">
        <f>SUM(C2597)</f>
        <v>0.31231999999999971</v>
      </c>
    </row>
    <row r="2599" spans="1:3" hidden="1" outlineLevel="1" x14ac:dyDescent="0.25">
      <c r="B2599" t="s">
        <v>1505</v>
      </c>
      <c r="C2599" s="96">
        <f>баланс!$B$1747</f>
        <v>0.3124000000000251</v>
      </c>
    </row>
    <row r="2600" spans="1:3" x14ac:dyDescent="0.25">
      <c r="A2600" t="s">
        <v>1064</v>
      </c>
      <c r="C2600" s="96">
        <f>SUM(C2599)</f>
        <v>0.3124000000000251</v>
      </c>
    </row>
    <row r="2601" spans="1:3" hidden="1" outlineLevel="1" x14ac:dyDescent="0.25">
      <c r="B2601" t="s">
        <v>1505</v>
      </c>
      <c r="C2601" s="96">
        <f>баланс!$B$1297</f>
        <v>0.31500000000005457</v>
      </c>
    </row>
    <row r="2602" spans="1:3" x14ac:dyDescent="0.25">
      <c r="A2602" t="s">
        <v>885</v>
      </c>
      <c r="C2602" s="96">
        <f>SUM(C2601)</f>
        <v>0.31500000000005457</v>
      </c>
    </row>
    <row r="2603" spans="1:3" hidden="1" outlineLevel="1" x14ac:dyDescent="0.25">
      <c r="B2603" t="s">
        <v>1505</v>
      </c>
      <c r="C2603" s="96">
        <f>баланс!$B$2272</f>
        <v>0.31693999999998823</v>
      </c>
    </row>
    <row r="2604" spans="1:3" x14ac:dyDescent="0.25">
      <c r="A2604" t="s">
        <v>1300</v>
      </c>
      <c r="C2604" s="96">
        <f>SUM(C2603)</f>
        <v>0.31693999999998823</v>
      </c>
    </row>
    <row r="2605" spans="1:3" hidden="1" outlineLevel="1" x14ac:dyDescent="0.25">
      <c r="B2605" t="s">
        <v>1505</v>
      </c>
      <c r="C2605" s="96">
        <f>баланс!$B$1601</f>
        <v>0.29001000000016575</v>
      </c>
    </row>
    <row r="2606" spans="1:3" hidden="1" outlineLevel="1" x14ac:dyDescent="0.25">
      <c r="C2606" s="96">
        <f>баланс!$B$1602</f>
        <v>-0.3526000000000522</v>
      </c>
    </row>
    <row r="2607" spans="1:3" hidden="1" outlineLevel="1" x14ac:dyDescent="0.25">
      <c r="C2607" s="96">
        <f>баланс!$B$1603</f>
        <v>-0.34596250000004147</v>
      </c>
    </row>
    <row r="2608" spans="1:3" hidden="1" outlineLevel="1" x14ac:dyDescent="0.25">
      <c r="C2608" s="96">
        <f>баланс!$B$1604</f>
        <v>-0.96335400000003801</v>
      </c>
    </row>
    <row r="2609" spans="1:3" hidden="1" outlineLevel="1" x14ac:dyDescent="0.25">
      <c r="C2609" s="96">
        <f>баланс!$B$1605</f>
        <v>0.15478000000007341</v>
      </c>
    </row>
    <row r="2610" spans="1:3" hidden="1" outlineLevel="1" x14ac:dyDescent="0.25">
      <c r="C2610" s="96">
        <f>баланс!$B$1606</f>
        <v>-0.19744599999989987</v>
      </c>
    </row>
    <row r="2611" spans="1:3" hidden="1" outlineLevel="1" x14ac:dyDescent="0.25">
      <c r="C2611" s="96">
        <f>баланс!$B$1607</f>
        <v>1.4315999999998894</v>
      </c>
    </row>
    <row r="2612" spans="1:3" hidden="1" outlineLevel="1" x14ac:dyDescent="0.25">
      <c r="C2612" s="96">
        <f>баланс!$B$1608</f>
        <v>0.29999999999995453</v>
      </c>
    </row>
    <row r="2613" spans="1:3" x14ac:dyDescent="0.25">
      <c r="A2613" t="s">
        <v>90</v>
      </c>
      <c r="C2613" s="96">
        <f>SUM(C2605:C2612)</f>
        <v>0.31702750000005153</v>
      </c>
    </row>
    <row r="2614" spans="1:3" hidden="1" outlineLevel="1" x14ac:dyDescent="0.25">
      <c r="B2614" t="s">
        <v>1505</v>
      </c>
      <c r="C2614" s="96">
        <f>баланс!$B$1134</f>
        <v>0.31799999999998363</v>
      </c>
    </row>
    <row r="2615" spans="1:3" x14ac:dyDescent="0.25">
      <c r="A2615" t="s">
        <v>790</v>
      </c>
      <c r="C2615" s="96">
        <f>SUM(C2614)</f>
        <v>0.31799999999998363</v>
      </c>
    </row>
    <row r="2616" spans="1:3" hidden="1" outlineLevel="1" x14ac:dyDescent="0.25">
      <c r="B2616" t="s">
        <v>1505</v>
      </c>
      <c r="C2616" s="96">
        <f>баланс!$B$656</f>
        <v>-1.0926349999992055</v>
      </c>
    </row>
    <row r="2617" spans="1:3" hidden="1" outlineLevel="1" x14ac:dyDescent="0.25">
      <c r="C2617" s="96">
        <f>баланс!$B$657</f>
        <v>-4.1308750000098371E-2</v>
      </c>
    </row>
    <row r="2618" spans="1:3" hidden="1" outlineLevel="1" x14ac:dyDescent="0.25">
      <c r="C2618" s="96">
        <f>баланс!$B$658</f>
        <v>-0.24555750000001808</v>
      </c>
    </row>
    <row r="2619" spans="1:3" hidden="1" outlineLevel="1" x14ac:dyDescent="0.25">
      <c r="C2619" s="96">
        <f>баланс!$B$659</f>
        <v>-0.39840000000003783</v>
      </c>
    </row>
    <row r="2620" spans="1:3" hidden="1" outlineLevel="1" x14ac:dyDescent="0.25">
      <c r="C2620" s="96">
        <f>баланс!$B$660</f>
        <v>1.5146500000000742</v>
      </c>
    </row>
    <row r="2621" spans="1:3" hidden="1" outlineLevel="1" x14ac:dyDescent="0.25">
      <c r="C2621" s="96">
        <f>баланс!$B$661</f>
        <v>2.5039999999989959E-2</v>
      </c>
    </row>
    <row r="2622" spans="1:3" hidden="1" outlineLevel="1" x14ac:dyDescent="0.25">
      <c r="C2622" s="96">
        <f>баланс!$B$662</f>
        <v>0.29581000000007407</v>
      </c>
    </row>
    <row r="2623" spans="1:3" hidden="1" outlineLevel="1" x14ac:dyDescent="0.25">
      <c r="C2623" s="96">
        <f>баланс!$B$663</f>
        <v>0.21199999999998909</v>
      </c>
    </row>
    <row r="2624" spans="1:3" hidden="1" outlineLevel="1" x14ac:dyDescent="0.25">
      <c r="C2624" s="96">
        <f>баланс!$B$664</f>
        <v>5.5454999999938082E-2</v>
      </c>
    </row>
    <row r="2625" spans="1:3" x14ac:dyDescent="0.25">
      <c r="A2625" t="s">
        <v>574</v>
      </c>
      <c r="C2625" s="96">
        <f>SUM(C2616:C2624)</f>
        <v>0.32505375000070558</v>
      </c>
    </row>
    <row r="2626" spans="1:3" hidden="1" outlineLevel="1" x14ac:dyDescent="0.25">
      <c r="B2626" t="s">
        <v>1505</v>
      </c>
      <c r="C2626" s="96">
        <f>баланс!$B$1953</f>
        <v>0.26740000000017972</v>
      </c>
    </row>
    <row r="2627" spans="1:3" hidden="1" outlineLevel="1" x14ac:dyDescent="0.25">
      <c r="C2627" s="96">
        <f>баланс!$B$1954</f>
        <v>0.41000000000002501</v>
      </c>
    </row>
    <row r="2628" spans="1:3" hidden="1" outlineLevel="1" x14ac:dyDescent="0.25">
      <c r="C2628" s="96">
        <f>баланс!$B$1955</f>
        <v>-0.16999999999995907</v>
      </c>
    </row>
    <row r="2629" spans="1:3" hidden="1" outlineLevel="1" x14ac:dyDescent="0.25">
      <c r="C2629" s="96">
        <f>баланс!$B$1956</f>
        <v>-0.48000000000001819</v>
      </c>
    </row>
    <row r="2630" spans="1:3" hidden="1" outlineLevel="1" x14ac:dyDescent="0.25">
      <c r="C2630" s="96">
        <f>баланс!$B$1957</f>
        <v>0</v>
      </c>
    </row>
    <row r="2631" spans="1:3" hidden="1" outlineLevel="1" x14ac:dyDescent="0.25">
      <c r="C2631" s="96">
        <f>баланс!$B$1958</f>
        <v>0.30000000000001137</v>
      </c>
    </row>
    <row r="2632" spans="1:3" x14ac:dyDescent="0.25">
      <c r="A2632" t="s">
        <v>137</v>
      </c>
      <c r="C2632" s="96">
        <f>SUM(C2626:C2631)</f>
        <v>0.32740000000023883</v>
      </c>
    </row>
    <row r="2633" spans="1:3" hidden="1" outlineLevel="1" x14ac:dyDescent="0.25">
      <c r="B2633" t="s">
        <v>1505</v>
      </c>
      <c r="C2633" s="96">
        <f>баланс!$B$355</f>
        <v>0.39721999999983382</v>
      </c>
    </row>
    <row r="2634" spans="1:3" hidden="1" outlineLevel="1" x14ac:dyDescent="0.25">
      <c r="C2634" s="96">
        <f>баланс!$B$356</f>
        <v>-0.46643000000040047</v>
      </c>
    </row>
    <row r="2635" spans="1:3" hidden="1" outlineLevel="1" x14ac:dyDescent="0.25">
      <c r="C2635" s="96">
        <f>баланс!$B$357</f>
        <v>-6.4350000002377783E-3</v>
      </c>
    </row>
    <row r="2636" spans="1:3" hidden="1" outlineLevel="1" x14ac:dyDescent="0.25">
      <c r="C2636" s="96">
        <f>баланс!$B$358</f>
        <v>0.22321999999985565</v>
      </c>
    </row>
    <row r="2637" spans="1:3" hidden="1" outlineLevel="1" x14ac:dyDescent="0.25">
      <c r="C2637" s="96">
        <f>баланс!$B$359</f>
        <v>0.17999999999994998</v>
      </c>
    </row>
    <row r="2638" spans="1:3" x14ac:dyDescent="0.25">
      <c r="A2638" t="s">
        <v>136</v>
      </c>
      <c r="C2638" s="96">
        <f>SUM(C2633:C2637)</f>
        <v>0.32757499999900119</v>
      </c>
    </row>
    <row r="2639" spans="1:3" hidden="1" outlineLevel="1" x14ac:dyDescent="0.25">
      <c r="B2639" t="s">
        <v>1505</v>
      </c>
      <c r="C2639" s="96">
        <f>баланс!$B$1880</f>
        <v>0.32893315796066247</v>
      </c>
    </row>
    <row r="2640" spans="1:3" x14ac:dyDescent="0.25">
      <c r="A2640" t="s">
        <v>1135</v>
      </c>
      <c r="C2640" s="96">
        <f>SUM(C2639)</f>
        <v>0.32893315796066247</v>
      </c>
    </row>
    <row r="2641" spans="1:3" hidden="1" outlineLevel="1" x14ac:dyDescent="0.25">
      <c r="B2641" t="s">
        <v>1505</v>
      </c>
      <c r="C2641" s="96">
        <f>баланс!$B$548</f>
        <v>0.32999999999992724</v>
      </c>
    </row>
    <row r="2642" spans="1:3" x14ac:dyDescent="0.25">
      <c r="A2642" t="s">
        <v>127</v>
      </c>
      <c r="C2642" s="96">
        <f>SUM(C2641)</f>
        <v>0.32999999999992724</v>
      </c>
    </row>
    <row r="2643" spans="1:3" hidden="1" outlineLevel="1" x14ac:dyDescent="0.25">
      <c r="B2643" t="s">
        <v>1505</v>
      </c>
      <c r="C2643" s="96">
        <f>баланс!$B$507</f>
        <v>0.33179999999993015</v>
      </c>
    </row>
    <row r="2644" spans="1:3" x14ac:dyDescent="0.25">
      <c r="A2644" t="s">
        <v>470</v>
      </c>
      <c r="C2644" s="96">
        <f>SUM(C2643)</f>
        <v>0.33179999999993015</v>
      </c>
    </row>
    <row r="2645" spans="1:3" hidden="1" outlineLevel="1" x14ac:dyDescent="0.25">
      <c r="B2645" t="s">
        <v>1505</v>
      </c>
      <c r="C2645" s="96">
        <f>баланс!$B$2450</f>
        <v>0.36700999999948181</v>
      </c>
    </row>
    <row r="2646" spans="1:3" hidden="1" outlineLevel="1" x14ac:dyDescent="0.25">
      <c r="C2646" s="96">
        <f>баланс!$B$2451</f>
        <v>-0.42034749999993437</v>
      </c>
    </row>
    <row r="2647" spans="1:3" hidden="1" outlineLevel="1" x14ac:dyDescent="0.25">
      <c r="C2647" s="96">
        <f>баланс!$B$2452</f>
        <v>0.38809249999997064</v>
      </c>
    </row>
    <row r="2648" spans="1:3" x14ac:dyDescent="0.25">
      <c r="A2648" t="s">
        <v>1369</v>
      </c>
      <c r="C2648" s="96">
        <f>SUM(C2645:C2647)</f>
        <v>0.33475499999951808</v>
      </c>
    </row>
    <row r="2649" spans="1:3" hidden="1" outlineLevel="1" x14ac:dyDescent="0.25">
      <c r="B2649" t="s">
        <v>1505</v>
      </c>
      <c r="C2649" s="96">
        <f>баланс!$B$1578</f>
        <v>2.7200000000107138E-2</v>
      </c>
    </row>
    <row r="2650" spans="1:3" hidden="1" outlineLevel="1" x14ac:dyDescent="0.25">
      <c r="C2650" s="96">
        <f>баланс!$B$1579</f>
        <v>0.31256000000007589</v>
      </c>
    </row>
    <row r="2651" spans="1:3" x14ac:dyDescent="0.25">
      <c r="A2651" t="s">
        <v>1002</v>
      </c>
      <c r="C2651" s="96">
        <f>SUM(C2649:C2650)</f>
        <v>0.33976000000018303</v>
      </c>
    </row>
    <row r="2652" spans="1:3" hidden="1" outlineLevel="1" x14ac:dyDescent="0.25">
      <c r="B2652" t="s">
        <v>1505</v>
      </c>
      <c r="C2652" s="96">
        <f>баланс!$B$1192</f>
        <v>0.34003999999958978</v>
      </c>
    </row>
    <row r="2653" spans="1:3" x14ac:dyDescent="0.25">
      <c r="A2653" t="s">
        <v>848</v>
      </c>
      <c r="C2653" s="96">
        <f>SUM(C2652)</f>
        <v>0.34003999999958978</v>
      </c>
    </row>
    <row r="2654" spans="1:3" hidden="1" outlineLevel="1" x14ac:dyDescent="0.25">
      <c r="B2654" t="s">
        <v>1505</v>
      </c>
      <c r="C2654" s="96">
        <f>баланс!$B$793</f>
        <v>0.34250000000002956</v>
      </c>
    </row>
    <row r="2655" spans="1:3" x14ac:dyDescent="0.25">
      <c r="A2655" t="s">
        <v>621</v>
      </c>
      <c r="C2655" s="96">
        <f>SUM(C2654)</f>
        <v>0.34250000000002956</v>
      </c>
    </row>
    <row r="2656" spans="1:3" hidden="1" outlineLevel="1" x14ac:dyDescent="0.25">
      <c r="B2656" t="s">
        <v>1505</v>
      </c>
      <c r="C2656" s="96">
        <f>баланс!$B$630</f>
        <v>0.34399999999993724</v>
      </c>
    </row>
    <row r="2657" spans="1:3" x14ac:dyDescent="0.25">
      <c r="A2657" t="s">
        <v>558</v>
      </c>
      <c r="C2657" s="96">
        <f>SUM(C2656)</f>
        <v>0.34399999999993724</v>
      </c>
    </row>
    <row r="2658" spans="1:3" hidden="1" outlineLevel="1" x14ac:dyDescent="0.25">
      <c r="B2658" t="s">
        <v>1505</v>
      </c>
      <c r="C2658" s="96">
        <f>баланс!$B$998</f>
        <v>0.34672500000033324</v>
      </c>
    </row>
    <row r="2659" spans="1:3" x14ac:dyDescent="0.25">
      <c r="A2659" t="s">
        <v>747</v>
      </c>
      <c r="C2659" s="96">
        <f>SUM(C2658)</f>
        <v>0.34672500000033324</v>
      </c>
    </row>
    <row r="2660" spans="1:3" hidden="1" outlineLevel="1" x14ac:dyDescent="0.25">
      <c r="B2660" t="s">
        <v>1505</v>
      </c>
      <c r="C2660" s="96">
        <f>баланс!$B$1189</f>
        <v>0.34740999999999644</v>
      </c>
    </row>
    <row r="2661" spans="1:3" x14ac:dyDescent="0.25">
      <c r="A2661" t="s">
        <v>843</v>
      </c>
      <c r="C2661" s="96">
        <f>SUM(C2660)</f>
        <v>0.34740999999999644</v>
      </c>
    </row>
    <row r="2662" spans="1:3" hidden="1" outlineLevel="1" x14ac:dyDescent="0.25">
      <c r="B2662" t="s">
        <v>1505</v>
      </c>
      <c r="C2662" s="96">
        <f>баланс!$B$1401</f>
        <v>-0.61905800000005229</v>
      </c>
    </row>
    <row r="2663" spans="1:3" hidden="1" outlineLevel="1" x14ac:dyDescent="0.25">
      <c r="C2663" s="96">
        <f>баланс!$B$1402</f>
        <v>-0.18734999999992397</v>
      </c>
    </row>
    <row r="2664" spans="1:3" hidden="1" outlineLevel="1" x14ac:dyDescent="0.25">
      <c r="C2664" s="96">
        <f>баланс!$B$1403</f>
        <v>-0.4062940000000026</v>
      </c>
    </row>
    <row r="2665" spans="1:3" hidden="1" outlineLevel="1" x14ac:dyDescent="0.25">
      <c r="C2665" s="96">
        <f>баланс!$B$1404</f>
        <v>1.5632000000000517</v>
      </c>
    </row>
    <row r="2666" spans="1:3" x14ac:dyDescent="0.25">
      <c r="A2666" t="s">
        <v>930</v>
      </c>
      <c r="C2666" s="96">
        <f>SUM(C2662:C2665)</f>
        <v>0.35049800000007281</v>
      </c>
    </row>
    <row r="2667" spans="1:3" hidden="1" outlineLevel="1" x14ac:dyDescent="0.25">
      <c r="B2667" t="s">
        <v>1505</v>
      </c>
      <c r="C2667" s="96">
        <f>баланс!$B$937</f>
        <v>0.35240000000010241</v>
      </c>
    </row>
    <row r="2668" spans="1:3" x14ac:dyDescent="0.25">
      <c r="A2668" t="s">
        <v>706</v>
      </c>
      <c r="C2668" s="96">
        <f>SUM(C2667)</f>
        <v>0.35240000000010241</v>
      </c>
    </row>
    <row r="2669" spans="1:3" hidden="1" outlineLevel="1" x14ac:dyDescent="0.25">
      <c r="B2669" t="s">
        <v>1505</v>
      </c>
      <c r="C2669" s="96">
        <f>баланс!$B$546</f>
        <v>0.35430000000002337</v>
      </c>
    </row>
    <row r="2670" spans="1:3" x14ac:dyDescent="0.25">
      <c r="A2670" t="s">
        <v>499</v>
      </c>
      <c r="C2670" s="96">
        <f>SUM(C2669)</f>
        <v>0.35430000000002337</v>
      </c>
    </row>
    <row r="2671" spans="1:3" hidden="1" outlineLevel="1" x14ac:dyDescent="0.25">
      <c r="B2671" t="s">
        <v>1505</v>
      </c>
      <c r="C2671" s="96">
        <f>баланс!$B$129</f>
        <v>0.35739999999992733</v>
      </c>
    </row>
    <row r="2672" spans="1:3" x14ac:dyDescent="0.25">
      <c r="A2672" t="s">
        <v>222</v>
      </c>
      <c r="C2672" s="96">
        <f>SUM(C2671)</f>
        <v>0.35739999999992733</v>
      </c>
    </row>
    <row r="2673" spans="1:3" hidden="1" outlineLevel="1" x14ac:dyDescent="0.25">
      <c r="B2673" t="s">
        <v>1505</v>
      </c>
      <c r="C2673" s="96">
        <f>баланс!$B$253</f>
        <v>0.35928000000001248</v>
      </c>
    </row>
    <row r="2674" spans="1:3" x14ac:dyDescent="0.25">
      <c r="A2674" t="s">
        <v>287</v>
      </c>
      <c r="C2674" s="96">
        <f>SUM(C2673)</f>
        <v>0.35928000000001248</v>
      </c>
    </row>
    <row r="2675" spans="1:3" hidden="1" outlineLevel="1" x14ac:dyDescent="0.25">
      <c r="B2675" t="s">
        <v>1505</v>
      </c>
      <c r="C2675" s="96">
        <f>баланс!$B$528</f>
        <v>0.35979999999995016</v>
      </c>
    </row>
    <row r="2676" spans="1:3" x14ac:dyDescent="0.25">
      <c r="A2676" t="s">
        <v>481</v>
      </c>
      <c r="C2676" s="96">
        <f>SUM(C2675)</f>
        <v>0.35979999999995016</v>
      </c>
    </row>
    <row r="2677" spans="1:3" hidden="1" outlineLevel="1" x14ac:dyDescent="0.25">
      <c r="B2677" t="s">
        <v>1505</v>
      </c>
      <c r="C2677" s="96">
        <f>баланс!$B$401</f>
        <v>0.36059999999997672</v>
      </c>
    </row>
    <row r="2678" spans="1:3" x14ac:dyDescent="0.25">
      <c r="A2678" t="s">
        <v>401</v>
      </c>
      <c r="C2678" s="96">
        <f>SUM(C2677)</f>
        <v>0.36059999999997672</v>
      </c>
    </row>
    <row r="2679" spans="1:3" hidden="1" outlineLevel="1" x14ac:dyDescent="0.25">
      <c r="B2679" t="s">
        <v>1505</v>
      </c>
      <c r="C2679" s="96">
        <f>баланс!$B$2501</f>
        <v>0.3629999999999427</v>
      </c>
    </row>
    <row r="2680" spans="1:3" x14ac:dyDescent="0.25">
      <c r="A2680" t="s">
        <v>1395</v>
      </c>
      <c r="C2680" s="96">
        <f>SUM(C2679)</f>
        <v>0.3629999999999427</v>
      </c>
    </row>
    <row r="2681" spans="1:3" hidden="1" outlineLevel="1" x14ac:dyDescent="0.25">
      <c r="B2681" t="s">
        <v>1505</v>
      </c>
      <c r="C2681" s="96">
        <f>баланс!$B$302</f>
        <v>0.36684354243539019</v>
      </c>
    </row>
    <row r="2682" spans="1:3" x14ac:dyDescent="0.25">
      <c r="A2682" t="s">
        <v>329</v>
      </c>
      <c r="C2682" s="96">
        <f>SUM(C2681)</f>
        <v>0.36684354243539019</v>
      </c>
    </row>
    <row r="2683" spans="1:3" hidden="1" outlineLevel="1" x14ac:dyDescent="0.25">
      <c r="B2683" t="s">
        <v>1505</v>
      </c>
      <c r="C2683" s="96">
        <f>баланс!$B$775</f>
        <v>-0.54269000000010692</v>
      </c>
    </row>
    <row r="2684" spans="1:3" hidden="1" outlineLevel="1" x14ac:dyDescent="0.25">
      <c r="C2684" s="96">
        <f>баланс!$B$776</f>
        <v>-0.11989399999993111</v>
      </c>
    </row>
    <row r="2685" spans="1:3" hidden="1" outlineLevel="1" x14ac:dyDescent="0.25">
      <c r="C2685" s="96">
        <f>баланс!$B$777</f>
        <v>-0.27891959999988103</v>
      </c>
    </row>
    <row r="2686" spans="1:3" hidden="1" outlineLevel="1" x14ac:dyDescent="0.25">
      <c r="C2686" s="96">
        <f>баланс!$B$778</f>
        <v>2.6080000000092696E-2</v>
      </c>
    </row>
    <row r="2687" spans="1:3" hidden="1" outlineLevel="1" x14ac:dyDescent="0.25">
      <c r="C2687" s="96">
        <f>баланс!$B$779</f>
        <v>1.2823899999998503</v>
      </c>
    </row>
    <row r="2688" spans="1:3" x14ac:dyDescent="0.25">
      <c r="A2688" t="s">
        <v>609</v>
      </c>
      <c r="C2688" s="96">
        <f>SUM(C2683:C2687)</f>
        <v>0.3669664000000239</v>
      </c>
    </row>
    <row r="2689" spans="1:3" hidden="1" outlineLevel="1" x14ac:dyDescent="0.25">
      <c r="B2689" t="s">
        <v>1505</v>
      </c>
      <c r="C2689" s="96">
        <f>баланс!$B$31</f>
        <v>0.36880000000002156</v>
      </c>
    </row>
    <row r="2690" spans="1:3" x14ac:dyDescent="0.25">
      <c r="A2690" t="s">
        <v>166</v>
      </c>
      <c r="C2690" s="96">
        <f>SUM(C2689)</f>
        <v>0.36880000000002156</v>
      </c>
    </row>
    <row r="2691" spans="1:3" hidden="1" outlineLevel="1" x14ac:dyDescent="0.25">
      <c r="B2691" t="s">
        <v>1505</v>
      </c>
      <c r="C2691" s="96">
        <f>баланс!$B$125</f>
        <v>-3.5840000000007421E-2</v>
      </c>
    </row>
    <row r="2692" spans="1:3" hidden="1" outlineLevel="1" x14ac:dyDescent="0.25">
      <c r="C2692" s="96">
        <f>баланс!$B$126</f>
        <v>0.40591000000000577</v>
      </c>
    </row>
    <row r="2693" spans="1:3" x14ac:dyDescent="0.25">
      <c r="A2693" t="s">
        <v>219</v>
      </c>
      <c r="C2693" s="96">
        <f>SUM(C2691:C2692)</f>
        <v>0.37006999999999834</v>
      </c>
    </row>
    <row r="2694" spans="1:3" hidden="1" outlineLevel="1" x14ac:dyDescent="0.25">
      <c r="B2694" t="s">
        <v>1505</v>
      </c>
      <c r="C2694" s="96">
        <f>баланс!$B$189</f>
        <v>-0.99695473459337336</v>
      </c>
    </row>
    <row r="2695" spans="1:3" hidden="1" outlineLevel="1" x14ac:dyDescent="0.25">
      <c r="C2695" s="96">
        <f>баланс!$B$190</f>
        <v>8.6400000000026012E-2</v>
      </c>
    </row>
    <row r="2696" spans="1:3" hidden="1" outlineLevel="1" x14ac:dyDescent="0.25">
      <c r="C2696" s="96">
        <f>баланс!$B$191</f>
        <v>0.37938874999986183</v>
      </c>
    </row>
    <row r="2697" spans="1:3" hidden="1" outlineLevel="1" x14ac:dyDescent="0.25">
      <c r="C2697" s="96">
        <f>баланс!$B$192</f>
        <v>-0.12927799999999934</v>
      </c>
    </row>
    <row r="2698" spans="1:3" hidden="1" outlineLevel="1" x14ac:dyDescent="0.25">
      <c r="C2698" s="96">
        <f>баланс!$B$193</f>
        <v>-4.9218000000109896E-2</v>
      </c>
    </row>
    <row r="2699" spans="1:3" hidden="1" outlineLevel="1" x14ac:dyDescent="0.25">
      <c r="C2699" s="96">
        <f>баланс!$B$194</f>
        <v>0.52700750000008156</v>
      </c>
    </row>
    <row r="2700" spans="1:3" hidden="1" outlineLevel="1" x14ac:dyDescent="0.25">
      <c r="C2700" s="96">
        <f>баланс!$B$195</f>
        <v>-0.14235000000007858</v>
      </c>
    </row>
    <row r="2701" spans="1:3" hidden="1" outlineLevel="1" x14ac:dyDescent="0.25">
      <c r="C2701" s="96">
        <f>баланс!$B$196</f>
        <v>-0.2702900000003865</v>
      </c>
    </row>
    <row r="2702" spans="1:3" hidden="1" outlineLevel="1" x14ac:dyDescent="0.25">
      <c r="C2702" s="96">
        <f>баланс!$B$197</f>
        <v>-0.15999999999985448</v>
      </c>
    </row>
    <row r="2703" spans="1:3" hidden="1" outlineLevel="1" x14ac:dyDescent="0.25">
      <c r="C2703" s="96">
        <f>баланс!$B$198</f>
        <v>0.46816799999999148</v>
      </c>
    </row>
    <row r="2704" spans="1:3" hidden="1" outlineLevel="1" x14ac:dyDescent="0.25">
      <c r="C2704" s="96">
        <f>баланс!$B$199</f>
        <v>0.28719999999998436</v>
      </c>
    </row>
    <row r="2705" spans="1:3" hidden="1" outlineLevel="1" x14ac:dyDescent="0.25">
      <c r="C2705" s="96">
        <f>баланс!$B$200</f>
        <v>0.37000000000000455</v>
      </c>
    </row>
    <row r="2706" spans="1:3" x14ac:dyDescent="0.25">
      <c r="A2706" t="s">
        <v>13</v>
      </c>
      <c r="C2706" s="96">
        <f>SUM(C2694:C2705)</f>
        <v>0.37007351540614764</v>
      </c>
    </row>
    <row r="2707" spans="1:3" hidden="1" outlineLevel="1" x14ac:dyDescent="0.25">
      <c r="B2707" t="s">
        <v>1505</v>
      </c>
      <c r="C2707" s="96">
        <f>баланс!$B$649</f>
        <v>0.37143999999989319</v>
      </c>
    </row>
    <row r="2708" spans="1:3" x14ac:dyDescent="0.25">
      <c r="A2708" t="s">
        <v>565</v>
      </c>
      <c r="C2708" s="96">
        <f>SUM(C2707)</f>
        <v>0.37143999999989319</v>
      </c>
    </row>
    <row r="2709" spans="1:3" hidden="1" outlineLevel="1" x14ac:dyDescent="0.25">
      <c r="B2709" t="s">
        <v>1505</v>
      </c>
      <c r="C2709" s="96">
        <f>баланс!$B$1580</f>
        <v>0.27299999999991087</v>
      </c>
    </row>
    <row r="2710" spans="1:3" hidden="1" outlineLevel="1" x14ac:dyDescent="0.25">
      <c r="C2710" s="96">
        <f>баланс!$B$1581</f>
        <v>9.8599999999919419E-2</v>
      </c>
    </row>
    <row r="2711" spans="1:3" x14ac:dyDescent="0.25">
      <c r="A2711" t="s">
        <v>93</v>
      </c>
      <c r="C2711" s="96">
        <f>SUM(C2709:C2710)</f>
        <v>0.37159999999983029</v>
      </c>
    </row>
    <row r="2712" spans="1:3" hidden="1" outlineLevel="1" x14ac:dyDescent="0.25">
      <c r="B2712" t="s">
        <v>1505</v>
      </c>
      <c r="C2712" s="96">
        <f>баланс!$B$250</f>
        <v>0.37560000000007676</v>
      </c>
    </row>
    <row r="2713" spans="1:3" x14ac:dyDescent="0.25">
      <c r="A2713" t="s">
        <v>282</v>
      </c>
      <c r="C2713" s="96">
        <f>SUM(C2712)</f>
        <v>0.37560000000007676</v>
      </c>
    </row>
    <row r="2714" spans="1:3" hidden="1" outlineLevel="1" x14ac:dyDescent="0.25">
      <c r="B2714" t="s">
        <v>1505</v>
      </c>
      <c r="C2714" s="96">
        <f>баланс!$B$1584</f>
        <v>0.37800000000004275</v>
      </c>
    </row>
    <row r="2715" spans="1:3" x14ac:dyDescent="0.25">
      <c r="A2715" t="s">
        <v>1005</v>
      </c>
      <c r="C2715" s="96">
        <f>SUM(C2714)</f>
        <v>0.37800000000004275</v>
      </c>
    </row>
    <row r="2716" spans="1:3" hidden="1" outlineLevel="1" x14ac:dyDescent="0.25">
      <c r="B2716" t="s">
        <v>1505</v>
      </c>
      <c r="C2716" s="96">
        <f>баланс!$B$650</f>
        <v>0.37934999999993124</v>
      </c>
    </row>
    <row r="2717" spans="1:3" x14ac:dyDescent="0.25">
      <c r="A2717" t="s">
        <v>566</v>
      </c>
      <c r="C2717" s="96">
        <f>SUM(C2716)</f>
        <v>0.37934999999993124</v>
      </c>
    </row>
    <row r="2718" spans="1:3" hidden="1" outlineLevel="1" x14ac:dyDescent="0.25">
      <c r="B2718" t="s">
        <v>1505</v>
      </c>
      <c r="C2718" s="96">
        <f>баланс!$B$1718</f>
        <v>0.44180000000000064</v>
      </c>
    </row>
    <row r="2719" spans="1:3" hidden="1" outlineLevel="1" x14ac:dyDescent="0.25">
      <c r="C2719" s="96">
        <f>баланс!$B$1719</f>
        <v>-0.28139199999998254</v>
      </c>
    </row>
    <row r="2720" spans="1:3" hidden="1" outlineLevel="1" x14ac:dyDescent="0.25">
      <c r="C2720" s="96">
        <f>баланс!$B$1720</f>
        <v>0.21965000000000146</v>
      </c>
    </row>
    <row r="2721" spans="1:3" x14ac:dyDescent="0.25">
      <c r="A2721" t="s">
        <v>1043</v>
      </c>
      <c r="C2721" s="96">
        <f>SUM(C2718:C2720)</f>
        <v>0.38005800000001955</v>
      </c>
    </row>
    <row r="2722" spans="1:3" hidden="1" outlineLevel="1" x14ac:dyDescent="0.25">
      <c r="B2722" t="s">
        <v>1505</v>
      </c>
      <c r="C2722" s="96">
        <f>баланс!$B$783</f>
        <v>0.38099999999997181</v>
      </c>
    </row>
    <row r="2723" spans="1:3" x14ac:dyDescent="0.25">
      <c r="A2723" t="s">
        <v>614</v>
      </c>
      <c r="C2723" s="96">
        <f>SUM(C2722)</f>
        <v>0.38099999999997181</v>
      </c>
    </row>
    <row r="2724" spans="1:3" hidden="1" outlineLevel="1" x14ac:dyDescent="0.25">
      <c r="B2724" t="s">
        <v>1505</v>
      </c>
      <c r="C2724" s="96">
        <f>баланс!$B$1226</f>
        <v>0.38124625000045853</v>
      </c>
    </row>
    <row r="2725" spans="1:3" x14ac:dyDescent="0.25">
      <c r="A2725" t="s">
        <v>863</v>
      </c>
      <c r="C2725" s="96">
        <f>SUM(C2724)</f>
        <v>0.38124625000045853</v>
      </c>
    </row>
    <row r="2726" spans="1:3" hidden="1" outlineLevel="1" x14ac:dyDescent="0.25">
      <c r="B2726" t="s">
        <v>1505</v>
      </c>
      <c r="C2726" s="96">
        <f>баланс!$B$464</f>
        <v>0.38849999999990814</v>
      </c>
    </row>
    <row r="2727" spans="1:3" x14ac:dyDescent="0.25">
      <c r="A2727" t="s">
        <v>445</v>
      </c>
      <c r="C2727" s="96">
        <f>SUM(C2726)</f>
        <v>0.38849999999990814</v>
      </c>
    </row>
    <row r="2728" spans="1:3" hidden="1" outlineLevel="1" x14ac:dyDescent="0.25">
      <c r="B2728" t="s">
        <v>1505</v>
      </c>
      <c r="C2728" s="96">
        <f>баланс!$B$1537</f>
        <v>0.3889100000000667</v>
      </c>
    </row>
    <row r="2729" spans="1:3" x14ac:dyDescent="0.25">
      <c r="A2729" t="s">
        <v>988</v>
      </c>
      <c r="C2729" s="96">
        <f>SUM(C2728)</f>
        <v>0.3889100000000667</v>
      </c>
    </row>
    <row r="2730" spans="1:3" hidden="1" outlineLevel="1" x14ac:dyDescent="0.25">
      <c r="B2730" t="s">
        <v>1505</v>
      </c>
      <c r="C2730" s="96">
        <f>баланс!$B$2472</f>
        <v>0.39000000000010004</v>
      </c>
    </row>
    <row r="2731" spans="1:3" x14ac:dyDescent="0.25">
      <c r="A2731" t="s">
        <v>1482</v>
      </c>
      <c r="C2731" s="96">
        <f>SUM(C2730)</f>
        <v>0.39000000000010004</v>
      </c>
    </row>
    <row r="2732" spans="1:3" hidden="1" outlineLevel="1" x14ac:dyDescent="0.25">
      <c r="B2732" t="s">
        <v>1505</v>
      </c>
      <c r="C2732" s="96">
        <f>баланс!$B$440</f>
        <v>0.39167999999995118</v>
      </c>
    </row>
    <row r="2733" spans="1:3" x14ac:dyDescent="0.25">
      <c r="A2733" t="s">
        <v>419</v>
      </c>
      <c r="C2733" s="96">
        <f>SUM(C2732)</f>
        <v>0.39167999999995118</v>
      </c>
    </row>
    <row r="2734" spans="1:3" hidden="1" outlineLevel="1" x14ac:dyDescent="0.25">
      <c r="B2734" t="s">
        <v>1505</v>
      </c>
      <c r="C2734" s="96">
        <f>баланс!$B$2556</f>
        <v>0.39242043263178061</v>
      </c>
    </row>
    <row r="2735" spans="1:3" x14ac:dyDescent="0.25">
      <c r="A2735" t="s">
        <v>1427</v>
      </c>
      <c r="C2735" s="96">
        <f>SUM(C2734)</f>
        <v>0.39242043263178061</v>
      </c>
    </row>
    <row r="2736" spans="1:3" hidden="1" outlineLevel="1" x14ac:dyDescent="0.25">
      <c r="B2736" t="s">
        <v>1505</v>
      </c>
      <c r="C2736" s="96">
        <f>баланс!$B$33</f>
        <v>0.39358000000004267</v>
      </c>
    </row>
    <row r="2737" spans="1:3" x14ac:dyDescent="0.25">
      <c r="A2737" t="s">
        <v>168</v>
      </c>
      <c r="C2737" s="96">
        <f>SUM(C2736)</f>
        <v>0.39358000000004267</v>
      </c>
    </row>
    <row r="2738" spans="1:3" hidden="1" outlineLevel="1" x14ac:dyDescent="0.25">
      <c r="B2738" t="s">
        <v>1505</v>
      </c>
      <c r="C2738" s="96">
        <f>баланс!$B$474</f>
        <v>0.39359999999999218</v>
      </c>
    </row>
    <row r="2739" spans="1:3" x14ac:dyDescent="0.25">
      <c r="A2739" t="s">
        <v>454</v>
      </c>
      <c r="C2739" s="96">
        <f>SUM(C2738)</f>
        <v>0.39359999999999218</v>
      </c>
    </row>
    <row r="2740" spans="1:3" hidden="1" outlineLevel="1" x14ac:dyDescent="0.25">
      <c r="B2740" t="s">
        <v>1505</v>
      </c>
      <c r="C2740" s="96">
        <f>баланс!$B$2604</f>
        <v>0.39400000000000546</v>
      </c>
    </row>
    <row r="2741" spans="1:3" x14ac:dyDescent="0.25">
      <c r="A2741" t="s">
        <v>1461</v>
      </c>
      <c r="C2741" s="96">
        <f>SUM(C2740)</f>
        <v>0.39400000000000546</v>
      </c>
    </row>
    <row r="2742" spans="1:3" hidden="1" outlineLevel="1" x14ac:dyDescent="0.25">
      <c r="B2742" t="s">
        <v>1505</v>
      </c>
      <c r="C2742" s="96">
        <f>баланс!$B$2031</f>
        <v>0.39485999999988053</v>
      </c>
    </row>
    <row r="2743" spans="1:3" x14ac:dyDescent="0.25">
      <c r="A2743" t="s">
        <v>1200</v>
      </c>
      <c r="C2743" s="96">
        <f>SUM(C2742)</f>
        <v>0.39485999999988053</v>
      </c>
    </row>
    <row r="2744" spans="1:3" hidden="1" outlineLevel="1" x14ac:dyDescent="0.25">
      <c r="B2744" t="s">
        <v>1505</v>
      </c>
      <c r="C2744" s="96">
        <f>баланс!$B$1942</f>
        <v>0.39627000000007229</v>
      </c>
    </row>
    <row r="2745" spans="1:3" x14ac:dyDescent="0.25">
      <c r="A2745" t="s">
        <v>1165</v>
      </c>
      <c r="C2745" s="96">
        <f>SUM(C2744)</f>
        <v>0.39627000000007229</v>
      </c>
    </row>
    <row r="2746" spans="1:3" hidden="1" outlineLevel="1" x14ac:dyDescent="0.25">
      <c r="B2746" t="s">
        <v>1505</v>
      </c>
      <c r="C2746" s="96">
        <f>баланс!$B$602</f>
        <v>0.40086000000002286</v>
      </c>
    </row>
    <row r="2747" spans="1:3" x14ac:dyDescent="0.25">
      <c r="A2747" t="s">
        <v>535</v>
      </c>
      <c r="C2747" s="96">
        <f>SUM(C2746)</f>
        <v>0.40086000000002286</v>
      </c>
    </row>
    <row r="2748" spans="1:3" hidden="1" outlineLevel="1" x14ac:dyDescent="0.25">
      <c r="B2748" t="s">
        <v>1505</v>
      </c>
      <c r="C2748" s="96">
        <f>баланс!$B$1416</f>
        <v>0.40148000000044703</v>
      </c>
    </row>
    <row r="2749" spans="1:3" x14ac:dyDescent="0.25">
      <c r="A2749" t="s">
        <v>945</v>
      </c>
      <c r="C2749" s="96">
        <f>SUM(C2748)</f>
        <v>0.40148000000044703</v>
      </c>
    </row>
    <row r="2750" spans="1:3" hidden="1" outlineLevel="1" x14ac:dyDescent="0.25">
      <c r="B2750" t="s">
        <v>1505</v>
      </c>
      <c r="C2750" s="96">
        <f>баланс!$B$1341</f>
        <v>-0.10307000000037192</v>
      </c>
    </row>
    <row r="2751" spans="1:3" hidden="1" outlineLevel="1" x14ac:dyDescent="0.25">
      <c r="C2751" s="96">
        <f>баланс!$B$1342</f>
        <v>-0.43000000000006366</v>
      </c>
    </row>
    <row r="2752" spans="1:3" hidden="1" outlineLevel="1" x14ac:dyDescent="0.25">
      <c r="C2752" s="96">
        <f>баланс!$B$1343</f>
        <v>-7.9999999999245119E-3</v>
      </c>
    </row>
    <row r="2753" spans="1:3" hidden="1" outlineLevel="1" x14ac:dyDescent="0.25">
      <c r="C2753" s="96">
        <f>баланс!$B$1344</f>
        <v>0.13668350000000373</v>
      </c>
    </row>
    <row r="2754" spans="1:3" hidden="1" outlineLevel="1" x14ac:dyDescent="0.25">
      <c r="C2754" s="96">
        <f>баланс!$B$1345</f>
        <v>0.27946999999994659</v>
      </c>
    </row>
    <row r="2755" spans="1:3" hidden="1" outlineLevel="1" x14ac:dyDescent="0.25">
      <c r="C2755" s="96">
        <f>баланс!$B$1346</f>
        <v>0.46658000000002176</v>
      </c>
    </row>
    <row r="2756" spans="1:3" hidden="1" outlineLevel="1" x14ac:dyDescent="0.25">
      <c r="C2756" s="96">
        <f>баланс!$B$1347</f>
        <v>-0.41462000000001353</v>
      </c>
    </row>
    <row r="2757" spans="1:3" hidden="1" outlineLevel="1" x14ac:dyDescent="0.25">
      <c r="C2757" s="96">
        <f>баланс!$B$1348</f>
        <v>0.47659849999996595</v>
      </c>
    </row>
    <row r="2758" spans="1:3" x14ac:dyDescent="0.25">
      <c r="A2758" t="s">
        <v>902</v>
      </c>
      <c r="C2758" s="96">
        <f>SUM(C2750:C2757)</f>
        <v>0.4036419999995644</v>
      </c>
    </row>
    <row r="2759" spans="1:3" hidden="1" outlineLevel="1" x14ac:dyDescent="0.25">
      <c r="B2759" t="s">
        <v>1505</v>
      </c>
      <c r="C2759" s="96">
        <f>баланс!$B$2555</f>
        <v>0.40640000000007603</v>
      </c>
    </row>
    <row r="2760" spans="1:3" x14ac:dyDescent="0.25">
      <c r="A2760" t="s">
        <v>1426</v>
      </c>
      <c r="C2760" s="96">
        <f>SUM(C2759)</f>
        <v>0.40640000000007603</v>
      </c>
    </row>
    <row r="2761" spans="1:3" hidden="1" outlineLevel="1" x14ac:dyDescent="0.25">
      <c r="B2761" t="s">
        <v>1505</v>
      </c>
      <c r="C2761" s="96">
        <f>баланс!$B$2559</f>
        <v>0.40734999999995125</v>
      </c>
    </row>
    <row r="2762" spans="1:3" x14ac:dyDescent="0.25">
      <c r="A2762" t="s">
        <v>1429</v>
      </c>
      <c r="C2762" s="96">
        <f>SUM(C2761)</f>
        <v>0.40734999999995125</v>
      </c>
    </row>
    <row r="2763" spans="1:3" hidden="1" outlineLevel="1" x14ac:dyDescent="0.25">
      <c r="B2763" t="s">
        <v>1505</v>
      </c>
      <c r="C2763" s="96">
        <f>баланс!$B$932</f>
        <v>0.40760000000000218</v>
      </c>
    </row>
    <row r="2764" spans="1:3" x14ac:dyDescent="0.25">
      <c r="A2764" t="s">
        <v>698</v>
      </c>
      <c r="C2764" s="96">
        <f>SUM(C2763)</f>
        <v>0.40760000000000218</v>
      </c>
    </row>
    <row r="2765" spans="1:3" hidden="1" outlineLevel="1" x14ac:dyDescent="0.25">
      <c r="B2765" t="s">
        <v>1505</v>
      </c>
      <c r="C2765" s="96">
        <f>баланс!$B$755</f>
        <v>0.10259999999971114</v>
      </c>
    </row>
    <row r="2766" spans="1:3" hidden="1" outlineLevel="1" x14ac:dyDescent="0.25">
      <c r="C2766" s="96">
        <f>баланс!$B$756</f>
        <v>0.30559999999968568</v>
      </c>
    </row>
    <row r="2767" spans="1:3" x14ac:dyDescent="0.25">
      <c r="A2767" t="s">
        <v>65</v>
      </c>
      <c r="C2767" s="96">
        <f>SUM(C2765:C2766)</f>
        <v>0.40819999999939682</v>
      </c>
    </row>
    <row r="2768" spans="1:3" hidden="1" outlineLevel="1" x14ac:dyDescent="0.25">
      <c r="B2768" t="s">
        <v>1505</v>
      </c>
      <c r="C2768" s="96">
        <f>баланс!$B$956</f>
        <v>0.19653733951054164</v>
      </c>
    </row>
    <row r="2769" spans="1:3" hidden="1" outlineLevel="1" x14ac:dyDescent="0.25">
      <c r="C2769" s="96">
        <f>баланс!$B$957</f>
        <v>0.22597000000001799</v>
      </c>
    </row>
    <row r="2770" spans="1:3" hidden="1" outlineLevel="1" x14ac:dyDescent="0.25">
      <c r="C2770" s="96">
        <f>баланс!$B$958</f>
        <v>-0.1965240000000108</v>
      </c>
    </row>
    <row r="2771" spans="1:3" hidden="1" outlineLevel="1" x14ac:dyDescent="0.25">
      <c r="C2771" s="96">
        <f>баланс!$B$959</f>
        <v>-0.1549520000000939</v>
      </c>
    </row>
    <row r="2772" spans="1:3" hidden="1" outlineLevel="1" x14ac:dyDescent="0.25">
      <c r="C2772" s="96">
        <f>баланс!$B$960</f>
        <v>0.34089999999969223</v>
      </c>
    </row>
    <row r="2773" spans="1:3" x14ac:dyDescent="0.25">
      <c r="A2773" t="s">
        <v>725</v>
      </c>
      <c r="C2773" s="96">
        <f>SUM(C2768:C2772)</f>
        <v>0.41193133951014715</v>
      </c>
    </row>
    <row r="2774" spans="1:3" hidden="1" outlineLevel="1" x14ac:dyDescent="0.25">
      <c r="B2774" t="s">
        <v>1505</v>
      </c>
      <c r="C2774" s="96">
        <f>баланс!$B$376</f>
        <v>0.41446367346941315</v>
      </c>
    </row>
    <row r="2775" spans="1:3" x14ac:dyDescent="0.25">
      <c r="A2775" t="s">
        <v>388</v>
      </c>
      <c r="C2775" s="96">
        <f>SUM(C2774)</f>
        <v>0.41446367346941315</v>
      </c>
    </row>
    <row r="2776" spans="1:3" hidden="1" outlineLevel="1" x14ac:dyDescent="0.25">
      <c r="B2776" t="s">
        <v>1505</v>
      </c>
      <c r="C2776" s="96">
        <f>баланс!$B$130</f>
        <v>-0.73994000000072901</v>
      </c>
    </row>
    <row r="2777" spans="1:3" hidden="1" outlineLevel="1" x14ac:dyDescent="0.25">
      <c r="C2777" s="96">
        <f>баланс!$B$131</f>
        <v>-0.30360500000006141</v>
      </c>
    </row>
    <row r="2778" spans="1:3" hidden="1" outlineLevel="1" x14ac:dyDescent="0.25">
      <c r="C2778" s="96">
        <f>баланс!$B$132</f>
        <v>1.4594999999999345</v>
      </c>
    </row>
    <row r="2779" spans="1:3" x14ac:dyDescent="0.25">
      <c r="A2779" t="s">
        <v>223</v>
      </c>
      <c r="C2779" s="96">
        <f>SUM(C2776:C2778)</f>
        <v>0.41595499999914409</v>
      </c>
    </row>
    <row r="2780" spans="1:3" hidden="1" outlineLevel="1" x14ac:dyDescent="0.25">
      <c r="B2780" t="s">
        <v>1505</v>
      </c>
      <c r="C2780" s="96">
        <f>баланс!$B$2529</f>
        <v>0.41599999999993997</v>
      </c>
    </row>
    <row r="2781" spans="1:3" x14ac:dyDescent="0.25">
      <c r="A2781" t="s">
        <v>1413</v>
      </c>
      <c r="C2781" s="96">
        <f>SUM(C2780)</f>
        <v>0.41599999999993997</v>
      </c>
    </row>
    <row r="2782" spans="1:3" hidden="1" outlineLevel="1" x14ac:dyDescent="0.25">
      <c r="B2782" t="s">
        <v>1505</v>
      </c>
      <c r="C2782" s="96">
        <f>баланс!$B$785</f>
        <v>0.41649999999998499</v>
      </c>
    </row>
    <row r="2783" spans="1:3" x14ac:dyDescent="0.25">
      <c r="A2783" t="s">
        <v>615</v>
      </c>
      <c r="C2783" s="96">
        <f>SUM(C2782)</f>
        <v>0.41649999999998499</v>
      </c>
    </row>
    <row r="2784" spans="1:3" hidden="1" outlineLevel="1" x14ac:dyDescent="0.25">
      <c r="B2784" t="s">
        <v>1505</v>
      </c>
      <c r="C2784" s="96">
        <f>баланс!$B$345</f>
        <v>0.4165671641787867</v>
      </c>
    </row>
    <row r="2785" spans="1:3" x14ac:dyDescent="0.25">
      <c r="A2785" t="s">
        <v>364</v>
      </c>
      <c r="C2785" s="96">
        <f>SUM(C2784)</f>
        <v>0.4165671641787867</v>
      </c>
    </row>
    <row r="2786" spans="1:3" hidden="1" outlineLevel="1" x14ac:dyDescent="0.25">
      <c r="B2786" t="s">
        <v>1505</v>
      </c>
      <c r="C2786" s="96">
        <f>баланс!$B$1944</f>
        <v>0.41849999999999454</v>
      </c>
    </row>
    <row r="2787" spans="1:3" x14ac:dyDescent="0.25">
      <c r="A2787" t="s">
        <v>1168</v>
      </c>
      <c r="C2787" s="96">
        <f>SUM(C2786)</f>
        <v>0.41849999999999454</v>
      </c>
    </row>
    <row r="2788" spans="1:3" hidden="1" outlineLevel="1" x14ac:dyDescent="0.25">
      <c r="B2788" t="s">
        <v>1505</v>
      </c>
      <c r="C2788" s="96">
        <f>баланс!$B$292</f>
        <v>0.42000000000001592</v>
      </c>
    </row>
    <row r="2789" spans="1:3" x14ac:dyDescent="0.25">
      <c r="A2789" t="s">
        <v>1481</v>
      </c>
      <c r="C2789" s="96">
        <f>SUM(C2788)</f>
        <v>0.42000000000001592</v>
      </c>
    </row>
    <row r="2790" spans="1:3" hidden="1" outlineLevel="1" x14ac:dyDescent="0.25">
      <c r="B2790" t="s">
        <v>1505</v>
      </c>
      <c r="C2790" s="96">
        <f>баланс!$B$1750</f>
        <v>0.42025599999988117</v>
      </c>
    </row>
    <row r="2791" spans="1:3" x14ac:dyDescent="0.25">
      <c r="A2791" t="s">
        <v>1068</v>
      </c>
      <c r="C2791" s="96">
        <f>SUM(C2790)</f>
        <v>0.42025599999988117</v>
      </c>
    </row>
    <row r="2792" spans="1:3" hidden="1" outlineLevel="1" x14ac:dyDescent="0.25">
      <c r="B2792" t="s">
        <v>1505</v>
      </c>
      <c r="C2792" s="96">
        <f>баланс!$B$2029</f>
        <v>0.25322000000005573</v>
      </c>
    </row>
    <row r="2793" spans="1:3" hidden="1" outlineLevel="1" x14ac:dyDescent="0.25">
      <c r="C2793" s="96">
        <f>баланс!$B$2030</f>
        <v>0.17319950000000972</v>
      </c>
    </row>
    <row r="2794" spans="1:3" x14ac:dyDescent="0.25">
      <c r="A2794" t="s">
        <v>1199</v>
      </c>
      <c r="C2794" s="96">
        <f>SUM(C2792:C2793)</f>
        <v>0.42641950000006545</v>
      </c>
    </row>
    <row r="2795" spans="1:3" hidden="1" outlineLevel="1" x14ac:dyDescent="0.25">
      <c r="B2795" t="s">
        <v>1505</v>
      </c>
      <c r="C2795" s="96">
        <f>баланс!$B$1919</f>
        <v>0.43012999999700696</v>
      </c>
    </row>
    <row r="2796" spans="1:3" x14ac:dyDescent="0.25">
      <c r="A2796" t="s">
        <v>1149</v>
      </c>
      <c r="C2796" s="96">
        <f>SUM(C2795)</f>
        <v>0.43012999999700696</v>
      </c>
    </row>
    <row r="2797" spans="1:3" hidden="1" outlineLevel="1" x14ac:dyDescent="0.25">
      <c r="B2797" t="s">
        <v>1505</v>
      </c>
      <c r="C2797" s="96">
        <f>баланс!$B$2271</f>
        <v>0.43270000000006803</v>
      </c>
    </row>
    <row r="2798" spans="1:3" x14ac:dyDescent="0.25">
      <c r="A2798" t="s">
        <v>1299</v>
      </c>
      <c r="C2798" s="96">
        <f>SUM(C2797)</f>
        <v>0.43270000000006803</v>
      </c>
    </row>
    <row r="2799" spans="1:3" hidden="1" outlineLevel="1" x14ac:dyDescent="0.25">
      <c r="B2799" t="s">
        <v>1505</v>
      </c>
      <c r="C2799" s="96">
        <f>баланс!$B$1157</f>
        <v>0.43519999999989523</v>
      </c>
    </row>
    <row r="2800" spans="1:3" x14ac:dyDescent="0.25">
      <c r="A2800" t="s">
        <v>810</v>
      </c>
      <c r="C2800" s="96">
        <f>SUM(C2799)</f>
        <v>0.43519999999989523</v>
      </c>
    </row>
    <row r="2801" spans="1:3" hidden="1" outlineLevel="1" x14ac:dyDescent="0.25">
      <c r="B2801" t="s">
        <v>1505</v>
      </c>
      <c r="C2801" s="96">
        <f>баланс!$B$1295</f>
        <v>0.43749402985062602</v>
      </c>
    </row>
    <row r="2802" spans="1:3" x14ac:dyDescent="0.25">
      <c r="A2802" t="s">
        <v>881</v>
      </c>
      <c r="C2802" s="96">
        <f>SUM(C2801)</f>
        <v>0.43749402985062602</v>
      </c>
    </row>
    <row r="2803" spans="1:3" hidden="1" outlineLevel="1" x14ac:dyDescent="0.25">
      <c r="B2803" t="s">
        <v>1505</v>
      </c>
      <c r="C2803" s="96">
        <f>баланс!$B$824</f>
        <v>0.43827490774901889</v>
      </c>
    </row>
    <row r="2804" spans="1:3" x14ac:dyDescent="0.25">
      <c r="A2804" t="s">
        <v>646</v>
      </c>
      <c r="C2804" s="96">
        <f>SUM(C2803)</f>
        <v>0.43827490774901889</v>
      </c>
    </row>
    <row r="2805" spans="1:3" hidden="1" outlineLevel="1" x14ac:dyDescent="0.25">
      <c r="B2805" t="s">
        <v>1505</v>
      </c>
      <c r="C2805" s="96">
        <f>баланс!$B$951</f>
        <v>0.44200000000000728</v>
      </c>
    </row>
    <row r="2806" spans="1:3" x14ac:dyDescent="0.25">
      <c r="A2806" t="s">
        <v>721</v>
      </c>
      <c r="C2806" s="96">
        <f>SUM(C2805)</f>
        <v>0.44200000000000728</v>
      </c>
    </row>
    <row r="2807" spans="1:3" hidden="1" outlineLevel="1" x14ac:dyDescent="0.25">
      <c r="B2807" t="s">
        <v>1505</v>
      </c>
      <c r="C2807" s="96">
        <f>баланс!$B$2238</f>
        <v>0.44599999999991269</v>
      </c>
    </row>
    <row r="2808" spans="1:3" x14ac:dyDescent="0.25">
      <c r="A2808" t="s">
        <v>1273</v>
      </c>
      <c r="C2808" s="96">
        <f>SUM(C2807)</f>
        <v>0.44599999999991269</v>
      </c>
    </row>
    <row r="2809" spans="1:3" hidden="1" outlineLevel="1" x14ac:dyDescent="0.25">
      <c r="B2809" t="s">
        <v>1505</v>
      </c>
      <c r="C2809" s="96">
        <f>баланс!$B$1326</f>
        <v>-0.63459999999986394</v>
      </c>
    </row>
    <row r="2810" spans="1:3" hidden="1" outlineLevel="1" x14ac:dyDescent="0.25">
      <c r="C2810" s="96">
        <f>баланс!$B$1327</f>
        <v>1.0807479999998577</v>
      </c>
    </row>
    <row r="2811" spans="1:3" x14ac:dyDescent="0.25">
      <c r="A2811" t="s">
        <v>899</v>
      </c>
      <c r="C2811" s="96">
        <f>SUM(C2809:C2810)</f>
        <v>0.44614799999999377</v>
      </c>
    </row>
    <row r="2812" spans="1:3" hidden="1" outlineLevel="1" x14ac:dyDescent="0.25">
      <c r="B2812" t="s">
        <v>1505</v>
      </c>
      <c r="C2812" s="96">
        <f>баланс!$B$2032</f>
        <v>0.44920000000024629</v>
      </c>
    </row>
    <row r="2813" spans="1:3" x14ac:dyDescent="0.25">
      <c r="A2813" t="s">
        <v>1201</v>
      </c>
      <c r="C2813" s="96">
        <f>SUM(C2812)</f>
        <v>0.44920000000024629</v>
      </c>
    </row>
    <row r="2814" spans="1:3" hidden="1" outlineLevel="1" x14ac:dyDescent="0.25">
      <c r="B2814" t="s">
        <v>1505</v>
      </c>
      <c r="C2814" s="96">
        <f>баланс!$B$2252</f>
        <v>0.45010000000002037</v>
      </c>
    </row>
    <row r="2815" spans="1:3" x14ac:dyDescent="0.25">
      <c r="A2815" t="s">
        <v>1282</v>
      </c>
      <c r="C2815" s="96">
        <f>SUM(C2814)</f>
        <v>0.45010000000002037</v>
      </c>
    </row>
    <row r="2816" spans="1:3" hidden="1" outlineLevel="1" x14ac:dyDescent="0.25">
      <c r="B2816" t="s">
        <v>1505</v>
      </c>
      <c r="C2816" s="96">
        <f>баланс!$B$1311</f>
        <v>-0.33446000000003551</v>
      </c>
    </row>
    <row r="2817" spans="1:3" hidden="1" outlineLevel="1" x14ac:dyDescent="0.25">
      <c r="C2817" s="96">
        <f>баланс!$B$1312</f>
        <v>0.78520999999989272</v>
      </c>
    </row>
    <row r="2818" spans="1:3" x14ac:dyDescent="0.25">
      <c r="A2818" t="s">
        <v>892</v>
      </c>
      <c r="C2818" s="96">
        <f>SUM(C2816:C2817)</f>
        <v>0.45074999999985721</v>
      </c>
    </row>
    <row r="2819" spans="1:3" hidden="1" outlineLevel="1" x14ac:dyDescent="0.25">
      <c r="B2819" t="s">
        <v>1505</v>
      </c>
      <c r="C2819" s="96">
        <f>баланс!$B$2553</f>
        <v>0.45428750000019136</v>
      </c>
    </row>
    <row r="2820" spans="1:3" x14ac:dyDescent="0.25">
      <c r="A2820" t="s">
        <v>1424</v>
      </c>
      <c r="C2820" s="96">
        <f>SUM(C2819)</f>
        <v>0.45428750000019136</v>
      </c>
    </row>
    <row r="2821" spans="1:3" hidden="1" outlineLevel="1" x14ac:dyDescent="0.25">
      <c r="B2821" t="s">
        <v>1505</v>
      </c>
      <c r="C2821" s="96">
        <f>баланс!$B$2146</f>
        <v>0.33940000000001191</v>
      </c>
    </row>
    <row r="2822" spans="1:3" hidden="1" outlineLevel="1" x14ac:dyDescent="0.25">
      <c r="C2822" s="96">
        <f>баланс!$B$2147</f>
        <v>-0.34368000000006305</v>
      </c>
    </row>
    <row r="2823" spans="1:3" hidden="1" outlineLevel="1" x14ac:dyDescent="0.25">
      <c r="C2823" s="96">
        <f>баланс!$B$2148</f>
        <v>0.22900000000004184</v>
      </c>
    </row>
    <row r="2824" spans="1:3" hidden="1" outlineLevel="1" x14ac:dyDescent="0.25">
      <c r="C2824" s="96">
        <f>баланс!$B$2149</f>
        <v>0.23119999999971697</v>
      </c>
    </row>
    <row r="2825" spans="1:3" x14ac:dyDescent="0.25">
      <c r="A2825" t="s">
        <v>1237</v>
      </c>
      <c r="C2825" s="96">
        <f>SUM(C2821:C2824)</f>
        <v>0.45591999999970767</v>
      </c>
    </row>
    <row r="2826" spans="1:3" hidden="1" outlineLevel="1" x14ac:dyDescent="0.25">
      <c r="B2826" t="s">
        <v>1505</v>
      </c>
      <c r="C2826" s="96">
        <f>баланс!$B$2531</f>
        <v>0.46139999999968495</v>
      </c>
    </row>
    <row r="2827" spans="1:3" x14ac:dyDescent="0.25">
      <c r="A2827" t="s">
        <v>52</v>
      </c>
      <c r="C2827" s="96">
        <f>SUM(C2826)</f>
        <v>0.46139999999968495</v>
      </c>
    </row>
    <row r="2828" spans="1:3" hidden="1" outlineLevel="1" x14ac:dyDescent="0.25">
      <c r="B2828" t="s">
        <v>1505</v>
      </c>
      <c r="C2828" s="96">
        <f>баланс!$B$2169</f>
        <v>0.46158358208936079</v>
      </c>
    </row>
    <row r="2829" spans="1:3" x14ac:dyDescent="0.25">
      <c r="A2829" t="s">
        <v>1252</v>
      </c>
      <c r="C2829" s="96">
        <f>SUM(C2828)</f>
        <v>0.46158358208936079</v>
      </c>
    </row>
    <row r="2830" spans="1:3" hidden="1" outlineLevel="1" x14ac:dyDescent="0.25">
      <c r="B2830" t="s">
        <v>1505</v>
      </c>
      <c r="C2830" s="96">
        <f>баланс!$B$343</f>
        <v>0.27785000000005766</v>
      </c>
    </row>
    <row r="2831" spans="1:3" hidden="1" outlineLevel="1" x14ac:dyDescent="0.25">
      <c r="C2831" s="96">
        <f>баланс!$B$344</f>
        <v>0.19056000000000495</v>
      </c>
    </row>
    <row r="2832" spans="1:3" x14ac:dyDescent="0.25">
      <c r="A2832" t="s">
        <v>363</v>
      </c>
      <c r="C2832" s="96">
        <f>SUM(C2830:C2831)</f>
        <v>0.46841000000006261</v>
      </c>
    </row>
    <row r="2833" spans="1:3" hidden="1" outlineLevel="1" x14ac:dyDescent="0.25">
      <c r="B2833" t="s">
        <v>1505</v>
      </c>
      <c r="C2833" s="96">
        <f>баланс!$B$2216</f>
        <v>0.47000000000002728</v>
      </c>
    </row>
    <row r="2834" spans="1:3" x14ac:dyDescent="0.25">
      <c r="A2834" t="s">
        <v>1493</v>
      </c>
      <c r="C2834" s="96">
        <f>SUM(C2833)</f>
        <v>0.47000000000002728</v>
      </c>
    </row>
    <row r="2835" spans="1:3" hidden="1" outlineLevel="1" x14ac:dyDescent="0.25">
      <c r="B2835" t="s">
        <v>1505</v>
      </c>
      <c r="C2835" s="96">
        <f>баланс!$B$557</f>
        <v>0.4704153300190228</v>
      </c>
    </row>
    <row r="2836" spans="1:3" x14ac:dyDescent="0.25">
      <c r="A2836" t="s">
        <v>509</v>
      </c>
      <c r="C2836" s="96">
        <f>SUM(C2835)</f>
        <v>0.4704153300190228</v>
      </c>
    </row>
    <row r="2837" spans="1:3" hidden="1" outlineLevel="1" x14ac:dyDescent="0.25">
      <c r="B2837" t="s">
        <v>1505</v>
      </c>
      <c r="C2837" s="96">
        <f>баланс!$B$2528</f>
        <v>0.47640000000001237</v>
      </c>
    </row>
    <row r="2838" spans="1:3" x14ac:dyDescent="0.25">
      <c r="A2838" t="s">
        <v>1411</v>
      </c>
      <c r="C2838" s="96">
        <f>SUM(C2837)</f>
        <v>0.47640000000001237</v>
      </c>
    </row>
    <row r="2839" spans="1:3" hidden="1" outlineLevel="1" x14ac:dyDescent="0.25">
      <c r="B2839" t="s">
        <v>1505</v>
      </c>
      <c r="C2839" s="96">
        <f>баланс!$B$1172</f>
        <v>0.48029999999971551</v>
      </c>
    </row>
    <row r="2840" spans="1:3" x14ac:dyDescent="0.25">
      <c r="A2840" t="s">
        <v>826</v>
      </c>
      <c r="C2840" s="96">
        <f>SUM(C2839)</f>
        <v>0.48029999999971551</v>
      </c>
    </row>
    <row r="2841" spans="1:3" hidden="1" outlineLevel="1" x14ac:dyDescent="0.25">
      <c r="B2841" t="s">
        <v>1505</v>
      </c>
      <c r="C2841" s="96">
        <f>баланс!$B$1417</f>
        <v>0.48192499999998972</v>
      </c>
    </row>
    <row r="2842" spans="1:3" x14ac:dyDescent="0.25">
      <c r="A2842" t="s">
        <v>946</v>
      </c>
      <c r="C2842" s="96">
        <f>SUM(C2841)</f>
        <v>0.48192499999998972</v>
      </c>
    </row>
    <row r="2843" spans="1:3" hidden="1" outlineLevel="1" x14ac:dyDescent="0.25">
      <c r="B2843" t="s">
        <v>1505</v>
      </c>
      <c r="C2843" s="96">
        <f>баланс!$B$520</f>
        <v>0.48319999999989705</v>
      </c>
    </row>
    <row r="2844" spans="1:3" x14ac:dyDescent="0.25">
      <c r="A2844" t="s">
        <v>480</v>
      </c>
      <c r="C2844" s="96">
        <f>SUM(C2843)</f>
        <v>0.48319999999989705</v>
      </c>
    </row>
    <row r="2845" spans="1:3" hidden="1" outlineLevel="1" x14ac:dyDescent="0.25">
      <c r="B2845" t="s">
        <v>1505</v>
      </c>
      <c r="C2845" s="96">
        <f>баланс!$B$1721</f>
        <v>0.48749999999995453</v>
      </c>
    </row>
    <row r="2846" spans="1:3" x14ac:dyDescent="0.25">
      <c r="A2846" t="s">
        <v>1044</v>
      </c>
      <c r="C2846" s="96">
        <f>SUM(C2845)</f>
        <v>0.48749999999995453</v>
      </c>
    </row>
    <row r="2847" spans="1:3" hidden="1" outlineLevel="1" x14ac:dyDescent="0.25">
      <c r="B2847" t="s">
        <v>1505</v>
      </c>
      <c r="C2847" s="96">
        <f>баланс!$B$547</f>
        <v>0.49000000000000909</v>
      </c>
    </row>
    <row r="2848" spans="1:3" x14ac:dyDescent="0.25">
      <c r="A2848" t="s">
        <v>142</v>
      </c>
      <c r="C2848" s="96">
        <f>SUM(C2847)</f>
        <v>0.49000000000000909</v>
      </c>
    </row>
    <row r="2849" spans="1:3" hidden="1" outlineLevel="1" x14ac:dyDescent="0.25">
      <c r="B2849" t="s">
        <v>1505</v>
      </c>
      <c r="C2849" s="96">
        <f>баланс!$B$1793</f>
        <v>-0.44989999999924635</v>
      </c>
    </row>
    <row r="2850" spans="1:3" hidden="1" outlineLevel="1" x14ac:dyDescent="0.25">
      <c r="C2850" s="96">
        <f>баланс!$B$1794</f>
        <v>-0.34204000000011092</v>
      </c>
    </row>
    <row r="2851" spans="1:3" hidden="1" outlineLevel="1" x14ac:dyDescent="0.25">
      <c r="C2851" s="96">
        <f>баланс!$B$1795</f>
        <v>0.18190400000003137</v>
      </c>
    </row>
    <row r="2852" spans="1:3" hidden="1" outlineLevel="1" x14ac:dyDescent="0.25">
      <c r="C2852" s="96">
        <f>баланс!$B$1796</f>
        <v>1.1002699999999663</v>
      </c>
    </row>
    <row r="2853" spans="1:3" x14ac:dyDescent="0.25">
      <c r="A2853" t="s">
        <v>1089</v>
      </c>
      <c r="C2853" s="96">
        <f>SUM(C2849:C2852)</f>
        <v>0.49023400000064044</v>
      </c>
    </row>
    <row r="2854" spans="1:3" hidden="1" outlineLevel="1" x14ac:dyDescent="0.25">
      <c r="B2854" t="s">
        <v>1505</v>
      </c>
      <c r="C2854" s="96">
        <f>баланс!$B$1236</f>
        <v>0.49105830258304195</v>
      </c>
    </row>
    <row r="2855" spans="1:3" x14ac:dyDescent="0.25">
      <c r="A2855" t="s">
        <v>869</v>
      </c>
      <c r="C2855" s="96">
        <f>SUM(C2854)</f>
        <v>0.49105830258304195</v>
      </c>
    </row>
    <row r="2856" spans="1:3" hidden="1" outlineLevel="1" x14ac:dyDescent="0.25">
      <c r="B2856" t="s">
        <v>1505</v>
      </c>
      <c r="C2856" s="96">
        <f>баланс!$B$1821</f>
        <v>0.49302000000011503</v>
      </c>
    </row>
    <row r="2857" spans="1:3" x14ac:dyDescent="0.25">
      <c r="A2857" t="s">
        <v>1110</v>
      </c>
      <c r="C2857" s="96">
        <f>SUM(C2856)</f>
        <v>0.49302000000011503</v>
      </c>
    </row>
    <row r="2858" spans="1:3" hidden="1" outlineLevel="1" x14ac:dyDescent="0.25">
      <c r="B2858" t="s">
        <v>1505</v>
      </c>
      <c r="C2858" s="96">
        <f>баланс!$B$185</f>
        <v>0.4932973791819677</v>
      </c>
    </row>
    <row r="2859" spans="1:3" x14ac:dyDescent="0.25">
      <c r="A2859" t="s">
        <v>252</v>
      </c>
      <c r="C2859" s="96">
        <f>SUM(C2858)</f>
        <v>0.4932973791819677</v>
      </c>
    </row>
    <row r="2860" spans="1:3" hidden="1" outlineLevel="1" x14ac:dyDescent="0.25">
      <c r="B2860" t="s">
        <v>1505</v>
      </c>
      <c r="C2860" s="96">
        <f>баланс!$B$1368</f>
        <v>0.49799999999999045</v>
      </c>
    </row>
    <row r="2861" spans="1:3" x14ac:dyDescent="0.25">
      <c r="A2861" t="s">
        <v>907</v>
      </c>
      <c r="C2861" s="96">
        <f>SUM(C2860)</f>
        <v>0.49799999999999045</v>
      </c>
    </row>
    <row r="2862" spans="1:3" hidden="1" outlineLevel="1" x14ac:dyDescent="0.25">
      <c r="B2862" t="s">
        <v>1505</v>
      </c>
      <c r="C2862" s="96">
        <f>баланс!$B$16</f>
        <v>0.30000000000001137</v>
      </c>
    </row>
    <row r="2863" spans="1:3" hidden="1" outlineLevel="1" x14ac:dyDescent="0.25">
      <c r="C2863" s="96">
        <f>баланс!$B$17</f>
        <v>-0.29000000000002046</v>
      </c>
    </row>
    <row r="2864" spans="1:3" hidden="1" outlineLevel="1" x14ac:dyDescent="0.25">
      <c r="C2864" s="96">
        <f>баланс!$B$18</f>
        <v>0.49000000000000909</v>
      </c>
    </row>
    <row r="2865" spans="1:3" x14ac:dyDescent="0.25">
      <c r="A2865" t="s">
        <v>1486</v>
      </c>
      <c r="C2865" s="96">
        <f>SUM(C2862:C2864)</f>
        <v>0.5</v>
      </c>
    </row>
    <row r="2866" spans="1:3" hidden="1" outlineLevel="1" x14ac:dyDescent="0.25">
      <c r="B2866" t="s">
        <v>1505</v>
      </c>
      <c r="C2866" s="96">
        <f>баланс!$B$450</f>
        <v>0.50456000000002632</v>
      </c>
    </row>
    <row r="2867" spans="1:3" x14ac:dyDescent="0.25">
      <c r="A2867" t="s">
        <v>432</v>
      </c>
      <c r="C2867" s="96">
        <f>SUM(C2866)</f>
        <v>0.50456000000002632</v>
      </c>
    </row>
    <row r="2868" spans="1:3" hidden="1" outlineLevel="1" x14ac:dyDescent="0.25">
      <c r="B2868" t="s">
        <v>1505</v>
      </c>
      <c r="C2868" s="96">
        <f>баланс!$B$1838</f>
        <v>0.50507999999990716</v>
      </c>
    </row>
    <row r="2869" spans="1:3" x14ac:dyDescent="0.25">
      <c r="A2869" t="s">
        <v>1116</v>
      </c>
      <c r="C2869" s="96">
        <f>SUM(C2868)</f>
        <v>0.50507999999990716</v>
      </c>
    </row>
    <row r="2870" spans="1:3" hidden="1" outlineLevel="1" x14ac:dyDescent="0.25">
      <c r="B2870" t="s">
        <v>1505</v>
      </c>
      <c r="C2870" s="96">
        <f>баланс!$B$578</f>
        <v>0.10561120721155248</v>
      </c>
    </row>
    <row r="2871" spans="1:3" hidden="1" outlineLevel="1" x14ac:dyDescent="0.25">
      <c r="C2871" s="96">
        <f>баланс!$B$579</f>
        <v>0.41581150000001799</v>
      </c>
    </row>
    <row r="2872" spans="1:3" hidden="1" outlineLevel="1" x14ac:dyDescent="0.25">
      <c r="C2872" s="96">
        <f>баланс!$B$580</f>
        <v>-3.6199999999553256E-3</v>
      </c>
    </row>
    <row r="2873" spans="1:3" x14ac:dyDescent="0.25">
      <c r="A2873" t="s">
        <v>517</v>
      </c>
      <c r="C2873" s="96">
        <f>SUM(C2870:C2872)</f>
        <v>0.51780270721161514</v>
      </c>
    </row>
    <row r="2874" spans="1:3" hidden="1" outlineLevel="1" x14ac:dyDescent="0.25">
      <c r="B2874" t="s">
        <v>1505</v>
      </c>
      <c r="C2874" s="96">
        <f>баланс!$B$2301</f>
        <v>-0.31510000000002947</v>
      </c>
    </row>
    <row r="2875" spans="1:3" hidden="1" outlineLevel="1" x14ac:dyDescent="0.25">
      <c r="C2875" s="96">
        <f>баланс!$B$2302</f>
        <v>0.84000000000014552</v>
      </c>
    </row>
    <row r="2876" spans="1:3" x14ac:dyDescent="0.25">
      <c r="A2876" t="s">
        <v>50</v>
      </c>
      <c r="C2876" s="96">
        <f>SUM(C2874:C2875)</f>
        <v>0.52490000000011605</v>
      </c>
    </row>
    <row r="2877" spans="1:3" hidden="1" outlineLevel="1" x14ac:dyDescent="0.25">
      <c r="B2877" t="s">
        <v>1505</v>
      </c>
      <c r="C2877" s="96">
        <f>баланс!$B$596</f>
        <v>0.54145616027716414</v>
      </c>
    </row>
    <row r="2878" spans="1:3" x14ac:dyDescent="0.25">
      <c r="A2878" t="s">
        <v>531</v>
      </c>
      <c r="C2878" s="96">
        <f>SUM(C2877)</f>
        <v>0.54145616027716414</v>
      </c>
    </row>
    <row r="2879" spans="1:3" hidden="1" outlineLevel="1" x14ac:dyDescent="0.25">
      <c r="B2879" t="s">
        <v>1505</v>
      </c>
      <c r="C2879" s="96">
        <f>баланс!$B$453</f>
        <v>6.3624396061186417E-2</v>
      </c>
    </row>
    <row r="2880" spans="1:3" hidden="1" outlineLevel="1" x14ac:dyDescent="0.25">
      <c r="C2880" s="96">
        <f>баланс!$B$454</f>
        <v>0.19039999999995416</v>
      </c>
    </row>
    <row r="2881" spans="1:3" hidden="1" outlineLevel="1" x14ac:dyDescent="0.25">
      <c r="C2881" s="96">
        <f>баланс!$B$455</f>
        <v>0.28999999999996362</v>
      </c>
    </row>
    <row r="2882" spans="1:3" x14ac:dyDescent="0.25">
      <c r="A2882" t="s">
        <v>117</v>
      </c>
      <c r="C2882" s="96">
        <f>SUM(C2879:C2881)</f>
        <v>0.5440243960611042</v>
      </c>
    </row>
    <row r="2883" spans="1:3" hidden="1" outlineLevel="1" x14ac:dyDescent="0.25">
      <c r="B2883" t="s">
        <v>1505</v>
      </c>
      <c r="C2883" s="96">
        <f>баланс!$B$37</f>
        <v>0.45325999999977284</v>
      </c>
    </row>
    <row r="2884" spans="1:3" hidden="1" outlineLevel="1" x14ac:dyDescent="0.25">
      <c r="C2884" s="96">
        <f>баланс!$B$38</f>
        <v>9.0915999999992891E-2</v>
      </c>
    </row>
    <row r="2885" spans="1:3" x14ac:dyDescent="0.25">
      <c r="A2885" t="s">
        <v>171</v>
      </c>
      <c r="C2885" s="96">
        <f>SUM(C2883:C2884)</f>
        <v>0.54417599999976574</v>
      </c>
    </row>
    <row r="2886" spans="1:3" hidden="1" outlineLevel="1" x14ac:dyDescent="0.25">
      <c r="B2886" t="s">
        <v>1505</v>
      </c>
      <c r="C2886" s="96">
        <f>баланс!$B$276</f>
        <v>0.55199999999990723</v>
      </c>
    </row>
    <row r="2887" spans="1:3" x14ac:dyDescent="0.25">
      <c r="A2887" t="s">
        <v>303</v>
      </c>
      <c r="C2887" s="96">
        <f>SUM(C2886)</f>
        <v>0.55199999999990723</v>
      </c>
    </row>
    <row r="2888" spans="1:3" hidden="1" outlineLevel="1" x14ac:dyDescent="0.25">
      <c r="B2888" t="s">
        <v>1505</v>
      </c>
      <c r="C2888" s="96">
        <f>баланс!$B$815</f>
        <v>0.89960000000019136</v>
      </c>
    </row>
    <row r="2889" spans="1:3" hidden="1" outlineLevel="1" x14ac:dyDescent="0.25">
      <c r="C2889" s="96">
        <f>баланс!$B$816</f>
        <v>-8.3200000001397711E-3</v>
      </c>
    </row>
    <row r="2890" spans="1:3" hidden="1" outlineLevel="1" x14ac:dyDescent="0.25">
      <c r="C2890" s="96">
        <f>баланс!$B$817</f>
        <v>-0.3322440000001734</v>
      </c>
    </row>
    <row r="2891" spans="1:3" x14ac:dyDescent="0.25">
      <c r="A2891" t="s">
        <v>636</v>
      </c>
      <c r="C2891" s="96">
        <f>SUM(C2888:C2890)</f>
        <v>0.55903599999987819</v>
      </c>
    </row>
    <row r="2892" spans="1:3" hidden="1" outlineLevel="1" x14ac:dyDescent="0.25">
      <c r="B2892" t="s">
        <v>1505</v>
      </c>
      <c r="C2892" s="96">
        <f>баланс!$B$286</f>
        <v>0.56514221828558675</v>
      </c>
    </row>
    <row r="2893" spans="1:3" x14ac:dyDescent="0.25">
      <c r="A2893" t="s">
        <v>310</v>
      </c>
      <c r="C2893" s="96">
        <f>SUM(C2892)</f>
        <v>0.56514221828558675</v>
      </c>
    </row>
    <row r="2894" spans="1:3" hidden="1" outlineLevel="1" x14ac:dyDescent="0.25">
      <c r="B2894" t="s">
        <v>1505</v>
      </c>
      <c r="C2894" s="96">
        <f>баланс!$B$1114</f>
        <v>-0.11998000000016873</v>
      </c>
    </row>
    <row r="2895" spans="1:3" hidden="1" outlineLevel="1" x14ac:dyDescent="0.25">
      <c r="C2895" s="96">
        <f>баланс!$B$1115</f>
        <v>-0.72100000000000364</v>
      </c>
    </row>
    <row r="2896" spans="1:3" hidden="1" outlineLevel="1" x14ac:dyDescent="0.25">
      <c r="C2896" s="96">
        <f>баланс!$B$1116</f>
        <v>-1.6622000000002117</v>
      </c>
    </row>
    <row r="2897" spans="1:3" hidden="1" outlineLevel="1" x14ac:dyDescent="0.25">
      <c r="C2897" s="96">
        <f>баланс!$B$1117</f>
        <v>-0.16879999999991924</v>
      </c>
    </row>
    <row r="2898" spans="1:3" hidden="1" outlineLevel="1" x14ac:dyDescent="0.25">
      <c r="C2898" s="96">
        <f>баланс!$B$1118</f>
        <v>33.751120000000014</v>
      </c>
    </row>
    <row r="2899" spans="1:3" hidden="1" outlineLevel="1" x14ac:dyDescent="0.25">
      <c r="C2899" s="96">
        <f>баланс!$B$1119</f>
        <v>0.11680000000023938</v>
      </c>
    </row>
    <row r="2900" spans="1:3" hidden="1" outlineLevel="1" x14ac:dyDescent="0.25">
      <c r="C2900" s="96">
        <f>баланс!$B$1120</f>
        <v>-308.36134000000004</v>
      </c>
    </row>
    <row r="2901" spans="1:3" hidden="1" outlineLevel="1" x14ac:dyDescent="0.25">
      <c r="C2901" s="96">
        <f>баланс!$B$1121</f>
        <v>277.16314999999963</v>
      </c>
    </row>
    <row r="2902" spans="1:3" hidden="1" outlineLevel="1" x14ac:dyDescent="0.25">
      <c r="C2902" s="96">
        <f>баланс!$B$1122</f>
        <v>0.34749999999996817</v>
      </c>
    </row>
    <row r="2903" spans="1:3" hidden="1" outlineLevel="1" x14ac:dyDescent="0.25">
      <c r="C2903" s="96">
        <f>баланс!$B$1123</f>
        <v>0.18559999999979482</v>
      </c>
    </row>
    <row r="2904" spans="1:3" hidden="1" outlineLevel="1" x14ac:dyDescent="0.25">
      <c r="C2904" s="96">
        <f>баланс!$B$1124</f>
        <v>5.0039999999967222E-2</v>
      </c>
    </row>
    <row r="2905" spans="1:3" x14ac:dyDescent="0.25">
      <c r="A2905" t="s">
        <v>63</v>
      </c>
      <c r="C2905" s="96">
        <f>SUM(C2894:C2904)</f>
        <v>0.58088999999927182</v>
      </c>
    </row>
    <row r="2906" spans="1:3" hidden="1" outlineLevel="1" x14ac:dyDescent="0.25">
      <c r="B2906" t="s">
        <v>1505</v>
      </c>
      <c r="C2906" s="96">
        <f>баланс!$B$2592</f>
        <v>0.58480000000002974</v>
      </c>
    </row>
    <row r="2907" spans="1:3" x14ac:dyDescent="0.25">
      <c r="A2907" t="s">
        <v>1456</v>
      </c>
      <c r="C2907" s="96">
        <f>SUM(C2906)</f>
        <v>0.58480000000002974</v>
      </c>
    </row>
    <row r="2908" spans="1:3" hidden="1" outlineLevel="1" x14ac:dyDescent="0.25">
      <c r="B2908" t="s">
        <v>1505</v>
      </c>
      <c r="C2908" s="96">
        <f>баланс!$B$1845</f>
        <v>0.34648799999990842</v>
      </c>
    </row>
    <row r="2909" spans="1:3" hidden="1" outlineLevel="1" x14ac:dyDescent="0.25">
      <c r="C2909" s="96">
        <f>баланс!$B$1846</f>
        <v>0.19679999999999609</v>
      </c>
    </row>
    <row r="2910" spans="1:3" hidden="1" outlineLevel="1" x14ac:dyDescent="0.25">
      <c r="C2910" s="96">
        <f>баланс!$B$1847</f>
        <v>4.5600000000035834E-2</v>
      </c>
    </row>
    <row r="2911" spans="1:3" x14ac:dyDescent="0.25">
      <c r="A2911" t="s">
        <v>1120</v>
      </c>
      <c r="C2911" s="96">
        <f>SUM(C2908:C2910)</f>
        <v>0.58888799999994035</v>
      </c>
    </row>
    <row r="2912" spans="1:3" hidden="1" outlineLevel="1" x14ac:dyDescent="0.25">
      <c r="B2912" t="s">
        <v>1505</v>
      </c>
      <c r="C2912" s="96">
        <f>баланс!$B$110</f>
        <v>0.37572500000010223</v>
      </c>
    </row>
    <row r="2913" spans="1:3" hidden="1" outlineLevel="1" x14ac:dyDescent="0.25">
      <c r="C2913" s="96">
        <f>баланс!$B$111</f>
        <v>-0.22452100000009523</v>
      </c>
    </row>
    <row r="2914" spans="1:3" hidden="1" outlineLevel="1" x14ac:dyDescent="0.25">
      <c r="C2914" s="96">
        <f>баланс!$B$112</f>
        <v>-0.44360000000006039</v>
      </c>
    </row>
    <row r="2915" spans="1:3" hidden="1" outlineLevel="1" x14ac:dyDescent="0.25">
      <c r="C2915" s="96">
        <f>баланс!$B$113</f>
        <v>-0.55800000000044747</v>
      </c>
    </row>
    <row r="2916" spans="1:3" hidden="1" outlineLevel="1" x14ac:dyDescent="0.25">
      <c r="C2916" s="96">
        <f>баланс!$B$114</f>
        <v>-0.96160000000008949</v>
      </c>
    </row>
    <row r="2917" spans="1:3" hidden="1" outlineLevel="1" x14ac:dyDescent="0.25">
      <c r="C2917" s="96">
        <f>баланс!$B$115</f>
        <v>0.12400000000002365</v>
      </c>
    </row>
    <row r="2918" spans="1:3" hidden="1" outlineLevel="1" x14ac:dyDescent="0.25">
      <c r="C2918" s="96">
        <f>баланс!$B$116</f>
        <v>1.8215599999998631</v>
      </c>
    </row>
    <row r="2919" spans="1:3" hidden="1" outlineLevel="1" x14ac:dyDescent="0.25">
      <c r="C2919" s="96">
        <f>баланс!$B$117</f>
        <v>0.46388000000024476</v>
      </c>
    </row>
    <row r="2920" spans="1:3" x14ac:dyDescent="0.25">
      <c r="A2920" t="s">
        <v>26</v>
      </c>
      <c r="C2920" s="96">
        <f>SUM(C2912:C2919)</f>
        <v>0.59744399999954112</v>
      </c>
    </row>
    <row r="2921" spans="1:3" hidden="1" outlineLevel="1" x14ac:dyDescent="0.25">
      <c r="B2921" t="s">
        <v>1505</v>
      </c>
      <c r="C2921" s="96">
        <f>баланс!$B$2004</f>
        <v>0.64334000000013702</v>
      </c>
    </row>
    <row r="2922" spans="1:3" hidden="1" outlineLevel="1" x14ac:dyDescent="0.25">
      <c r="C2922" s="96">
        <f>баланс!$B$2005</f>
        <v>-3.9059999999949468E-2</v>
      </c>
    </row>
    <row r="2923" spans="1:3" x14ac:dyDescent="0.25">
      <c r="A2923" t="s">
        <v>1189</v>
      </c>
      <c r="C2923" s="96">
        <f>SUM(C2921:C2922)</f>
        <v>0.60428000000018756</v>
      </c>
    </row>
    <row r="2924" spans="1:3" hidden="1" outlineLevel="1" x14ac:dyDescent="0.25">
      <c r="B2924" t="s">
        <v>1505</v>
      </c>
      <c r="C2924" s="96">
        <f>баланс!$B$297</f>
        <v>0.62000000000000455</v>
      </c>
    </row>
    <row r="2925" spans="1:3" x14ac:dyDescent="0.25">
      <c r="A2925" t="s">
        <v>134</v>
      </c>
      <c r="C2925" s="96">
        <f>SUM(C2924)</f>
        <v>0.62000000000000455</v>
      </c>
    </row>
    <row r="2926" spans="1:3" hidden="1" outlineLevel="1" x14ac:dyDescent="0.25">
      <c r="B2926" t="s">
        <v>1505</v>
      </c>
      <c r="C2926" s="96">
        <f>баланс!$B$2034</f>
        <v>0.62020000000006803</v>
      </c>
    </row>
    <row r="2927" spans="1:3" x14ac:dyDescent="0.25">
      <c r="A2927" t="s">
        <v>1203</v>
      </c>
      <c r="C2927" s="96">
        <f>SUM(C2926)</f>
        <v>0.62020000000006803</v>
      </c>
    </row>
    <row r="2928" spans="1:3" hidden="1" outlineLevel="1" x14ac:dyDescent="0.25">
      <c r="B2928" t="s">
        <v>1505</v>
      </c>
      <c r="C2928" s="96">
        <f>баланс!$B$1532</f>
        <v>0.48536387096714861</v>
      </c>
    </row>
    <row r="2929" spans="1:3" hidden="1" outlineLevel="1" x14ac:dyDescent="0.25">
      <c r="C2929" s="96">
        <f>баланс!$B$1533</f>
        <v>-1.4766249999865977E-2</v>
      </c>
    </row>
    <row r="2930" spans="1:3" hidden="1" outlineLevel="1" x14ac:dyDescent="0.25">
      <c r="C2930" s="96">
        <f>баланс!$B$1534</f>
        <v>-0.19175499999983003</v>
      </c>
    </row>
    <row r="2931" spans="1:3" hidden="1" outlineLevel="1" x14ac:dyDescent="0.25">
      <c r="C2931" s="96">
        <f>баланс!$B$1535</f>
        <v>0.15768499999967389</v>
      </c>
    </row>
    <row r="2932" spans="1:3" hidden="1" outlineLevel="1" x14ac:dyDescent="0.25">
      <c r="C2932" s="96">
        <f>баланс!$B$1536</f>
        <v>0.19474499999978434</v>
      </c>
    </row>
    <row r="2933" spans="1:3" x14ac:dyDescent="0.25">
      <c r="A2933" t="s">
        <v>986</v>
      </c>
      <c r="C2933" s="96">
        <f>SUM(C2928:C2932)</f>
        <v>0.63127262096691084</v>
      </c>
    </row>
    <row r="2934" spans="1:3" hidden="1" outlineLevel="1" x14ac:dyDescent="0.25">
      <c r="B2934" t="s">
        <v>1505</v>
      </c>
      <c r="C2934" s="96">
        <f>баланс!$B$2207</f>
        <v>-0.19322113083467229</v>
      </c>
    </row>
    <row r="2935" spans="1:3" hidden="1" outlineLevel="1" x14ac:dyDescent="0.25">
      <c r="C2935" s="96">
        <f>баланс!$B$2208</f>
        <v>-0.541997999999694</v>
      </c>
    </row>
    <row r="2936" spans="1:3" hidden="1" outlineLevel="1" x14ac:dyDescent="0.25">
      <c r="C2936" s="96">
        <f>баланс!$B$2209</f>
        <v>0.2660000000000764</v>
      </c>
    </row>
    <row r="2937" spans="1:3" hidden="1" outlineLevel="1" x14ac:dyDescent="0.25">
      <c r="C2937" s="96">
        <f>баланс!$B$2210</f>
        <v>-0.40839999999991505</v>
      </c>
    </row>
    <row r="2938" spans="1:3" hidden="1" outlineLevel="1" x14ac:dyDescent="0.25">
      <c r="C2938" s="96">
        <f>баланс!$B$2211</f>
        <v>1.1852899999998954</v>
      </c>
    </row>
    <row r="2939" spans="1:3" hidden="1" outlineLevel="1" x14ac:dyDescent="0.25">
      <c r="C2939" s="96">
        <f>баланс!$B$2212</f>
        <v>9.8960000000033688E-2</v>
      </c>
    </row>
    <row r="2940" spans="1:3" hidden="1" outlineLevel="1" x14ac:dyDescent="0.25">
      <c r="C2940" s="96">
        <f>баланс!$B$2213</f>
        <v>5.2000000000589353E-3</v>
      </c>
    </row>
    <row r="2941" spans="1:3" hidden="1" outlineLevel="1" x14ac:dyDescent="0.25">
      <c r="C2941" s="96">
        <f>баланс!$B$2214</f>
        <v>0.1999999999998181</v>
      </c>
    </row>
    <row r="2942" spans="1:3" hidden="1" outlineLevel="1" x14ac:dyDescent="0.25">
      <c r="C2942" s="96">
        <f>баланс!$B$2215</f>
        <v>2.9999999999972715E-2</v>
      </c>
    </row>
    <row r="2943" spans="1:3" x14ac:dyDescent="0.25">
      <c r="A2943" t="s">
        <v>84</v>
      </c>
      <c r="C2943" s="96">
        <f>SUM(C2934:C2942)</f>
        <v>0.64183086916557386</v>
      </c>
    </row>
    <row r="2944" spans="1:3" hidden="1" outlineLevel="1" x14ac:dyDescent="0.25">
      <c r="B2944" t="s">
        <v>1505</v>
      </c>
      <c r="C2944" s="96">
        <f>баланс!$B$2536</f>
        <v>0.45401846211552765</v>
      </c>
    </row>
    <row r="2945" spans="1:3" hidden="1" outlineLevel="1" x14ac:dyDescent="0.25">
      <c r="C2945" s="96">
        <f>баланс!$B$2537</f>
        <v>-0.14080000000001291</v>
      </c>
    </row>
    <row r="2946" spans="1:3" hidden="1" outlineLevel="1" x14ac:dyDescent="0.25">
      <c r="C2946" s="96">
        <f>баланс!$B$2538</f>
        <v>0.33000000000004093</v>
      </c>
    </row>
    <row r="2947" spans="1:3" x14ac:dyDescent="0.25">
      <c r="A2947" t="s">
        <v>120</v>
      </c>
      <c r="C2947" s="96">
        <f>SUM(C2944:C2946)</f>
        <v>0.64321846211555567</v>
      </c>
    </row>
    <row r="2948" spans="1:3" hidden="1" outlineLevel="1" x14ac:dyDescent="0.25">
      <c r="B2948" t="s">
        <v>1505</v>
      </c>
      <c r="C2948" s="96">
        <f>баланс!$B$211</f>
        <v>0.65476843870538914</v>
      </c>
    </row>
    <row r="2949" spans="1:3" x14ac:dyDescent="0.25">
      <c r="A2949" t="s">
        <v>268</v>
      </c>
      <c r="C2949" s="96">
        <f>SUM(C2948)</f>
        <v>0.65476843870538914</v>
      </c>
    </row>
    <row r="2950" spans="1:3" hidden="1" outlineLevel="1" x14ac:dyDescent="0.25">
      <c r="B2950" t="s">
        <v>1505</v>
      </c>
      <c r="C2950" s="96">
        <f>баланс!$B$1871</f>
        <v>0.16411000000016429</v>
      </c>
    </row>
    <row r="2951" spans="1:3" hidden="1" outlineLevel="1" x14ac:dyDescent="0.25">
      <c r="C2951" s="96">
        <f>баланс!$B$1872</f>
        <v>0.14479999999957727</v>
      </c>
    </row>
    <row r="2952" spans="1:3" hidden="1" outlineLevel="1" x14ac:dyDescent="0.25">
      <c r="C2952" s="96">
        <f>баланс!$B$1873</f>
        <v>0.34960000000000946</v>
      </c>
    </row>
    <row r="2953" spans="1:3" hidden="1" outlineLevel="1" x14ac:dyDescent="0.25">
      <c r="C2953" s="96">
        <f>баланс!$B$1874</f>
        <v>0</v>
      </c>
    </row>
    <row r="2954" spans="1:3" x14ac:dyDescent="0.25">
      <c r="A2954" t="s">
        <v>96</v>
      </c>
      <c r="C2954" s="96">
        <f>SUM(C2950:C2953)</f>
        <v>0.65850999999975102</v>
      </c>
    </row>
    <row r="2955" spans="1:3" hidden="1" outlineLevel="1" x14ac:dyDescent="0.25">
      <c r="B2955" t="s">
        <v>1505</v>
      </c>
      <c r="C2955" s="96">
        <f>баланс!$B$1391</f>
        <v>0.45419999999990068</v>
      </c>
    </row>
    <row r="2956" spans="1:3" hidden="1" outlineLevel="1" x14ac:dyDescent="0.25">
      <c r="C2956" s="96">
        <f>баланс!$B$1392</f>
        <v>0.21000000000003638</v>
      </c>
    </row>
    <row r="2957" spans="1:3" x14ac:dyDescent="0.25">
      <c r="A2957" t="s">
        <v>39</v>
      </c>
      <c r="C2957" s="96">
        <f>SUM(C2955:C2956)</f>
        <v>0.66419999999993706</v>
      </c>
    </row>
    <row r="2958" spans="1:3" hidden="1" outlineLevel="1" x14ac:dyDescent="0.25">
      <c r="B2958" t="s">
        <v>1505</v>
      </c>
      <c r="C2958" s="96">
        <f>баланс!$B$2615</f>
        <v>0</v>
      </c>
    </row>
    <row r="2959" spans="1:3" hidden="1" outlineLevel="1" x14ac:dyDescent="0.25">
      <c r="C2959" s="96">
        <f>баланс!$B$2616</f>
        <v>-0.15037999999992735</v>
      </c>
    </row>
    <row r="2960" spans="1:3" hidden="1" outlineLevel="1" x14ac:dyDescent="0.25">
      <c r="C2960" s="96">
        <f>баланс!$B$2617</f>
        <v>0.24885374999996657</v>
      </c>
    </row>
    <row r="2961" spans="1:3" hidden="1" outlineLevel="1" x14ac:dyDescent="0.25">
      <c r="C2961" s="96">
        <f>баланс!$B$2618</f>
        <v>6.5979500000025837E-2</v>
      </c>
    </row>
    <row r="2962" spans="1:3" hidden="1" outlineLevel="1" x14ac:dyDescent="0.25">
      <c r="C2962" s="96">
        <f>баланс!$B$2619</f>
        <v>-9.861999999998261E-2</v>
      </c>
    </row>
    <row r="2963" spans="1:3" hidden="1" outlineLevel="1" x14ac:dyDescent="0.25">
      <c r="C2963" s="96">
        <f>баланс!$B$2620</f>
        <v>0.60000000000002274</v>
      </c>
    </row>
    <row r="2964" spans="1:3" x14ac:dyDescent="0.25">
      <c r="A2964" t="s">
        <v>1469</v>
      </c>
      <c r="C2964" s="96">
        <f>SUM(C2958:C2963)</f>
        <v>0.66583325000010518</v>
      </c>
    </row>
    <row r="2965" spans="1:3" hidden="1" outlineLevel="1" x14ac:dyDescent="0.25">
      <c r="B2965" t="s">
        <v>1505</v>
      </c>
      <c r="C2965" s="96">
        <f>баланс!$B$933</f>
        <v>0.68212238805961078</v>
      </c>
    </row>
    <row r="2966" spans="1:3" x14ac:dyDescent="0.25">
      <c r="A2966" t="s">
        <v>699</v>
      </c>
      <c r="C2966" s="96">
        <f>SUM(C2965)</f>
        <v>0.68212238805961078</v>
      </c>
    </row>
    <row r="2967" spans="1:3" hidden="1" outlineLevel="1" x14ac:dyDescent="0.25">
      <c r="B2967" t="s">
        <v>1505</v>
      </c>
      <c r="C2967" s="96">
        <f>баланс!$B$2003</f>
        <v>0.69479999999998654</v>
      </c>
    </row>
    <row r="2968" spans="1:3" x14ac:dyDescent="0.25">
      <c r="A2968" t="s">
        <v>1188</v>
      </c>
      <c r="C2968" s="96">
        <f>SUM(C2967)</f>
        <v>0.69479999999998654</v>
      </c>
    </row>
    <row r="2969" spans="1:3" hidden="1" outlineLevel="1" x14ac:dyDescent="0.25">
      <c r="B2969" t="s">
        <v>1505</v>
      </c>
      <c r="C2969" s="96">
        <f>баланс!$B$1113</f>
        <v>0.69688571428577006</v>
      </c>
    </row>
    <row r="2970" spans="1:3" x14ac:dyDescent="0.25">
      <c r="A2970" t="s">
        <v>779</v>
      </c>
      <c r="C2970" s="96">
        <f>SUM(C2969)</f>
        <v>0.69688571428577006</v>
      </c>
    </row>
    <row r="2971" spans="1:3" hidden="1" outlineLevel="1" x14ac:dyDescent="0.25">
      <c r="B2971" t="s">
        <v>1505</v>
      </c>
      <c r="C2971" s="96">
        <f>баланс!$B$41</f>
        <v>0.70033820224716692</v>
      </c>
    </row>
    <row r="2972" spans="1:3" x14ac:dyDescent="0.25">
      <c r="A2972" t="s">
        <v>177</v>
      </c>
      <c r="C2972" s="96">
        <f>SUM(C2971)</f>
        <v>0.70033820224716692</v>
      </c>
    </row>
    <row r="2973" spans="1:3" hidden="1" outlineLevel="1" x14ac:dyDescent="0.25">
      <c r="B2973" t="s">
        <v>1505</v>
      </c>
      <c r="C2973" s="96">
        <f>баланс!$B$2307</f>
        <v>0.71040000000004966</v>
      </c>
    </row>
    <row r="2974" spans="1:3" x14ac:dyDescent="0.25">
      <c r="A2974" t="s">
        <v>1325</v>
      </c>
      <c r="C2974" s="96">
        <f>SUM(C2973)</f>
        <v>0.71040000000004966</v>
      </c>
    </row>
    <row r="2975" spans="1:3" hidden="1" outlineLevel="1" x14ac:dyDescent="0.25">
      <c r="B2975" t="s">
        <v>1505</v>
      </c>
      <c r="C2975" s="96">
        <f>баланс!$B$39</f>
        <v>0.72773000000006505</v>
      </c>
    </row>
    <row r="2976" spans="1:3" x14ac:dyDescent="0.25">
      <c r="A2976" t="s">
        <v>173</v>
      </c>
      <c r="C2976" s="96">
        <f>SUM(C2975)</f>
        <v>0.72773000000006505</v>
      </c>
    </row>
    <row r="2977" spans="1:3" hidden="1" outlineLevel="1" x14ac:dyDescent="0.25">
      <c r="B2977" t="s">
        <v>1505</v>
      </c>
      <c r="C2977" s="96">
        <f>баланс!$B$2273</f>
        <v>0.7379448639157431</v>
      </c>
    </row>
    <row r="2978" spans="1:3" x14ac:dyDescent="0.25">
      <c r="A2978" t="s">
        <v>1301</v>
      </c>
      <c r="C2978" s="96">
        <f>SUM(C2977)</f>
        <v>0.7379448639157431</v>
      </c>
    </row>
    <row r="2979" spans="1:3" hidden="1" outlineLevel="1" x14ac:dyDescent="0.25">
      <c r="B2979" t="s">
        <v>1505</v>
      </c>
      <c r="C2979" s="96">
        <f>баланс!$B$1180</f>
        <v>0.10451999999986583</v>
      </c>
    </row>
    <row r="2980" spans="1:3" hidden="1" outlineLevel="1" x14ac:dyDescent="0.25">
      <c r="C2980" s="96">
        <f>баланс!$B$1181</f>
        <v>0.38582249999990381</v>
      </c>
    </row>
    <row r="2981" spans="1:3" hidden="1" outlineLevel="1" x14ac:dyDescent="0.25">
      <c r="C2981" s="96">
        <f>баланс!$B$1182</f>
        <v>0.2697400000001835</v>
      </c>
    </row>
    <row r="2982" spans="1:3" x14ac:dyDescent="0.25">
      <c r="A2982" t="s">
        <v>837</v>
      </c>
      <c r="C2982" s="96">
        <f>SUM(C2979:C2981)</f>
        <v>0.76008249999995314</v>
      </c>
    </row>
    <row r="2983" spans="1:3" hidden="1" outlineLevel="1" x14ac:dyDescent="0.25">
      <c r="B2983" t="s">
        <v>1505</v>
      </c>
      <c r="C2983" s="96">
        <f>баланс!$B$980</f>
        <v>-0.19780000000002929</v>
      </c>
    </row>
    <row r="2984" spans="1:3" hidden="1" outlineLevel="1" x14ac:dyDescent="0.25">
      <c r="C2984" s="96">
        <f>баланс!$B$981</f>
        <v>5.6598500000291097E-2</v>
      </c>
    </row>
    <row r="2985" spans="1:3" hidden="1" outlineLevel="1" x14ac:dyDescent="0.25">
      <c r="C2985" s="96">
        <f>баланс!$B$982</f>
        <v>-3.0000000003838068E-4</v>
      </c>
    </row>
    <row r="2986" spans="1:3" hidden="1" outlineLevel="1" x14ac:dyDescent="0.25">
      <c r="C2986" s="96">
        <f>баланс!$B$983</f>
        <v>0.91999999999995907</v>
      </c>
    </row>
    <row r="2987" spans="1:3" x14ac:dyDescent="0.25">
      <c r="A2987" t="s">
        <v>54</v>
      </c>
      <c r="C2987" s="96">
        <f>SUM(C2983:C2986)</f>
        <v>0.7784985000001825</v>
      </c>
    </row>
    <row r="2988" spans="1:3" hidden="1" outlineLevel="1" x14ac:dyDescent="0.25">
      <c r="B2988" t="s">
        <v>1505</v>
      </c>
      <c r="C2988" s="96">
        <f>баланс!$B$2444</f>
        <v>0.78418999999985317</v>
      </c>
    </row>
    <row r="2989" spans="1:3" x14ac:dyDescent="0.25">
      <c r="A2989" t="s">
        <v>1362</v>
      </c>
      <c r="C2989" s="96">
        <f>SUM(C2988)</f>
        <v>0.78418999999985317</v>
      </c>
    </row>
    <row r="2990" spans="1:3" hidden="1" outlineLevel="1" x14ac:dyDescent="0.25">
      <c r="B2990" t="s">
        <v>1505</v>
      </c>
      <c r="C2990" s="96">
        <f>баланс!$B$2334</f>
        <v>0.79518989898997461</v>
      </c>
    </row>
    <row r="2991" spans="1:3" x14ac:dyDescent="0.25">
      <c r="A2991" t="s">
        <v>1331</v>
      </c>
      <c r="C2991" s="96">
        <f>SUM(C2990)</f>
        <v>0.79518989898997461</v>
      </c>
    </row>
    <row r="2992" spans="1:3" hidden="1" outlineLevel="1" x14ac:dyDescent="0.25">
      <c r="B2992" t="s">
        <v>1505</v>
      </c>
      <c r="C2992" s="96">
        <f>баланс!$B$101</f>
        <v>5.8028222222220052</v>
      </c>
    </row>
    <row r="2993" spans="1:3" hidden="1" outlineLevel="1" x14ac:dyDescent="0.25">
      <c r="C2993" s="96">
        <f>баланс!$B$102</f>
        <v>4.7769999999900392E-2</v>
      </c>
    </row>
    <row r="2994" spans="1:3" hidden="1" outlineLevel="1" x14ac:dyDescent="0.25">
      <c r="C2994" s="96">
        <f>баланс!$B$103</f>
        <v>-0.92768000000023676</v>
      </c>
    </row>
    <row r="2995" spans="1:3" hidden="1" outlineLevel="1" x14ac:dyDescent="0.25">
      <c r="C2995" s="96">
        <f>баланс!$B$104</f>
        <v>0.14800000000002456</v>
      </c>
    </row>
    <row r="2996" spans="1:3" hidden="1" outlineLevel="1" x14ac:dyDescent="0.25">
      <c r="C2996" s="96">
        <f>баланс!$B$105</f>
        <v>1.8987049999999499</v>
      </c>
    </row>
    <row r="2997" spans="1:3" hidden="1" outlineLevel="1" x14ac:dyDescent="0.25">
      <c r="C2997" s="96">
        <f>баланс!$B$106</f>
        <v>-6.9854040000004716</v>
      </c>
    </row>
    <row r="2998" spans="1:3" hidden="1" outlineLevel="1" x14ac:dyDescent="0.25">
      <c r="C2998" s="96">
        <f>баланс!$B$107</f>
        <v>0.39039999999988595</v>
      </c>
    </row>
    <row r="2999" spans="1:3" hidden="1" outlineLevel="1" x14ac:dyDescent="0.25">
      <c r="C2999" s="96">
        <f>баланс!$B$108</f>
        <v>0.10244500000021617</v>
      </c>
    </row>
    <row r="3000" spans="1:3" hidden="1" outlineLevel="1" x14ac:dyDescent="0.25">
      <c r="C3000" s="96">
        <f>баланс!$B$109</f>
        <v>0.31829999999990832</v>
      </c>
    </row>
    <row r="3001" spans="1:3" x14ac:dyDescent="0.25">
      <c r="A3001" t="s">
        <v>211</v>
      </c>
      <c r="C3001" s="96">
        <f>SUM(C2992:C3000)</f>
        <v>0.79535822222118213</v>
      </c>
    </row>
    <row r="3002" spans="1:3" hidden="1" outlineLevel="1" x14ac:dyDescent="0.25">
      <c r="B3002" t="s">
        <v>1505</v>
      </c>
      <c r="C3002" s="96">
        <f>баланс!$B$1048</f>
        <v>0.36275999999998021</v>
      </c>
    </row>
    <row r="3003" spans="1:3" hidden="1" outlineLevel="1" x14ac:dyDescent="0.25">
      <c r="C3003" s="96">
        <f>баланс!$B$1049</f>
        <v>0.43327999999996791</v>
      </c>
    </row>
    <row r="3004" spans="1:3" x14ac:dyDescent="0.25">
      <c r="A3004" t="s">
        <v>754</v>
      </c>
      <c r="C3004" s="96">
        <f>SUM(C3002:C3003)</f>
        <v>0.79603999999994812</v>
      </c>
    </row>
    <row r="3005" spans="1:3" hidden="1" outlineLevel="1" x14ac:dyDescent="0.25">
      <c r="B3005" t="s">
        <v>1505</v>
      </c>
      <c r="C3005" s="96">
        <f>баланс!$B$1868</f>
        <v>0.12748800000008487</v>
      </c>
    </row>
    <row r="3006" spans="1:3" hidden="1" outlineLevel="1" x14ac:dyDescent="0.25">
      <c r="C3006" s="96">
        <f>баланс!$B$1869</f>
        <v>0.40160000000014406</v>
      </c>
    </row>
    <row r="3007" spans="1:3" hidden="1" outlineLevel="1" x14ac:dyDescent="0.25">
      <c r="C3007" s="96">
        <f>баланс!$B$1870</f>
        <v>0.28350399999999354</v>
      </c>
    </row>
    <row r="3008" spans="1:3" x14ac:dyDescent="0.25">
      <c r="A3008" t="s">
        <v>1132</v>
      </c>
      <c r="C3008" s="96">
        <f>SUM(C3005:C3007)</f>
        <v>0.81259200000022247</v>
      </c>
    </row>
    <row r="3009" spans="1:3" hidden="1" outlineLevel="1" x14ac:dyDescent="0.25">
      <c r="B3009" t="s">
        <v>1505</v>
      </c>
      <c r="C3009" s="96">
        <f>баланс!$B$2523</f>
        <v>0.82726999999982809</v>
      </c>
    </row>
    <row r="3010" spans="1:3" x14ac:dyDescent="0.25">
      <c r="A3010" t="s">
        <v>1407</v>
      </c>
      <c r="C3010" s="96">
        <f>SUM(C3009)</f>
        <v>0.82726999999982809</v>
      </c>
    </row>
    <row r="3011" spans="1:3" hidden="1" outlineLevel="1" x14ac:dyDescent="0.25">
      <c r="B3011" t="s">
        <v>1505</v>
      </c>
      <c r="C3011" s="96">
        <f>баланс!$B$1188</f>
        <v>0.8297999999999206</v>
      </c>
    </row>
    <row r="3012" spans="1:3" x14ac:dyDescent="0.25">
      <c r="A3012" t="s">
        <v>841</v>
      </c>
      <c r="C3012" s="96">
        <f>SUM(C3011)</f>
        <v>0.8297999999999206</v>
      </c>
    </row>
    <row r="3013" spans="1:3" hidden="1" outlineLevel="1" x14ac:dyDescent="0.25">
      <c r="B3013" t="s">
        <v>1505</v>
      </c>
      <c r="C3013" s="96">
        <f>баланс!$B$619</f>
        <v>0.48022000000008802</v>
      </c>
    </row>
    <row r="3014" spans="1:3" hidden="1" outlineLevel="1" x14ac:dyDescent="0.25">
      <c r="C3014" s="96">
        <f>баланс!$B$620</f>
        <v>-0.2357604999999694</v>
      </c>
    </row>
    <row r="3015" spans="1:3" hidden="1" outlineLevel="1" x14ac:dyDescent="0.25">
      <c r="C3015" s="96">
        <f>баланс!$B$621</f>
        <v>0.1193039999998291</v>
      </c>
    </row>
    <row r="3016" spans="1:3" hidden="1" outlineLevel="1" x14ac:dyDescent="0.25">
      <c r="C3016" s="96">
        <f>баланс!$B$622</f>
        <v>0.47200000000003683</v>
      </c>
    </row>
    <row r="3017" spans="1:3" x14ac:dyDescent="0.25">
      <c r="A3017" t="s">
        <v>114</v>
      </c>
      <c r="C3017" s="96">
        <f>SUM(C3013:C3016)</f>
        <v>0.83576349999998456</v>
      </c>
    </row>
    <row r="3018" spans="1:3" hidden="1" outlineLevel="1" x14ac:dyDescent="0.25">
      <c r="B3018" t="s">
        <v>1505</v>
      </c>
      <c r="C3018" s="96">
        <f>баланс!$B$206</f>
        <v>0.36670000000003711</v>
      </c>
    </row>
    <row r="3019" spans="1:3" hidden="1" outlineLevel="1" x14ac:dyDescent="0.25">
      <c r="C3019" s="96">
        <f>баланс!$B$207</f>
        <v>0.46934000000010201</v>
      </c>
    </row>
    <row r="3020" spans="1:3" x14ac:dyDescent="0.25">
      <c r="A3020" t="s">
        <v>262</v>
      </c>
      <c r="C3020" s="96">
        <f>SUM(C3018:C3019)</f>
        <v>0.83604000000013912</v>
      </c>
    </row>
    <row r="3021" spans="1:3" hidden="1" outlineLevel="1" x14ac:dyDescent="0.25">
      <c r="B3021" t="s">
        <v>1505</v>
      </c>
      <c r="C3021" s="96">
        <f>баланс!$B$2161</f>
        <v>0.86502500000051441</v>
      </c>
    </row>
    <row r="3022" spans="1:3" x14ac:dyDescent="0.25">
      <c r="A3022" t="s">
        <v>1247</v>
      </c>
      <c r="C3022" s="96">
        <f>SUM(C3021)</f>
        <v>0.86502500000051441</v>
      </c>
    </row>
    <row r="3023" spans="1:3" hidden="1" outlineLevel="1" x14ac:dyDescent="0.25">
      <c r="B3023" t="s">
        <v>1505</v>
      </c>
      <c r="C3023" s="96">
        <f>баланс!$B$655</f>
        <v>0.48964999999986958</v>
      </c>
    </row>
    <row r="3024" spans="1:3" hidden="1" outlineLevel="1" x14ac:dyDescent="0.25">
      <c r="C3024" s="96">
        <f>баланс!$B$656</f>
        <v>-1.0926349999992055</v>
      </c>
    </row>
    <row r="3025" spans="1:3" hidden="1" outlineLevel="1" x14ac:dyDescent="0.25">
      <c r="C3025" s="96">
        <f>баланс!$B$657</f>
        <v>-4.1308750000098371E-2</v>
      </c>
    </row>
    <row r="3026" spans="1:3" hidden="1" outlineLevel="1" x14ac:dyDescent="0.25">
      <c r="C3026" s="96">
        <f>баланс!$B$658</f>
        <v>-0.24555750000001808</v>
      </c>
    </row>
    <row r="3027" spans="1:3" hidden="1" outlineLevel="1" x14ac:dyDescent="0.25">
      <c r="C3027" s="96">
        <f>баланс!$B$659</f>
        <v>-0.39840000000003783</v>
      </c>
    </row>
    <row r="3028" spans="1:3" hidden="1" outlineLevel="1" x14ac:dyDescent="0.25">
      <c r="C3028" s="96">
        <f>баланс!$B$660</f>
        <v>1.5146500000000742</v>
      </c>
    </row>
    <row r="3029" spans="1:3" hidden="1" outlineLevel="1" x14ac:dyDescent="0.25">
      <c r="C3029" s="96">
        <f>баланс!$B$661</f>
        <v>2.5039999999989959E-2</v>
      </c>
    </row>
    <row r="3030" spans="1:3" hidden="1" outlineLevel="1" x14ac:dyDescent="0.25">
      <c r="C3030" s="96">
        <f>баланс!$B$662</f>
        <v>0.29581000000007407</v>
      </c>
    </row>
    <row r="3031" spans="1:3" hidden="1" outlineLevel="1" x14ac:dyDescent="0.25">
      <c r="C3031" s="96">
        <f>баланс!$B$663</f>
        <v>0.21199999999998909</v>
      </c>
    </row>
    <row r="3032" spans="1:3" hidden="1" outlineLevel="1" x14ac:dyDescent="0.25">
      <c r="C3032" s="96">
        <f>баланс!$B$664</f>
        <v>5.5454999999938082E-2</v>
      </c>
    </row>
    <row r="3033" spans="1:3" hidden="1" outlineLevel="1" x14ac:dyDescent="0.25">
      <c r="C3033" s="96">
        <f>баланс!$B$665</f>
        <v>7.7569999999923311E-2</v>
      </c>
    </row>
    <row r="3034" spans="1:3" x14ac:dyDescent="0.25">
      <c r="A3034" t="s">
        <v>572</v>
      </c>
      <c r="C3034" s="96">
        <f>SUM(C3023:C3033)</f>
        <v>0.89227375000049847</v>
      </c>
    </row>
    <row r="3035" spans="1:3" hidden="1" outlineLevel="1" x14ac:dyDescent="0.25">
      <c r="B3035" t="s">
        <v>1505</v>
      </c>
      <c r="C3035" s="96">
        <f>баланс!$B$1310</f>
        <v>0.89946666666662622</v>
      </c>
    </row>
    <row r="3036" spans="1:3" x14ac:dyDescent="0.25">
      <c r="A3036" t="s">
        <v>891</v>
      </c>
      <c r="C3036" s="96">
        <f>SUM(C3035)</f>
        <v>0.89946666666662622</v>
      </c>
    </row>
    <row r="3037" spans="1:3" hidden="1" outlineLevel="1" x14ac:dyDescent="0.25">
      <c r="B3037" t="s">
        <v>1505</v>
      </c>
      <c r="C3037" s="96">
        <f>баланс!$B$757</f>
        <v>18.565947992787784</v>
      </c>
    </row>
    <row r="3038" spans="1:3" hidden="1" outlineLevel="1" x14ac:dyDescent="0.25">
      <c r="C3038" s="96">
        <f>баланс!$B$758</f>
        <v>-0.40443999999996549</v>
      </c>
    </row>
    <row r="3039" spans="1:3" hidden="1" outlineLevel="1" x14ac:dyDescent="0.25">
      <c r="C3039" s="96">
        <f>баланс!$B$759</f>
        <v>-0.38673750000009477</v>
      </c>
    </row>
    <row r="3040" spans="1:3" hidden="1" outlineLevel="1" x14ac:dyDescent="0.25">
      <c r="C3040" s="96">
        <f>баланс!$B$760</f>
        <v>-0.71345799999994597</v>
      </c>
    </row>
    <row r="3041" spans="1:3" hidden="1" outlineLevel="1" x14ac:dyDescent="0.25">
      <c r="C3041" s="96">
        <f>баланс!$B$761</f>
        <v>0.39471624999941923</v>
      </c>
    </row>
    <row r="3042" spans="1:3" hidden="1" outlineLevel="1" x14ac:dyDescent="0.25">
      <c r="C3042" s="96">
        <f>баланс!$B$762</f>
        <v>-0.83135709999999108</v>
      </c>
    </row>
    <row r="3043" spans="1:3" hidden="1" outlineLevel="1" x14ac:dyDescent="0.25">
      <c r="C3043" s="96">
        <f>баланс!$B$763</f>
        <v>-0.45957749999990938</v>
      </c>
    </row>
    <row r="3044" spans="1:3" hidden="1" outlineLevel="1" x14ac:dyDescent="0.25">
      <c r="C3044" s="96">
        <f>баланс!$B$764</f>
        <v>-16.343119999999999</v>
      </c>
    </row>
    <row r="3045" spans="1:3" hidden="1" outlineLevel="1" x14ac:dyDescent="0.25">
      <c r="C3045" s="96">
        <f>баланс!$B$765</f>
        <v>-4.9239999999826978E-2</v>
      </c>
    </row>
    <row r="3046" spans="1:3" hidden="1" outlineLevel="1" x14ac:dyDescent="0.25">
      <c r="C3046" s="96">
        <f>баланс!$B$766</f>
        <v>0.15290000000004511</v>
      </c>
    </row>
    <row r="3047" spans="1:3" hidden="1" outlineLevel="1" x14ac:dyDescent="0.25">
      <c r="C3047" s="96">
        <f>баланс!$B$767</f>
        <v>-9.6750000000156433E-2</v>
      </c>
    </row>
    <row r="3048" spans="1:3" hidden="1" outlineLevel="1" x14ac:dyDescent="0.25">
      <c r="C3048" s="96">
        <f>баланс!$B$768</f>
        <v>0.63721599999985301</v>
      </c>
    </row>
    <row r="3049" spans="1:3" hidden="1" outlineLevel="1" x14ac:dyDescent="0.25">
      <c r="C3049" s="96">
        <f>баланс!$B$769</f>
        <v>383</v>
      </c>
    </row>
    <row r="3050" spans="1:3" hidden="1" outlineLevel="1" x14ac:dyDescent="0.25">
      <c r="C3050" s="96">
        <f>баланс!$B$770</f>
        <v>0.16000000000002501</v>
      </c>
    </row>
    <row r="3051" spans="1:3" hidden="1" outlineLevel="1" x14ac:dyDescent="0.25">
      <c r="C3051" s="96">
        <f>баланс!$B$771</f>
        <v>-382.92000000000007</v>
      </c>
    </row>
    <row r="3052" spans="1:3" hidden="1" outlineLevel="1" x14ac:dyDescent="0.25">
      <c r="C3052" s="96">
        <f>баланс!$B$772</f>
        <v>-0.42999999999994998</v>
      </c>
    </row>
    <row r="3053" spans="1:3" hidden="1" outlineLevel="1" x14ac:dyDescent="0.25">
      <c r="C3053" s="96">
        <f>баланс!$B$773</f>
        <v>0.63000000000010914</v>
      </c>
    </row>
    <row r="3054" spans="1:3" x14ac:dyDescent="0.25">
      <c r="A3054" t="s">
        <v>89</v>
      </c>
      <c r="C3054" s="96">
        <f>SUM(C3037:C3053)</f>
        <v>0.90610014278735207</v>
      </c>
    </row>
    <row r="3055" spans="1:3" hidden="1" outlineLevel="1" x14ac:dyDescent="0.25">
      <c r="B3055" t="s">
        <v>1505</v>
      </c>
      <c r="C3055" s="96">
        <f>баланс!$B$304</f>
        <v>0.25081128532008279</v>
      </c>
    </row>
    <row r="3056" spans="1:3" hidden="1" outlineLevel="1" x14ac:dyDescent="0.25">
      <c r="C3056" s="96">
        <f>баланс!$B$305</f>
        <v>0.1229600000000346</v>
      </c>
    </row>
    <row r="3057" spans="1:3" hidden="1" outlineLevel="1" x14ac:dyDescent="0.25">
      <c r="C3057" s="96">
        <f>баланс!$B$306</f>
        <v>0.48829999999998108</v>
      </c>
    </row>
    <row r="3058" spans="1:3" hidden="1" outlineLevel="1" x14ac:dyDescent="0.25">
      <c r="C3058" s="96">
        <f>баланс!$B$307</f>
        <v>0.10420000000021901</v>
      </c>
    </row>
    <row r="3059" spans="1:3" x14ac:dyDescent="0.25">
      <c r="A3059" t="s">
        <v>48</v>
      </c>
      <c r="C3059" s="96">
        <f>SUM(C3055:C3058)</f>
        <v>0.96627128532031747</v>
      </c>
    </row>
    <row r="3060" spans="1:3" hidden="1" outlineLevel="1" x14ac:dyDescent="0.25">
      <c r="B3060" t="s">
        <v>1505</v>
      </c>
      <c r="C3060" s="96">
        <f>баланс!$B$952</f>
        <v>0.82643999999896778</v>
      </c>
    </row>
    <row r="3061" spans="1:3" hidden="1" outlineLevel="1" x14ac:dyDescent="0.25">
      <c r="C3061" s="96">
        <f>баланс!$B$953</f>
        <v>0.39010000000007494</v>
      </c>
    </row>
    <row r="3062" spans="1:3" hidden="1" outlineLevel="1" x14ac:dyDescent="0.25">
      <c r="C3062" s="96">
        <f>баланс!$B$954</f>
        <v>-0.18276250000002392</v>
      </c>
    </row>
    <row r="3063" spans="1:3" hidden="1" outlineLevel="1" x14ac:dyDescent="0.25">
      <c r="C3063" s="96">
        <f>баланс!$B$955</f>
        <v>-5.1260000000070249E-2</v>
      </c>
    </row>
    <row r="3064" spans="1:3" x14ac:dyDescent="0.25">
      <c r="A3064" t="s">
        <v>723</v>
      </c>
      <c r="C3064" s="96">
        <f>SUM(C3060:C3063)</f>
        <v>0.98251749999894855</v>
      </c>
    </row>
    <row r="3065" spans="1:3" hidden="1" outlineLevel="1" x14ac:dyDescent="0.25">
      <c r="B3065" t="s">
        <v>1505</v>
      </c>
      <c r="C3065" s="96">
        <f>баланс!$B$1300</f>
        <v>1.0084816326530017</v>
      </c>
    </row>
    <row r="3066" spans="1:3" x14ac:dyDescent="0.25">
      <c r="A3066" t="s">
        <v>888</v>
      </c>
      <c r="C3066" s="96">
        <f>SUM(C3065)</f>
        <v>1.0084816326530017</v>
      </c>
    </row>
    <row r="3067" spans="1:3" hidden="1" outlineLevel="1" x14ac:dyDescent="0.25">
      <c r="B3067" t="s">
        <v>1505</v>
      </c>
      <c r="C3067" s="96">
        <f>баланс!$B$1635</f>
        <v>-0.17439999999999145</v>
      </c>
    </row>
    <row r="3068" spans="1:3" hidden="1" outlineLevel="1" x14ac:dyDescent="0.25">
      <c r="C3068" s="96">
        <f>баланс!$B$1636</f>
        <v>-8.5100000000011278E-2</v>
      </c>
    </row>
    <row r="3069" spans="1:3" hidden="1" outlineLevel="1" x14ac:dyDescent="0.25">
      <c r="C3069" s="96">
        <f>баланс!$B$1637</f>
        <v>0.47616000000016356</v>
      </c>
    </row>
    <row r="3070" spans="1:3" hidden="1" outlineLevel="1" x14ac:dyDescent="0.25">
      <c r="C3070" s="96">
        <f>баланс!$B$1638</f>
        <v>8.6999999999989086E-2</v>
      </c>
    </row>
    <row r="3071" spans="1:3" hidden="1" outlineLevel="1" x14ac:dyDescent="0.25">
      <c r="C3071" s="96">
        <f>баланс!$B$1639</f>
        <v>6.5300000000036107E-2</v>
      </c>
    </row>
    <row r="3072" spans="1:3" hidden="1" outlineLevel="1" x14ac:dyDescent="0.25">
      <c r="C3072" s="96">
        <f>баланс!$B$1640</f>
        <v>-0.39757000000008702</v>
      </c>
    </row>
    <row r="3073" spans="3:3" hidden="1" outlineLevel="1" x14ac:dyDescent="0.25">
      <c r="C3073" s="96">
        <f>баланс!$B$1641</f>
        <v>-0.50521500000002106</v>
      </c>
    </row>
    <row r="3074" spans="3:3" hidden="1" outlineLevel="1" x14ac:dyDescent="0.25">
      <c r="C3074" s="96">
        <f>баланс!$B$1642</f>
        <v>-0.43754849999993439</v>
      </c>
    </row>
    <row r="3075" spans="3:3" hidden="1" outlineLevel="1" x14ac:dyDescent="0.25">
      <c r="C3075" s="96">
        <f>баланс!$B$1643</f>
        <v>0.19896249999999327</v>
      </c>
    </row>
    <row r="3076" spans="3:3" hidden="1" outlineLevel="1" x14ac:dyDescent="0.25">
      <c r="C3076" s="96">
        <f>баланс!$B$1644</f>
        <v>5.3897500000061882E-2</v>
      </c>
    </row>
    <row r="3077" spans="3:3" hidden="1" outlineLevel="1" x14ac:dyDescent="0.25">
      <c r="C3077" s="96">
        <f>баланс!$B$1645</f>
        <v>3.5203500000079657E-2</v>
      </c>
    </row>
    <row r="3078" spans="3:3" hidden="1" outlineLevel="1" x14ac:dyDescent="0.25">
      <c r="C3078" s="96">
        <f>баланс!$B$1646</f>
        <v>0.12608000000000175</v>
      </c>
    </row>
    <row r="3079" spans="3:3" hidden="1" outlineLevel="1" x14ac:dyDescent="0.25">
      <c r="C3079" s="96">
        <f>баланс!$B$1647</f>
        <v>-0.46271999999999025</v>
      </c>
    </row>
    <row r="3080" spans="3:3" hidden="1" outlineLevel="1" x14ac:dyDescent="0.25">
      <c r="C3080" s="96">
        <f>баланс!$B$1648</f>
        <v>-0.23100000000005139</v>
      </c>
    </row>
    <row r="3081" spans="3:3" hidden="1" outlineLevel="1" x14ac:dyDescent="0.25">
      <c r="C3081" s="96">
        <f>баланс!$B$1649</f>
        <v>-0.50565500000004704</v>
      </c>
    </row>
    <row r="3082" spans="3:3" hidden="1" outlineLevel="1" x14ac:dyDescent="0.25">
      <c r="C3082" s="96">
        <f>баланс!$B$1650</f>
        <v>1.8766350000000784</v>
      </c>
    </row>
    <row r="3083" spans="3:3" hidden="1" outlineLevel="1" x14ac:dyDescent="0.25">
      <c r="C3083" s="96">
        <f>баланс!$B$1651</f>
        <v>-0.28156000000001313</v>
      </c>
    </row>
    <row r="3084" spans="3:3" hidden="1" outlineLevel="1" x14ac:dyDescent="0.25">
      <c r="C3084" s="96">
        <f>баланс!$B$1652</f>
        <v>-0.3247199999999566</v>
      </c>
    </row>
    <row r="3085" spans="3:3" hidden="1" outlineLevel="1" x14ac:dyDescent="0.25">
      <c r="C3085" s="96">
        <f>баланс!$B$1653</f>
        <v>0.24713999999994485</v>
      </c>
    </row>
    <row r="3086" spans="3:3" hidden="1" outlineLevel="1" x14ac:dyDescent="0.25">
      <c r="C3086" s="96">
        <f>баланс!$B$1654</f>
        <v>0.3764810000000125</v>
      </c>
    </row>
    <row r="3087" spans="3:3" hidden="1" outlineLevel="1" x14ac:dyDescent="0.25">
      <c r="C3087" s="96">
        <f>баланс!$B$1655</f>
        <v>0.3966000000002623</v>
      </c>
    </row>
    <row r="3088" spans="3:3" hidden="1" outlineLevel="1" x14ac:dyDescent="0.25">
      <c r="C3088" s="96">
        <f>баланс!$B$1656</f>
        <v>0.39408000000003085</v>
      </c>
    </row>
    <row r="3089" spans="1:3" hidden="1" outlineLevel="1" x14ac:dyDescent="0.25">
      <c r="C3089" s="96">
        <f>баланс!$B$1657</f>
        <v>-1.4749999999992269E-2</v>
      </c>
    </row>
    <row r="3090" spans="1:3" hidden="1" outlineLevel="1" x14ac:dyDescent="0.25">
      <c r="C3090" s="96">
        <f>баланс!$B$1658</f>
        <v>-0.36000000000012733</v>
      </c>
    </row>
    <row r="3091" spans="1:3" hidden="1" outlineLevel="1" x14ac:dyDescent="0.25">
      <c r="C3091" s="96">
        <f>баланс!$B$1659</f>
        <v>0.46000000000003638</v>
      </c>
    </row>
    <row r="3092" spans="1:3" x14ac:dyDescent="0.25">
      <c r="A3092" t="s">
        <v>1021</v>
      </c>
      <c r="C3092" s="96">
        <f>SUM(C3067:C3091)</f>
        <v>1.0133010000004674</v>
      </c>
    </row>
    <row r="3093" spans="1:3" hidden="1" outlineLevel="1" x14ac:dyDescent="0.25">
      <c r="B3093" t="s">
        <v>1505</v>
      </c>
      <c r="C3093" s="96">
        <f>баланс!$B$1140</f>
        <v>1.0245199999985743</v>
      </c>
    </row>
    <row r="3094" spans="1:3" x14ac:dyDescent="0.25">
      <c r="A3094" t="s">
        <v>797</v>
      </c>
      <c r="C3094" s="96">
        <f>SUM(C3093)</f>
        <v>1.0245199999985743</v>
      </c>
    </row>
    <row r="3095" spans="1:3" hidden="1" outlineLevel="1" x14ac:dyDescent="0.25">
      <c r="B3095" t="s">
        <v>1505</v>
      </c>
      <c r="C3095" s="96">
        <f>баланс!$B$634</f>
        <v>0.29078500000014174</v>
      </c>
    </row>
    <row r="3096" spans="1:3" hidden="1" outlineLevel="1" x14ac:dyDescent="0.25">
      <c r="C3096" s="96">
        <f>баланс!$B$635</f>
        <v>0.38688000000001921</v>
      </c>
    </row>
    <row r="3097" spans="1:3" hidden="1" outlineLevel="1" x14ac:dyDescent="0.25">
      <c r="C3097" s="96">
        <f>баланс!$B$636</f>
        <v>0</v>
      </c>
    </row>
    <row r="3098" spans="1:3" hidden="1" outlineLevel="1" x14ac:dyDescent="0.25">
      <c r="C3098" s="96">
        <f>баланс!$B$637</f>
        <v>0.22593099999994593</v>
      </c>
    </row>
    <row r="3099" spans="1:3" hidden="1" outlineLevel="1" x14ac:dyDescent="0.25">
      <c r="C3099" s="96">
        <f>баланс!$B$638</f>
        <v>0</v>
      </c>
    </row>
    <row r="3100" spans="1:3" hidden="1" outlineLevel="1" x14ac:dyDescent="0.25">
      <c r="C3100" s="96">
        <f>баланс!$B$639</f>
        <v>0.12860000000000582</v>
      </c>
    </row>
    <row r="3101" spans="1:3" x14ac:dyDescent="0.25">
      <c r="A3101" t="s">
        <v>99</v>
      </c>
      <c r="C3101" s="96">
        <f>SUM(C3095:C3100)</f>
        <v>1.0321960000001127</v>
      </c>
    </row>
    <row r="3102" spans="1:3" hidden="1" outlineLevel="1" x14ac:dyDescent="0.25">
      <c r="B3102" t="s">
        <v>1505</v>
      </c>
      <c r="C3102" s="96">
        <f>баланс!$B$2275</f>
        <v>-0.40019599999970978</v>
      </c>
    </row>
    <row r="3103" spans="1:3" hidden="1" outlineLevel="1" x14ac:dyDescent="0.25">
      <c r="C3103" s="96">
        <f>баланс!$B$2276</f>
        <v>-0.41679999999996653</v>
      </c>
    </row>
    <row r="3104" spans="1:3" hidden="1" outlineLevel="1" x14ac:dyDescent="0.25">
      <c r="C3104" s="96">
        <f>баланс!$B$2277</f>
        <v>0.45439999999996417</v>
      </c>
    </row>
    <row r="3105" spans="1:3" hidden="1" outlineLevel="1" x14ac:dyDescent="0.25">
      <c r="C3105" s="96">
        <f>баланс!$B$2278</f>
        <v>0.26877000000001772</v>
      </c>
    </row>
    <row r="3106" spans="1:3" hidden="1" outlineLevel="1" x14ac:dyDescent="0.25">
      <c r="C3106" s="96">
        <f>баланс!$B$2279</f>
        <v>-0.25980000000026848</v>
      </c>
    </row>
    <row r="3107" spans="1:3" hidden="1" outlineLevel="1" x14ac:dyDescent="0.25">
      <c r="C3107" s="96">
        <f>баланс!$B$2280</f>
        <v>0.46805349999999635</v>
      </c>
    </row>
    <row r="3108" spans="1:3" hidden="1" outlineLevel="1" x14ac:dyDescent="0.25">
      <c r="C3108" s="96">
        <f>баланс!$B$2281</f>
        <v>0.25999999999999091</v>
      </c>
    </row>
    <row r="3109" spans="1:3" hidden="1" outlineLevel="1" x14ac:dyDescent="0.25">
      <c r="C3109" s="96">
        <f>баланс!$B$2282</f>
        <v>0.5</v>
      </c>
    </row>
    <row r="3110" spans="1:3" hidden="1" outlineLevel="1" x14ac:dyDescent="0.25">
      <c r="C3110" s="96">
        <f>баланс!$B$2283</f>
        <v>0.20000000000004547</v>
      </c>
    </row>
    <row r="3111" spans="1:3" x14ac:dyDescent="0.25">
      <c r="A3111" t="s">
        <v>1304</v>
      </c>
      <c r="C3111" s="96">
        <f>SUM(C3102:C3110)</f>
        <v>1.0744275000000698</v>
      </c>
    </row>
    <row r="3112" spans="1:3" hidden="1" outlineLevel="1" x14ac:dyDescent="0.25">
      <c r="B3112" t="s">
        <v>1505</v>
      </c>
      <c r="C3112" s="96">
        <f>баланс!$B$900</f>
        <v>0.35257000000001426</v>
      </c>
    </row>
    <row r="3113" spans="1:3" hidden="1" outlineLevel="1" x14ac:dyDescent="0.25">
      <c r="C3113" s="96">
        <f>баланс!$B$901</f>
        <v>0.33418299999993906</v>
      </c>
    </row>
    <row r="3114" spans="1:3" hidden="1" outlineLevel="1" x14ac:dyDescent="0.25">
      <c r="C3114" s="96">
        <f>баланс!$B$902</f>
        <v>0.30989450000015495</v>
      </c>
    </row>
    <row r="3115" spans="1:3" hidden="1" outlineLevel="1" x14ac:dyDescent="0.25">
      <c r="C3115" s="96">
        <f>баланс!$B$903</f>
        <v>8.6140000000341388E-2</v>
      </c>
    </row>
    <row r="3116" spans="1:3" x14ac:dyDescent="0.25">
      <c r="A3116" t="s">
        <v>686</v>
      </c>
      <c r="C3116" s="96">
        <f>SUM(C3112:C3115)</f>
        <v>1.0827875000004497</v>
      </c>
    </row>
    <row r="3117" spans="1:3" hidden="1" outlineLevel="1" x14ac:dyDescent="0.25">
      <c r="B3117" t="s">
        <v>1505</v>
      </c>
      <c r="C3117" s="96">
        <f>баланс!$B$1782</f>
        <v>1.0937563218390096</v>
      </c>
    </row>
    <row r="3118" spans="1:3" x14ac:dyDescent="0.25">
      <c r="A3118" t="s">
        <v>1082</v>
      </c>
      <c r="C3118" s="96">
        <f>SUM(C3117)</f>
        <v>1.0937563218390096</v>
      </c>
    </row>
    <row r="3119" spans="1:3" hidden="1" outlineLevel="1" x14ac:dyDescent="0.25">
      <c r="B3119" t="s">
        <v>1505</v>
      </c>
      <c r="C3119" s="96">
        <f>баланс!$B$2497</f>
        <v>1.1311475065616605</v>
      </c>
    </row>
    <row r="3120" spans="1:3" x14ac:dyDescent="0.25">
      <c r="A3120" t="s">
        <v>1391</v>
      </c>
      <c r="C3120" s="96">
        <f>SUM(C3119)</f>
        <v>1.1311475065616605</v>
      </c>
    </row>
    <row r="3121" spans="1:3" hidden="1" outlineLevel="1" x14ac:dyDescent="0.25">
      <c r="B3121" t="s">
        <v>1505</v>
      </c>
      <c r="C3121" s="96">
        <f>баланс!$B$2036</f>
        <v>1.1351302597282427</v>
      </c>
    </row>
    <row r="3122" spans="1:3" x14ac:dyDescent="0.25">
      <c r="A3122" t="s">
        <v>1206</v>
      </c>
      <c r="C3122" s="96">
        <f>SUM(C3121)</f>
        <v>1.1351302597282427</v>
      </c>
    </row>
    <row r="3123" spans="1:3" hidden="1" outlineLevel="1" x14ac:dyDescent="0.25">
      <c r="B3123" t="s">
        <v>1505</v>
      </c>
      <c r="C3123" s="96">
        <f>баланс!$B$795</f>
        <v>-0.33156746261659009</v>
      </c>
    </row>
    <row r="3124" spans="1:3" hidden="1" outlineLevel="1" x14ac:dyDescent="0.25">
      <c r="C3124" s="96">
        <f>баланс!$B$796</f>
        <v>0.12492999999994936</v>
      </c>
    </row>
    <row r="3125" spans="1:3" hidden="1" outlineLevel="1" x14ac:dyDescent="0.25">
      <c r="C3125" s="96">
        <f>баланс!$B$797</f>
        <v>0.96761000000014974</v>
      </c>
    </row>
    <row r="3126" spans="1:3" hidden="1" outlineLevel="1" x14ac:dyDescent="0.25">
      <c r="C3126" s="96">
        <f>баланс!$B$798</f>
        <v>0.43999999999959982</v>
      </c>
    </row>
    <row r="3127" spans="1:3" hidden="1" outlineLevel="1" x14ac:dyDescent="0.25">
      <c r="C3127" s="96">
        <f>баланс!$B$799</f>
        <v>-4.9999999999954525E-2</v>
      </c>
    </row>
    <row r="3128" spans="1:3" x14ac:dyDescent="0.25">
      <c r="A3128" t="s">
        <v>33</v>
      </c>
      <c r="C3128" s="96">
        <f>SUM(C3123:C3127)</f>
        <v>1.1509725373831543</v>
      </c>
    </row>
    <row r="3129" spans="1:3" hidden="1" outlineLevel="1" x14ac:dyDescent="0.25">
      <c r="B3129" t="s">
        <v>1505</v>
      </c>
      <c r="C3129" s="96">
        <f>баланс!$B$1206</f>
        <v>0.24360000000007176</v>
      </c>
    </row>
    <row r="3130" spans="1:3" hidden="1" outlineLevel="1" x14ac:dyDescent="0.25">
      <c r="C3130" s="96">
        <f>баланс!$B$1207</f>
        <v>0.26048499999996011</v>
      </c>
    </row>
    <row r="3131" spans="1:3" hidden="1" outlineLevel="1" x14ac:dyDescent="0.25">
      <c r="C3131" s="96">
        <f>баланс!$B$1208</f>
        <v>0.39170000000001437</v>
      </c>
    </row>
    <row r="3132" spans="1:3" hidden="1" outlineLevel="1" x14ac:dyDescent="0.25">
      <c r="C3132" s="96">
        <f>баланс!$B$1209</f>
        <v>0.25999999999999091</v>
      </c>
    </row>
    <row r="3133" spans="1:3" x14ac:dyDescent="0.25">
      <c r="A3133" t="s">
        <v>857</v>
      </c>
      <c r="C3133" s="96">
        <f>SUM(C3129:C3132)</f>
        <v>1.1557850000000371</v>
      </c>
    </row>
    <row r="3134" spans="1:3" hidden="1" outlineLevel="1" x14ac:dyDescent="0.25">
      <c r="B3134" t="s">
        <v>1505</v>
      </c>
      <c r="C3134" s="96">
        <f>баланс!$B$1949</f>
        <v>1.1924749487498048</v>
      </c>
    </row>
    <row r="3135" spans="1:3" x14ac:dyDescent="0.25">
      <c r="A3135" t="s">
        <v>1173</v>
      </c>
      <c r="C3135" s="96">
        <f>SUM(C3134)</f>
        <v>1.1924749487498048</v>
      </c>
    </row>
    <row r="3136" spans="1:3" hidden="1" outlineLevel="1" x14ac:dyDescent="0.25">
      <c r="B3136" t="s">
        <v>1505</v>
      </c>
      <c r="C3136" s="96">
        <f>баланс!$B$713</f>
        <v>1.4117800000001353</v>
      </c>
    </row>
    <row r="3137" spans="1:3" hidden="1" outlineLevel="1" x14ac:dyDescent="0.25">
      <c r="C3137" s="96">
        <f>баланс!$B$714</f>
        <v>-0.1601699999991979</v>
      </c>
    </row>
    <row r="3138" spans="1:3" x14ac:dyDescent="0.25">
      <c r="A3138" t="s">
        <v>20</v>
      </c>
      <c r="C3138" s="96">
        <f>SUM(C3136:C3137)</f>
        <v>1.2516100000009374</v>
      </c>
    </row>
    <row r="3139" spans="1:3" hidden="1" outlineLevel="1" x14ac:dyDescent="0.25">
      <c r="B3139" t="s">
        <v>1505</v>
      </c>
      <c r="C3139" s="96">
        <f>баланс!$B$1736</f>
        <v>0.16230000000007294</v>
      </c>
    </row>
    <row r="3140" spans="1:3" hidden="1" outlineLevel="1" x14ac:dyDescent="0.25">
      <c r="C3140" s="96">
        <f>баланс!$B$1737</f>
        <v>-0.32630999999997812</v>
      </c>
    </row>
    <row r="3141" spans="1:3" hidden="1" outlineLevel="1" x14ac:dyDescent="0.25">
      <c r="C3141" s="96">
        <f>баланс!$B$1738</f>
        <v>-0.12235000000009677</v>
      </c>
    </row>
    <row r="3142" spans="1:3" hidden="1" outlineLevel="1" x14ac:dyDescent="0.25">
      <c r="C3142" s="96">
        <f>баланс!$B$1739</f>
        <v>0.515199999999993</v>
      </c>
    </row>
    <row r="3143" spans="1:3" hidden="1" outlineLevel="1" x14ac:dyDescent="0.25">
      <c r="C3143" s="96">
        <f>баланс!$B$1740</f>
        <v>0.22130000000004202</v>
      </c>
    </row>
    <row r="3144" spans="1:3" hidden="1" outlineLevel="1" x14ac:dyDescent="0.25">
      <c r="C3144" s="96">
        <f>баланс!$B$1741</f>
        <v>0.42072349999989456</v>
      </c>
    </row>
    <row r="3145" spans="1:3" hidden="1" outlineLevel="1" x14ac:dyDescent="0.25">
      <c r="C3145" s="96">
        <f>баланс!$B$1742</f>
        <v>0.38675999999998112</v>
      </c>
    </row>
    <row r="3146" spans="1:3" hidden="1" outlineLevel="1" x14ac:dyDescent="0.25">
      <c r="C3146" s="96">
        <f>баланс!$B$1743</f>
        <v>-0.19820000000004256</v>
      </c>
    </row>
    <row r="3147" spans="1:3" hidden="1" outlineLevel="1" x14ac:dyDescent="0.25">
      <c r="C3147" s="96">
        <f>баланс!$B$1744</f>
        <v>0.30000000000001137</v>
      </c>
    </row>
    <row r="3148" spans="1:3" x14ac:dyDescent="0.25">
      <c r="A3148" t="s">
        <v>72</v>
      </c>
      <c r="C3148" s="96">
        <f>SUM(C3139:C3147)</f>
        <v>1.3594234999998775</v>
      </c>
    </row>
    <row r="3149" spans="1:3" hidden="1" outlineLevel="1" x14ac:dyDescent="0.25">
      <c r="B3149" t="s">
        <v>1505</v>
      </c>
      <c r="C3149" s="96">
        <f>баланс!$B$997</f>
        <v>1.3702499999999418</v>
      </c>
    </row>
    <row r="3150" spans="1:3" x14ac:dyDescent="0.25">
      <c r="A3150" t="s">
        <v>746</v>
      </c>
      <c r="C3150" s="96">
        <f>SUM(C3149)</f>
        <v>1.3702499999999418</v>
      </c>
    </row>
    <row r="3151" spans="1:3" hidden="1" outlineLevel="1" x14ac:dyDescent="0.25">
      <c r="B3151" t="s">
        <v>1505</v>
      </c>
      <c r="C3151" s="96">
        <f>баланс!$B$1090</f>
        <v>1.3911200000000008</v>
      </c>
    </row>
    <row r="3152" spans="1:3" x14ac:dyDescent="0.25">
      <c r="A3152" t="s">
        <v>769</v>
      </c>
      <c r="C3152" s="96">
        <f>SUM(C3151)</f>
        <v>1.3911200000000008</v>
      </c>
    </row>
    <row r="3153" spans="1:3" hidden="1" outlineLevel="1" x14ac:dyDescent="0.25">
      <c r="B3153" t="s">
        <v>1505</v>
      </c>
      <c r="C3153" s="96">
        <f>баланс!$B$1160</f>
        <v>1.4174055583127654</v>
      </c>
    </row>
    <row r="3154" spans="1:3" x14ac:dyDescent="0.25">
      <c r="A3154" t="s">
        <v>813</v>
      </c>
      <c r="C3154" s="96">
        <f>SUM(C3153)</f>
        <v>1.4174055583127654</v>
      </c>
    </row>
    <row r="3155" spans="1:3" hidden="1" outlineLevel="1" x14ac:dyDescent="0.25">
      <c r="B3155" t="s">
        <v>1505</v>
      </c>
      <c r="C3155" s="96">
        <f>баланс!$B$2221</f>
        <v>0.14680000000043947</v>
      </c>
    </row>
    <row r="3156" spans="1:3" hidden="1" outlineLevel="1" x14ac:dyDescent="0.25">
      <c r="C3156" s="96">
        <f>баланс!$B$2222</f>
        <v>-0.45056000000010954</v>
      </c>
    </row>
    <row r="3157" spans="1:3" hidden="1" outlineLevel="1" x14ac:dyDescent="0.25">
      <c r="C3157" s="96">
        <f>баланс!$B$2223</f>
        <v>-3.8210000000049149E-2</v>
      </c>
    </row>
    <row r="3158" spans="1:3" hidden="1" outlineLevel="1" x14ac:dyDescent="0.25">
      <c r="C3158" s="96">
        <f>баланс!$B$2224</f>
        <v>-0.32249999999999091</v>
      </c>
    </row>
    <row r="3159" spans="1:3" hidden="1" outlineLevel="1" x14ac:dyDescent="0.25">
      <c r="C3159" s="96">
        <f>баланс!$B$2225</f>
        <v>1.0514000000000578</v>
      </c>
    </row>
    <row r="3160" spans="1:3" hidden="1" outlineLevel="1" x14ac:dyDescent="0.25">
      <c r="C3160" s="96">
        <f>баланс!$B$2226</f>
        <v>-0.52750000000014552</v>
      </c>
    </row>
    <row r="3161" spans="1:3" hidden="1" outlineLevel="1" x14ac:dyDescent="0.25">
      <c r="C3161" s="96">
        <f>баланс!$B$2227</f>
        <v>-0.50871999999992568</v>
      </c>
    </row>
    <row r="3162" spans="1:3" hidden="1" outlineLevel="1" x14ac:dyDescent="0.25">
      <c r="C3162" s="96">
        <f>баланс!$B$2228</f>
        <v>0.22760800000014569</v>
      </c>
    </row>
    <row r="3163" spans="1:3" hidden="1" outlineLevel="1" x14ac:dyDescent="0.25">
      <c r="C3163" s="96">
        <f>баланс!$B$2229</f>
        <v>0.40384000000005926</v>
      </c>
    </row>
    <row r="3164" spans="1:3" hidden="1" outlineLevel="1" x14ac:dyDescent="0.25">
      <c r="C3164" s="96">
        <f>баланс!$B$2230</f>
        <v>-0.31320000000005166</v>
      </c>
    </row>
    <row r="3165" spans="1:3" hidden="1" outlineLevel="1" x14ac:dyDescent="0.25">
      <c r="C3165" s="96">
        <f>баланс!$B$2231</f>
        <v>1.3089734999998655</v>
      </c>
    </row>
    <row r="3166" spans="1:3" hidden="1" outlineLevel="1" x14ac:dyDescent="0.25">
      <c r="C3166" s="96">
        <f>баланс!$B$2232</f>
        <v>0.12856999999985419</v>
      </c>
    </row>
    <row r="3167" spans="1:3" hidden="1" outlineLevel="1" x14ac:dyDescent="0.25">
      <c r="C3167" s="96">
        <f>баланс!$B$2233</f>
        <v>-0.15740000000005239</v>
      </c>
    </row>
    <row r="3168" spans="1:3" hidden="1" outlineLevel="1" x14ac:dyDescent="0.25">
      <c r="C3168" s="96">
        <f>баланс!$B$2234</f>
        <v>0.4499999999998181</v>
      </c>
    </row>
    <row r="3169" spans="1:3" hidden="1" outlineLevel="1" x14ac:dyDescent="0.25">
      <c r="C3169" s="96">
        <f>баланс!$B$2235</f>
        <v>-0.10000000000002274</v>
      </c>
    </row>
    <row r="3170" spans="1:3" hidden="1" outlineLevel="1" x14ac:dyDescent="0.25">
      <c r="C3170" s="96">
        <f>баланс!$B$2236</f>
        <v>0.13999999999987267</v>
      </c>
    </row>
    <row r="3171" spans="1:3" x14ac:dyDescent="0.25">
      <c r="A3171" t="s">
        <v>78</v>
      </c>
      <c r="C3171" s="96">
        <f>SUM(C3155:C3170)</f>
        <v>1.4391014999997651</v>
      </c>
    </row>
    <row r="3172" spans="1:3" hidden="1" outlineLevel="1" x14ac:dyDescent="0.25">
      <c r="B3172" t="s">
        <v>1505</v>
      </c>
      <c r="C3172" s="96">
        <f>баланс!$B$531</f>
        <v>0.50299999999992906</v>
      </c>
    </row>
    <row r="3173" spans="1:3" hidden="1" outlineLevel="1" x14ac:dyDescent="0.25">
      <c r="C3173" s="96">
        <f>баланс!$B$532</f>
        <v>0.35359999999991487</v>
      </c>
    </row>
    <row r="3174" spans="1:3" hidden="1" outlineLevel="1" x14ac:dyDescent="0.25">
      <c r="C3174" s="96">
        <f>баланс!$B$533</f>
        <v>0.26895999999999276</v>
      </c>
    </row>
    <row r="3175" spans="1:3" hidden="1" outlineLevel="1" x14ac:dyDescent="0.25">
      <c r="C3175" s="96">
        <f>баланс!$B$534</f>
        <v>0.34899999999998954</v>
      </c>
    </row>
    <row r="3176" spans="1:3" x14ac:dyDescent="0.25">
      <c r="A3176" t="s">
        <v>64</v>
      </c>
      <c r="C3176" s="96">
        <f>SUM(C3172:C3175)</f>
        <v>1.4745599999998262</v>
      </c>
    </row>
    <row r="3177" spans="1:3" hidden="1" outlineLevel="1" x14ac:dyDescent="0.25">
      <c r="B3177" t="s">
        <v>1505</v>
      </c>
      <c r="C3177" s="96">
        <f>баланс!$B$877</f>
        <v>1.5841962264150879</v>
      </c>
    </row>
    <row r="3178" spans="1:3" x14ac:dyDescent="0.25">
      <c r="A3178" t="s">
        <v>659</v>
      </c>
      <c r="C3178" s="96">
        <f>SUM(C3177)</f>
        <v>1.5841962264150879</v>
      </c>
    </row>
    <row r="3179" spans="1:3" hidden="1" outlineLevel="1" x14ac:dyDescent="0.25">
      <c r="B3179" t="s">
        <v>1505</v>
      </c>
      <c r="C3179" s="96">
        <f>баланс!$B$284</f>
        <v>1.4292199999999866</v>
      </c>
    </row>
    <row r="3180" spans="1:3" hidden="1" outlineLevel="1" x14ac:dyDescent="0.25">
      <c r="C3180" s="96">
        <f>баланс!$B$285</f>
        <v>0.27120000000002165</v>
      </c>
    </row>
    <row r="3181" spans="1:3" x14ac:dyDescent="0.25">
      <c r="A3181" t="s">
        <v>309</v>
      </c>
      <c r="C3181" s="96">
        <f>SUM(C3179:C3180)</f>
        <v>1.7004200000000083</v>
      </c>
    </row>
    <row r="3182" spans="1:3" hidden="1" outlineLevel="1" x14ac:dyDescent="0.25">
      <c r="B3182" t="s">
        <v>1505</v>
      </c>
      <c r="C3182" s="96">
        <f>баланс!$B$2107</f>
        <v>1.7317999999999074</v>
      </c>
    </row>
    <row r="3183" spans="1:3" x14ac:dyDescent="0.25">
      <c r="A3183" t="s">
        <v>1228</v>
      </c>
      <c r="C3183" s="96">
        <f>SUM(C3182)</f>
        <v>1.7317999999999074</v>
      </c>
    </row>
    <row r="3184" spans="1:3" hidden="1" outlineLevel="1" x14ac:dyDescent="0.25">
      <c r="B3184" t="s">
        <v>1505</v>
      </c>
      <c r="C3184" s="96">
        <f>баланс!$B$873</f>
        <v>1.9339494597380167</v>
      </c>
    </row>
    <row r="3185" spans="1:3" hidden="1" outlineLevel="1" x14ac:dyDescent="0.25">
      <c r="C3185" s="96">
        <f>баланс!$B$874</f>
        <v>-0.32711749999998574</v>
      </c>
    </row>
    <row r="3186" spans="1:3" hidden="1" outlineLevel="1" x14ac:dyDescent="0.25">
      <c r="C3186" s="96">
        <f>баланс!$B$875</f>
        <v>0.20575000000008004</v>
      </c>
    </row>
    <row r="3187" spans="1:3" x14ac:dyDescent="0.25">
      <c r="A3187" t="s">
        <v>655</v>
      </c>
      <c r="C3187" s="96">
        <f>SUM(C3184:C3186)</f>
        <v>1.812581959738111</v>
      </c>
    </row>
    <row r="3188" spans="1:3" hidden="1" outlineLevel="1" x14ac:dyDescent="0.25">
      <c r="B3188" t="s">
        <v>1505</v>
      </c>
      <c r="C3188" s="96">
        <f>баланс!$B$312</f>
        <v>1.8777555555555949</v>
      </c>
    </row>
    <row r="3189" spans="1:3" x14ac:dyDescent="0.25">
      <c r="A3189" t="s">
        <v>335</v>
      </c>
      <c r="C3189" s="96">
        <f>SUM(C3188)</f>
        <v>1.8777555555555949</v>
      </c>
    </row>
    <row r="3190" spans="1:3" hidden="1" outlineLevel="1" x14ac:dyDescent="0.25">
      <c r="B3190" t="s">
        <v>1505</v>
      </c>
      <c r="C3190" s="96">
        <f>баланс!$B$2104</f>
        <v>1.8954000000001088</v>
      </c>
    </row>
    <row r="3191" spans="1:3" x14ac:dyDescent="0.25">
      <c r="A3191" t="s">
        <v>1223</v>
      </c>
      <c r="C3191" s="96">
        <f>SUM(C3190)</f>
        <v>1.8954000000001088</v>
      </c>
    </row>
    <row r="3192" spans="1:3" hidden="1" outlineLevel="1" x14ac:dyDescent="0.25">
      <c r="B3192" t="s">
        <v>1505</v>
      </c>
      <c r="C3192" s="96">
        <f>баланс!$B$1697</f>
        <v>1.9091505617977305</v>
      </c>
    </row>
    <row r="3193" spans="1:3" x14ac:dyDescent="0.25">
      <c r="A3193" t="s">
        <v>1034</v>
      </c>
      <c r="C3193" s="96">
        <f>SUM(C3192)</f>
        <v>1.9091505617977305</v>
      </c>
    </row>
    <row r="3194" spans="1:3" hidden="1" outlineLevel="1" x14ac:dyDescent="0.25">
      <c r="B3194" t="s">
        <v>1505</v>
      </c>
      <c r="C3194" s="96">
        <f>баланс!$B$210</f>
        <v>2.027686988847563</v>
      </c>
    </row>
    <row r="3195" spans="1:3" x14ac:dyDescent="0.25">
      <c r="A3195" t="s">
        <v>267</v>
      </c>
      <c r="C3195" s="96">
        <f>SUM(C3194)</f>
        <v>2.027686988847563</v>
      </c>
    </row>
    <row r="3196" spans="1:3" hidden="1" outlineLevel="1" x14ac:dyDescent="0.25">
      <c r="B3196" t="s">
        <v>1505</v>
      </c>
      <c r="C3196" s="96">
        <f>баланс!$B$51</f>
        <v>2.1539056179775002</v>
      </c>
    </row>
    <row r="3197" spans="1:3" x14ac:dyDescent="0.25">
      <c r="A3197" t="s">
        <v>180</v>
      </c>
      <c r="C3197" s="96">
        <f>SUM(C3196)</f>
        <v>2.1539056179775002</v>
      </c>
    </row>
    <row r="3198" spans="1:3" hidden="1" outlineLevel="1" x14ac:dyDescent="0.25">
      <c r="B3198" t="s">
        <v>1505</v>
      </c>
      <c r="C3198" s="96">
        <f>баланс!$B$13</f>
        <v>2.2007218045112893</v>
      </c>
    </row>
    <row r="3199" spans="1:3" x14ac:dyDescent="0.25">
      <c r="A3199" t="s">
        <v>155</v>
      </c>
      <c r="C3199" s="96">
        <f>SUM(C3198)</f>
        <v>2.2007218045112893</v>
      </c>
    </row>
    <row r="3200" spans="1:3" hidden="1" outlineLevel="1" x14ac:dyDescent="0.25">
      <c r="B3200" t="s">
        <v>1505</v>
      </c>
      <c r="C3200" s="96">
        <f>баланс!$B$1860</f>
        <v>3.1810574999999517</v>
      </c>
    </row>
    <row r="3201" spans="1:3" hidden="1" outlineLevel="1" x14ac:dyDescent="0.25">
      <c r="C3201" s="96">
        <f>баланс!$B$1861</f>
        <v>-0.59580400000004374</v>
      </c>
    </row>
    <row r="3202" spans="1:3" hidden="1" outlineLevel="1" x14ac:dyDescent="0.25">
      <c r="C3202" s="96">
        <f>баланс!$B$1862</f>
        <v>0.30840000000011969</v>
      </c>
    </row>
    <row r="3203" spans="1:3" hidden="1" outlineLevel="1" x14ac:dyDescent="0.25">
      <c r="C3203" s="96">
        <f>баланс!$B$1863</f>
        <v>-0.61999999999989086</v>
      </c>
    </row>
    <row r="3204" spans="1:3" x14ac:dyDescent="0.25">
      <c r="A3204" t="s">
        <v>1128</v>
      </c>
      <c r="C3204" s="96">
        <f>SUM(C3200:C3203)</f>
        <v>2.2736535000001368</v>
      </c>
    </row>
    <row r="3205" spans="1:3" hidden="1" outlineLevel="1" x14ac:dyDescent="0.25">
      <c r="B3205" t="s">
        <v>1505</v>
      </c>
      <c r="C3205" s="96">
        <f>баланс!$B$2335</f>
        <v>-0.29991999999998598</v>
      </c>
    </row>
    <row r="3206" spans="1:3" hidden="1" outlineLevel="1" x14ac:dyDescent="0.25">
      <c r="C3206" s="96">
        <f>баланс!$B$2336</f>
        <v>-0.35552000000001271</v>
      </c>
    </row>
    <row r="3207" spans="1:3" hidden="1" outlineLevel="1" x14ac:dyDescent="0.25">
      <c r="C3207" s="96">
        <f>баланс!$B$2337</f>
        <v>-8.6799999999925603E-2</v>
      </c>
    </row>
    <row r="3208" spans="1:3" hidden="1" outlineLevel="1" x14ac:dyDescent="0.25">
      <c r="C3208" s="96">
        <f>баланс!$B$2338</f>
        <v>-0.36316999999996824</v>
      </c>
    </row>
    <row r="3209" spans="1:3" hidden="1" outlineLevel="1" x14ac:dyDescent="0.25">
      <c r="C3209" s="96">
        <f>баланс!$B$2339</f>
        <v>-0.42697999999998615</v>
      </c>
    </row>
    <row r="3210" spans="1:3" hidden="1" outlineLevel="1" x14ac:dyDescent="0.25">
      <c r="C3210" s="96">
        <f>баланс!$B$2340</f>
        <v>-0.2680000000000291</v>
      </c>
    </row>
    <row r="3211" spans="1:3" hidden="1" outlineLevel="1" x14ac:dyDescent="0.25">
      <c r="C3211" s="96">
        <f>баланс!$B$2341</f>
        <v>-0.65500000000000114</v>
      </c>
    </row>
    <row r="3212" spans="1:3" hidden="1" outlineLevel="1" x14ac:dyDescent="0.25">
      <c r="C3212" s="96">
        <f>баланс!$B$2342</f>
        <v>0.12639000000001488</v>
      </c>
    </row>
    <row r="3213" spans="1:3" hidden="1" outlineLevel="1" x14ac:dyDescent="0.25">
      <c r="C3213" s="96">
        <f>баланс!$B$2343</f>
        <v>0.11199999999996635</v>
      </c>
    </row>
    <row r="3214" spans="1:3" hidden="1" outlineLevel="1" x14ac:dyDescent="0.25">
      <c r="C3214" s="96">
        <f>баланс!$B$2344</f>
        <v>7.0779999999956544E-2</v>
      </c>
    </row>
    <row r="3215" spans="1:3" hidden="1" outlineLevel="1" x14ac:dyDescent="0.25">
      <c r="C3215" s="96">
        <f>баланс!$B$2345</f>
        <v>5.5119999999760694E-2</v>
      </c>
    </row>
    <row r="3216" spans="1:3" hidden="1" outlineLevel="1" x14ac:dyDescent="0.25">
      <c r="C3216" s="96">
        <f>баланс!$B$2346</f>
        <v>0.47193170000002738</v>
      </c>
    </row>
    <row r="3217" spans="1:3" hidden="1" outlineLevel="1" x14ac:dyDescent="0.25">
      <c r="C3217" s="96">
        <f>баланс!$B$2347</f>
        <v>-0.37794999999994161</v>
      </c>
    </row>
    <row r="3218" spans="1:3" hidden="1" outlineLevel="1" x14ac:dyDescent="0.25">
      <c r="C3218" s="96">
        <f>баланс!$B$2348</f>
        <v>-0.43713750000000573</v>
      </c>
    </row>
    <row r="3219" spans="1:3" hidden="1" outlineLevel="1" x14ac:dyDescent="0.25">
      <c r="C3219" s="96">
        <f>баланс!$B$2349</f>
        <v>-0.3159450000000561</v>
      </c>
    </row>
    <row r="3220" spans="1:3" hidden="1" outlineLevel="1" x14ac:dyDescent="0.25">
      <c r="C3220" s="96">
        <f>баланс!$B$2350</f>
        <v>2.8422000000002754</v>
      </c>
    </row>
    <row r="3221" spans="1:3" hidden="1" outlineLevel="1" x14ac:dyDescent="0.25">
      <c r="C3221" s="96">
        <f>баланс!$B$2351</f>
        <v>1.8127999999999247</v>
      </c>
    </row>
    <row r="3222" spans="1:3" hidden="1" outlineLevel="1" x14ac:dyDescent="0.25">
      <c r="C3222" s="96">
        <f>баланс!$B$2352</f>
        <v>-8.7050000001909211E-4</v>
      </c>
    </row>
    <row r="3223" spans="1:3" hidden="1" outlineLevel="1" x14ac:dyDescent="0.25">
      <c r="C3223" s="96">
        <f>баланс!$B$2353</f>
        <v>0.4297999999998865</v>
      </c>
    </row>
    <row r="3224" spans="1:3" x14ac:dyDescent="0.25">
      <c r="A3224" t="s">
        <v>92</v>
      </c>
      <c r="C3224" s="96">
        <f>SUM(C3205:C3223)</f>
        <v>2.333728699999881</v>
      </c>
    </row>
    <row r="3225" spans="1:3" hidden="1" outlineLevel="1" x14ac:dyDescent="0.25">
      <c r="B3225" t="s">
        <v>1505</v>
      </c>
      <c r="C3225" s="96">
        <f>баланс!$B$119</f>
        <v>2.4634588235294359</v>
      </c>
    </row>
    <row r="3226" spans="1:3" x14ac:dyDescent="0.25">
      <c r="A3226" t="s">
        <v>215</v>
      </c>
      <c r="C3226" s="96">
        <f>SUM(C3225)</f>
        <v>2.4634588235294359</v>
      </c>
    </row>
    <row r="3227" spans="1:3" hidden="1" outlineLevel="1" x14ac:dyDescent="0.25">
      <c r="B3227" t="s">
        <v>1505</v>
      </c>
      <c r="C3227" s="96">
        <f>баланс!$B$631</f>
        <v>2.3632971698113252</v>
      </c>
    </row>
    <row r="3228" spans="1:3" hidden="1" outlineLevel="1" x14ac:dyDescent="0.25">
      <c r="C3228" s="96">
        <f>баланс!$B$632</f>
        <v>0.29573750000000132</v>
      </c>
    </row>
    <row r="3229" spans="1:3" x14ac:dyDescent="0.25">
      <c r="A3229" t="s">
        <v>559</v>
      </c>
      <c r="C3229" s="96">
        <f>SUM(C3227:C3228)</f>
        <v>2.6590346698113265</v>
      </c>
    </row>
    <row r="3230" spans="1:3" hidden="1" outlineLevel="1" x14ac:dyDescent="0.25">
      <c r="B3230" t="s">
        <v>1505</v>
      </c>
      <c r="C3230" s="96">
        <f>баланс!$B$846</f>
        <v>2.6794400000001133</v>
      </c>
    </row>
    <row r="3231" spans="1:3" x14ac:dyDescent="0.25">
      <c r="A3231" t="s">
        <v>57</v>
      </c>
      <c r="C3231" s="96">
        <f>SUM(C3230)</f>
        <v>2.6794400000001133</v>
      </c>
    </row>
    <row r="3232" spans="1:3" hidden="1" outlineLevel="1" x14ac:dyDescent="0.25">
      <c r="B3232" t="s">
        <v>1505</v>
      </c>
      <c r="C3232" s="96">
        <f>баланс!$B$1674</f>
        <v>1.5855999999999995</v>
      </c>
    </row>
    <row r="3233" spans="1:3" hidden="1" outlineLevel="1" x14ac:dyDescent="0.25">
      <c r="C3233" s="96">
        <f>баланс!$B$1675</f>
        <v>1.4766200000000254</v>
      </c>
    </row>
    <row r="3234" spans="1:3" hidden="1" outlineLevel="1" x14ac:dyDescent="0.25">
      <c r="C3234" s="96">
        <f>баланс!$B$1676</f>
        <v>-0.52192000000002281</v>
      </c>
    </row>
    <row r="3235" spans="1:3" hidden="1" outlineLevel="1" x14ac:dyDescent="0.25">
      <c r="C3235" s="96">
        <f>баланс!$B$1677</f>
        <v>0.18308600000011666</v>
      </c>
    </row>
    <row r="3236" spans="1:3" x14ac:dyDescent="0.25">
      <c r="A3236" t="s">
        <v>1029</v>
      </c>
      <c r="C3236" s="96">
        <f>SUM(C3232:C3235)</f>
        <v>2.7233860000001187</v>
      </c>
    </row>
    <row r="3237" spans="1:3" hidden="1" outlineLevel="1" x14ac:dyDescent="0.25">
      <c r="B3237" t="s">
        <v>1505</v>
      </c>
      <c r="C3237" s="96">
        <f>баланс!$B$249</f>
        <v>2.8299999999999272</v>
      </c>
    </row>
    <row r="3238" spans="1:3" x14ac:dyDescent="0.25">
      <c r="A3238" t="s">
        <v>1492</v>
      </c>
      <c r="C3238" s="96">
        <f>SUM(C3237)</f>
        <v>2.8299999999999272</v>
      </c>
    </row>
    <row r="3239" spans="1:3" hidden="1" outlineLevel="1" x14ac:dyDescent="0.25">
      <c r="B3239" t="s">
        <v>1505</v>
      </c>
      <c r="C3239" s="96">
        <f>баланс!$B$1864</f>
        <v>2.9230177121770566</v>
      </c>
    </row>
    <row r="3240" spans="1:3" x14ac:dyDescent="0.25">
      <c r="A3240" t="s">
        <v>1129</v>
      </c>
      <c r="C3240" s="96">
        <f>SUM(C3239)</f>
        <v>2.9230177121770566</v>
      </c>
    </row>
    <row r="3241" spans="1:3" hidden="1" outlineLevel="1" x14ac:dyDescent="0.25">
      <c r="B3241" t="s">
        <v>1505</v>
      </c>
      <c r="C3241" s="96">
        <f>баланс!$B$1857</f>
        <v>3.525669999999991</v>
      </c>
    </row>
    <row r="3242" spans="1:3" x14ac:dyDescent="0.25">
      <c r="A3242" t="s">
        <v>1125</v>
      </c>
      <c r="C3242" s="96">
        <f>SUM(C3241)</f>
        <v>3.525669999999991</v>
      </c>
    </row>
    <row r="3243" spans="1:3" hidden="1" outlineLevel="1" x14ac:dyDescent="0.25">
      <c r="B3243" t="s">
        <v>1505</v>
      </c>
      <c r="C3243" s="96">
        <f>баланс!$B$2</f>
        <v>3.7876008016031619</v>
      </c>
    </row>
    <row r="3244" spans="1:3" x14ac:dyDescent="0.25">
      <c r="A3244">
        <v>1445</v>
      </c>
      <c r="C3244" s="96">
        <f>SUM(C3243)</f>
        <v>3.7876008016031619</v>
      </c>
    </row>
    <row r="3245" spans="1:3" hidden="1" outlineLevel="1" x14ac:dyDescent="0.25">
      <c r="B3245" t="s">
        <v>1505</v>
      </c>
      <c r="C3245" s="96">
        <f>баланс!$B$961</f>
        <v>-0.38557999999966341</v>
      </c>
    </row>
    <row r="3246" spans="1:3" hidden="1" outlineLevel="1" x14ac:dyDescent="0.25">
      <c r="C3246" s="96">
        <f>баланс!$B$962</f>
        <v>4.50420000000031</v>
      </c>
    </row>
    <row r="3247" spans="1:3" hidden="1" outlineLevel="1" x14ac:dyDescent="0.25">
      <c r="C3247" s="96">
        <f>баланс!$B$963</f>
        <v>-0.93000000000006366</v>
      </c>
    </row>
    <row r="3248" spans="1:3" hidden="1" outlineLevel="1" x14ac:dyDescent="0.25">
      <c r="C3248" s="96">
        <f>баланс!$B$964</f>
        <v>0.40999999999985448</v>
      </c>
    </row>
    <row r="3249" spans="1:3" hidden="1" outlineLevel="1" x14ac:dyDescent="0.25">
      <c r="C3249" s="96">
        <f>баланс!$B$965</f>
        <v>0.36000000000001364</v>
      </c>
    </row>
    <row r="3250" spans="1:3" x14ac:dyDescent="0.25">
      <c r="A3250" t="s">
        <v>131</v>
      </c>
      <c r="C3250" s="96">
        <f>SUM(C3245:C3249)</f>
        <v>3.958620000000451</v>
      </c>
    </row>
    <row r="3251" spans="1:3" hidden="1" outlineLevel="1" x14ac:dyDescent="0.25">
      <c r="B3251" t="s">
        <v>1505</v>
      </c>
      <c r="C3251" s="96">
        <f>баланс!$B$2292</f>
        <v>-0.48729999999977736</v>
      </c>
    </row>
    <row r="3252" spans="1:3" hidden="1" outlineLevel="1" x14ac:dyDescent="0.25">
      <c r="C3252" s="96">
        <f>баланс!$B$2293</f>
        <v>6.29200000000003</v>
      </c>
    </row>
    <row r="3253" spans="1:3" hidden="1" outlineLevel="1" x14ac:dyDescent="0.25">
      <c r="C3253" s="96">
        <f>баланс!$B$2294</f>
        <v>591.41120000000001</v>
      </c>
    </row>
    <row r="3254" spans="1:3" hidden="1" outlineLevel="1" x14ac:dyDescent="0.25">
      <c r="C3254" s="96">
        <f>баланс!$B$2295</f>
        <v>-591.67529999999988</v>
      </c>
    </row>
    <row r="3255" spans="1:3" hidden="1" outlineLevel="1" x14ac:dyDescent="0.25">
      <c r="C3255" s="96">
        <f>баланс!$B$2296</f>
        <v>-0.44000000000005457</v>
      </c>
    </row>
    <row r="3256" spans="1:3" hidden="1" outlineLevel="1" x14ac:dyDescent="0.25">
      <c r="C3256" s="96">
        <f>баланс!$B$2297</f>
        <v>674.6902</v>
      </c>
    </row>
    <row r="3257" spans="1:3" hidden="1" outlineLevel="1" x14ac:dyDescent="0.25">
      <c r="C3257" s="96">
        <f>баланс!$B$2298</f>
        <v>-675.40627999999992</v>
      </c>
    </row>
    <row r="3258" spans="1:3" hidden="1" outlineLevel="1" x14ac:dyDescent="0.25">
      <c r="C3258" s="96">
        <f>баланс!$B$2299</f>
        <v>-0.41852000000005773</v>
      </c>
    </row>
    <row r="3259" spans="1:3" x14ac:dyDescent="0.25">
      <c r="A3259" t="s">
        <v>1317</v>
      </c>
      <c r="C3259" s="96">
        <f>SUM(C3251:C3258)</f>
        <v>3.9660000000003492</v>
      </c>
    </row>
    <row r="3260" spans="1:3" hidden="1" outlineLevel="1" x14ac:dyDescent="0.25">
      <c r="B3260" t="s">
        <v>1505</v>
      </c>
      <c r="C3260" s="96">
        <f>баланс!$B$2290</f>
        <v>4.1725769999999898</v>
      </c>
    </row>
    <row r="3261" spans="1:3" x14ac:dyDescent="0.25">
      <c r="A3261" t="s">
        <v>1313</v>
      </c>
      <c r="C3261" s="96">
        <f>SUM(C3260)</f>
        <v>4.1725769999999898</v>
      </c>
    </row>
    <row r="3262" spans="1:3" hidden="1" outlineLevel="1" x14ac:dyDescent="0.25">
      <c r="B3262" t="s">
        <v>1505</v>
      </c>
      <c r="C3262" s="96">
        <f>баланс!$B$1951</f>
        <v>4.8047338422359758</v>
      </c>
    </row>
    <row r="3263" spans="1:3" hidden="1" outlineLevel="1" x14ac:dyDescent="0.25">
      <c r="C3263" s="96">
        <f>баланс!$B$1952</f>
        <v>-0.52449999999998909</v>
      </c>
    </row>
    <row r="3264" spans="1:3" x14ac:dyDescent="0.25">
      <c r="A3264" t="s">
        <v>55</v>
      </c>
      <c r="C3264" s="96">
        <f>SUM(C3262:C3263)</f>
        <v>4.2802338422359867</v>
      </c>
    </row>
    <row r="3265" spans="1:3" hidden="1" outlineLevel="1" x14ac:dyDescent="0.25">
      <c r="B3265" t="s">
        <v>1505</v>
      </c>
      <c r="C3265" s="96">
        <f>баланс!$B$2561</f>
        <v>4.4179258426966328</v>
      </c>
    </row>
    <row r="3266" spans="1:3" x14ac:dyDescent="0.25">
      <c r="A3266" t="s">
        <v>1431</v>
      </c>
      <c r="C3266" s="96">
        <f>SUM(C3265)</f>
        <v>4.4179258426966328</v>
      </c>
    </row>
    <row r="3267" spans="1:3" hidden="1" outlineLevel="1" x14ac:dyDescent="0.25">
      <c r="B3267" t="s">
        <v>1505</v>
      </c>
      <c r="C3267" s="96">
        <f>баланс!$B$1162</f>
        <v>4.8357356877323809</v>
      </c>
    </row>
    <row r="3268" spans="1:3" x14ac:dyDescent="0.25">
      <c r="A3268" t="s">
        <v>817</v>
      </c>
      <c r="C3268" s="96">
        <f>SUM(C3267)</f>
        <v>4.8357356877323809</v>
      </c>
    </row>
    <row r="3269" spans="1:3" hidden="1" outlineLevel="1" x14ac:dyDescent="0.25">
      <c r="B3269" t="s">
        <v>1505</v>
      </c>
      <c r="C3269" s="96">
        <f>баланс!$B$303</f>
        <v>5.4255364794007619</v>
      </c>
    </row>
    <row r="3270" spans="1:3" x14ac:dyDescent="0.25">
      <c r="A3270" t="s">
        <v>330</v>
      </c>
      <c r="C3270" s="96">
        <f>SUM(C3269)</f>
        <v>5.4255364794007619</v>
      </c>
    </row>
    <row r="3271" spans="1:3" hidden="1" outlineLevel="1" x14ac:dyDescent="0.25">
      <c r="B3271" t="s">
        <v>1505</v>
      </c>
      <c r="C3271" s="96">
        <f>баланс!$B$1937</f>
        <v>5.50649999999996</v>
      </c>
    </row>
    <row r="3272" spans="1:3" x14ac:dyDescent="0.25">
      <c r="A3272" t="s">
        <v>1164</v>
      </c>
      <c r="C3272" s="96">
        <f>SUM(C3271)</f>
        <v>5.50649999999996</v>
      </c>
    </row>
    <row r="3273" spans="1:3" hidden="1" outlineLevel="1" x14ac:dyDescent="0.25">
      <c r="B3273" t="s">
        <v>1505</v>
      </c>
      <c r="C3273" s="96">
        <f>баланс!$B$543</f>
        <v>5.6583987951810286</v>
      </c>
    </row>
    <row r="3274" spans="1:3" x14ac:dyDescent="0.25">
      <c r="A3274" t="s">
        <v>494</v>
      </c>
      <c r="C3274" s="96">
        <f>SUM(C3273)</f>
        <v>5.6583987951810286</v>
      </c>
    </row>
    <row r="3275" spans="1:3" hidden="1" outlineLevel="1" x14ac:dyDescent="0.25">
      <c r="B3275" t="s">
        <v>1505</v>
      </c>
      <c r="C3275" s="96">
        <f>баланс!$B$2037</f>
        <v>6.0174493767202648</v>
      </c>
    </row>
    <row r="3276" spans="1:3" x14ac:dyDescent="0.25">
      <c r="A3276" t="s">
        <v>1208</v>
      </c>
      <c r="C3276" s="96">
        <f>SUM(C3275)</f>
        <v>6.0174493767202648</v>
      </c>
    </row>
    <row r="3277" spans="1:3" hidden="1" outlineLevel="1" x14ac:dyDescent="0.25">
      <c r="B3277" t="s">
        <v>1505</v>
      </c>
      <c r="C3277" s="96">
        <f>баланс!$B$1839</f>
        <v>4.7175131360084208</v>
      </c>
    </row>
    <row r="3278" spans="1:3" hidden="1" outlineLevel="1" x14ac:dyDescent="0.25">
      <c r="C3278" s="96">
        <f>баланс!$B$1840</f>
        <v>-0.31000000000000227</v>
      </c>
    </row>
    <row r="3279" spans="1:3" hidden="1" outlineLevel="1" x14ac:dyDescent="0.25">
      <c r="C3279" s="96">
        <f>баланс!$B$1841</f>
        <v>-0.35303000000004658</v>
      </c>
    </row>
    <row r="3280" spans="1:3" hidden="1" outlineLevel="1" x14ac:dyDescent="0.25">
      <c r="C3280" s="96">
        <f>баланс!$B$1842</f>
        <v>2.4513069999999288</v>
      </c>
    </row>
    <row r="3281" spans="1:3" hidden="1" outlineLevel="1" x14ac:dyDescent="0.25">
      <c r="C3281" s="96">
        <f>баланс!$B$1843</f>
        <v>-0.44119999999998072</v>
      </c>
    </row>
    <row r="3282" spans="1:3" hidden="1" outlineLevel="1" x14ac:dyDescent="0.25">
      <c r="C3282" s="96">
        <f>баланс!$B$1844</f>
        <v>-9.9999999999909051E-3</v>
      </c>
    </row>
    <row r="3283" spans="1:3" x14ac:dyDescent="0.25">
      <c r="A3283" t="s">
        <v>1118</v>
      </c>
      <c r="C3283" s="96">
        <f>SUM(C3277:C3282)</f>
        <v>6.0545901360083292</v>
      </c>
    </row>
    <row r="3284" spans="1:3" hidden="1" outlineLevel="1" x14ac:dyDescent="0.25">
      <c r="B3284" t="s">
        <v>1505</v>
      </c>
      <c r="C3284" s="96">
        <f>баланс!$B$710</f>
        <v>6.3083418831169524</v>
      </c>
    </row>
    <row r="3285" spans="1:3" x14ac:dyDescent="0.25">
      <c r="A3285" t="s">
        <v>594</v>
      </c>
      <c r="C3285" s="96">
        <f>SUM(C3284)</f>
        <v>6.3083418831169524</v>
      </c>
    </row>
    <row r="3286" spans="1:3" hidden="1" outlineLevel="1" x14ac:dyDescent="0.25">
      <c r="B3286" t="s">
        <v>1505</v>
      </c>
      <c r="C3286" s="96">
        <f>баланс!$B$888</f>
        <v>6.350555555555502</v>
      </c>
    </row>
    <row r="3287" spans="1:3" x14ac:dyDescent="0.25">
      <c r="A3287" t="s">
        <v>668</v>
      </c>
      <c r="C3287" s="96">
        <f>SUM(C3286)</f>
        <v>6.350555555555502</v>
      </c>
    </row>
    <row r="3288" spans="1:3" hidden="1" outlineLevel="1" x14ac:dyDescent="0.25">
      <c r="B3288" t="s">
        <v>1505</v>
      </c>
      <c r="C3288" s="96">
        <f>баланс!$B$480</f>
        <v>6.4452967953188249</v>
      </c>
    </row>
    <row r="3289" spans="1:3" x14ac:dyDescent="0.25">
      <c r="A3289" t="s">
        <v>457</v>
      </c>
      <c r="C3289" s="96">
        <f>SUM(C3288)</f>
        <v>6.4452967953188249</v>
      </c>
    </row>
    <row r="3290" spans="1:3" hidden="1" outlineLevel="1" x14ac:dyDescent="0.25">
      <c r="B3290" t="s">
        <v>1505</v>
      </c>
      <c r="C3290" s="96">
        <f>баланс!$B$209</f>
        <v>6.5620952029520367</v>
      </c>
    </row>
    <row r="3291" spans="1:3" x14ac:dyDescent="0.25">
      <c r="A3291" t="s">
        <v>265</v>
      </c>
      <c r="C3291" s="96">
        <f>SUM(C3290)</f>
        <v>6.5620952029520367</v>
      </c>
    </row>
    <row r="3292" spans="1:3" hidden="1" outlineLevel="1" x14ac:dyDescent="0.25">
      <c r="B3292" t="s">
        <v>1505</v>
      </c>
      <c r="C3292" s="96">
        <f>баланс!$B$2152</f>
        <v>6.6332525055820781</v>
      </c>
    </row>
    <row r="3293" spans="1:3" x14ac:dyDescent="0.25">
      <c r="A3293" t="s">
        <v>1242</v>
      </c>
      <c r="C3293" s="96">
        <f>SUM(C3292)</f>
        <v>6.6332525055820781</v>
      </c>
    </row>
    <row r="3294" spans="1:3" hidden="1" outlineLevel="1" x14ac:dyDescent="0.25">
      <c r="B3294" t="s">
        <v>1505</v>
      </c>
      <c r="C3294" s="96">
        <f>баланс!$B$1527</f>
        <v>6.8688965212755875</v>
      </c>
    </row>
    <row r="3295" spans="1:3" x14ac:dyDescent="0.25">
      <c r="A3295" t="s">
        <v>982</v>
      </c>
      <c r="C3295" s="96">
        <f>SUM(C3294)</f>
        <v>6.8688965212755875</v>
      </c>
    </row>
    <row r="3296" spans="1:3" hidden="1" outlineLevel="1" x14ac:dyDescent="0.25">
      <c r="B3296" t="s">
        <v>1505</v>
      </c>
      <c r="C3296" s="96">
        <f>баланс!$B$227</f>
        <v>6.9319097079392122</v>
      </c>
    </row>
    <row r="3297" spans="1:3" x14ac:dyDescent="0.25">
      <c r="A3297" t="s">
        <v>274</v>
      </c>
      <c r="C3297" s="96">
        <f>SUM(C3296)</f>
        <v>6.9319097079392122</v>
      </c>
    </row>
    <row r="3298" spans="1:3" hidden="1" outlineLevel="1" x14ac:dyDescent="0.25">
      <c r="B3298" t="s">
        <v>1505</v>
      </c>
      <c r="C3298" s="96">
        <f>баланс!$B$1996</f>
        <v>7.333500000000015</v>
      </c>
    </row>
    <row r="3299" spans="1:3" hidden="1" outlineLevel="1" x14ac:dyDescent="0.25">
      <c r="C3299" s="96">
        <f>баланс!$B$1997</f>
        <v>-0.39000000000010004</v>
      </c>
    </row>
    <row r="3300" spans="1:3" x14ac:dyDescent="0.25">
      <c r="A3300" t="s">
        <v>1184</v>
      </c>
      <c r="C3300" s="96">
        <f>SUM(C3298:C3299)</f>
        <v>6.943499999999915</v>
      </c>
    </row>
    <row r="3301" spans="1:3" hidden="1" outlineLevel="1" x14ac:dyDescent="0.25">
      <c r="B3301" t="s">
        <v>1505</v>
      </c>
      <c r="C3301" s="96">
        <f>баланс!$B$876</f>
        <v>7.0284581407046858</v>
      </c>
    </row>
    <row r="3302" spans="1:3" x14ac:dyDescent="0.25">
      <c r="A3302" t="s">
        <v>657</v>
      </c>
      <c r="C3302" s="96">
        <f>SUM(C3301)</f>
        <v>7.0284581407046858</v>
      </c>
    </row>
    <row r="3303" spans="1:3" hidden="1" outlineLevel="1" x14ac:dyDescent="0.25">
      <c r="B3303" t="s">
        <v>1505</v>
      </c>
      <c r="C3303" s="96">
        <f>баланс!$B$1585</f>
        <v>0.20361914350422694</v>
      </c>
    </row>
    <row r="3304" spans="1:3" hidden="1" outlineLevel="1" x14ac:dyDescent="0.25">
      <c r="C3304" s="96">
        <f>баланс!$B$1586</f>
        <v>19.772800000000188</v>
      </c>
    </row>
    <row r="3305" spans="1:3" hidden="1" outlineLevel="1" x14ac:dyDescent="0.25">
      <c r="C3305" s="96">
        <f>баланс!$B$1587</f>
        <v>-20.419039999999995</v>
      </c>
    </row>
    <row r="3306" spans="1:3" hidden="1" outlineLevel="1" x14ac:dyDescent="0.25">
      <c r="C3306" s="96">
        <f>баланс!$B$1588</f>
        <v>7.8850099999999657</v>
      </c>
    </row>
    <row r="3307" spans="1:3" hidden="1" outlineLevel="1" x14ac:dyDescent="0.25">
      <c r="C3307" s="96">
        <f>баланс!$B$1589</f>
        <v>0.1269600000000537</v>
      </c>
    </row>
    <row r="3308" spans="1:3" hidden="1" outlineLevel="1" x14ac:dyDescent="0.25">
      <c r="C3308" s="96">
        <f>баланс!$B$1590</f>
        <v>-0.47000000000002728</v>
      </c>
    </row>
    <row r="3309" spans="1:3" hidden="1" outlineLevel="1" x14ac:dyDescent="0.25">
      <c r="C3309" s="96">
        <f>баланс!$B$1591</f>
        <v>1.999999999998181E-2</v>
      </c>
    </row>
    <row r="3310" spans="1:3" x14ac:dyDescent="0.25">
      <c r="A3310" t="s">
        <v>67</v>
      </c>
      <c r="C3310" s="96">
        <f>SUM(C3303:C3309)</f>
        <v>7.1193491435043939</v>
      </c>
    </row>
    <row r="3311" spans="1:3" hidden="1" outlineLevel="1" x14ac:dyDescent="0.25">
      <c r="B3311" t="s">
        <v>1505</v>
      </c>
      <c r="C3311" s="96">
        <f>баланс!$B$1948</f>
        <v>7.1768050929367746</v>
      </c>
    </row>
    <row r="3312" spans="1:3" x14ac:dyDescent="0.25">
      <c r="A3312" t="s">
        <v>1172</v>
      </c>
      <c r="C3312" s="96">
        <f>SUM(C3311)</f>
        <v>7.1768050929367746</v>
      </c>
    </row>
    <row r="3313" spans="1:3" hidden="1" outlineLevel="1" x14ac:dyDescent="0.25">
      <c r="B3313" t="s">
        <v>1505</v>
      </c>
      <c r="C3313" s="96">
        <f>баланс!$B$1292</f>
        <v>8.3788999999994758</v>
      </c>
    </row>
    <row r="3314" spans="1:3" hidden="1" outlineLevel="1" x14ac:dyDescent="0.25">
      <c r="C3314" s="96">
        <f>баланс!$B$1293</f>
        <v>-0.89625000000000909</v>
      </c>
    </row>
    <row r="3315" spans="1:3" hidden="1" outlineLevel="1" x14ac:dyDescent="0.25">
      <c r="C3315" s="96">
        <f>баланс!$B$1294</f>
        <v>-6.8800000000010186E-2</v>
      </c>
    </row>
    <row r="3316" spans="1:3" x14ac:dyDescent="0.25">
      <c r="A3316" t="s">
        <v>112</v>
      </c>
      <c r="C3316" s="96">
        <f>SUM(C3313:C3315)</f>
        <v>7.4138499999994565</v>
      </c>
    </row>
    <row r="3317" spans="1:3" hidden="1" outlineLevel="1" x14ac:dyDescent="0.25">
      <c r="B3317" t="s">
        <v>1505</v>
      </c>
      <c r="C3317" s="96">
        <f>баланс!$B$2602</f>
        <v>7.6538000000000466</v>
      </c>
    </row>
    <row r="3318" spans="1:3" x14ac:dyDescent="0.25">
      <c r="A3318" t="s">
        <v>1459</v>
      </c>
      <c r="C3318" s="96">
        <f>SUM(C3317)</f>
        <v>7.6538000000000466</v>
      </c>
    </row>
    <row r="3319" spans="1:3" hidden="1" outlineLevel="1" x14ac:dyDescent="0.25">
      <c r="B3319" t="s">
        <v>1505</v>
      </c>
      <c r="C3319" s="96">
        <f>баланс!$B$593</f>
        <v>7.7858199999999442</v>
      </c>
    </row>
    <row r="3320" spans="1:3" x14ac:dyDescent="0.25">
      <c r="A3320" t="s">
        <v>526</v>
      </c>
      <c r="C3320" s="96">
        <f>SUM(C3319)</f>
        <v>7.7858199999999442</v>
      </c>
    </row>
    <row r="3321" spans="1:3" hidden="1" outlineLevel="1" x14ac:dyDescent="0.25">
      <c r="B3321" t="s">
        <v>1505</v>
      </c>
      <c r="C3321" s="96">
        <f>баланс!$B$2404</f>
        <v>7.8850099999999657</v>
      </c>
    </row>
    <row r="3322" spans="1:3" x14ac:dyDescent="0.25">
      <c r="A3322" t="s">
        <v>1344</v>
      </c>
      <c r="C3322" s="96">
        <f>SUM(C3321)</f>
        <v>7.8850099999999657</v>
      </c>
    </row>
    <row r="3323" spans="1:3" hidden="1" outlineLevel="1" x14ac:dyDescent="0.25">
      <c r="B3323" t="s">
        <v>1505</v>
      </c>
      <c r="C3323" s="96">
        <f>баланс!$B$85</f>
        <v>8.4625268656715491</v>
      </c>
    </row>
    <row r="3324" spans="1:3" x14ac:dyDescent="0.25">
      <c r="A3324" t="s">
        <v>204</v>
      </c>
      <c r="C3324" s="96">
        <f>SUM(C3323)</f>
        <v>8.4625268656715491</v>
      </c>
    </row>
    <row r="3325" spans="1:3" hidden="1" outlineLevel="1" x14ac:dyDescent="0.25">
      <c r="B3325" t="s">
        <v>1505</v>
      </c>
      <c r="C3325" s="96">
        <f>баланс!$B$2150</f>
        <v>8.6208302798674481</v>
      </c>
    </row>
    <row r="3326" spans="1:3" x14ac:dyDescent="0.25">
      <c r="A3326" t="s">
        <v>1239</v>
      </c>
      <c r="C3326" s="96">
        <f>SUM(C3325)</f>
        <v>8.6208302798674481</v>
      </c>
    </row>
    <row r="3327" spans="1:3" hidden="1" outlineLevel="1" x14ac:dyDescent="0.25">
      <c r="B3327" t="s">
        <v>1505</v>
      </c>
      <c r="C3327" s="96">
        <f>баланс!$B$415</f>
        <v>8.1858599999991952</v>
      </c>
    </row>
    <row r="3328" spans="1:3" hidden="1" outlineLevel="1" x14ac:dyDescent="0.25">
      <c r="C3328" s="96">
        <f>баланс!$B$416</f>
        <v>0.45280000000002474</v>
      </c>
    </row>
    <row r="3329" spans="1:3" hidden="1" outlineLevel="1" x14ac:dyDescent="0.25">
      <c r="C3329" s="96">
        <f>баланс!$B$417</f>
        <v>4.9999999999954525E-2</v>
      </c>
    </row>
    <row r="3330" spans="1:3" x14ac:dyDescent="0.25">
      <c r="A3330" t="s">
        <v>116</v>
      </c>
      <c r="C3330" s="96">
        <f>SUM(C3327:C3329)</f>
        <v>8.6886599999991745</v>
      </c>
    </row>
    <row r="3331" spans="1:3" hidden="1" outlineLevel="1" x14ac:dyDescent="0.25">
      <c r="B3331" t="s">
        <v>1505</v>
      </c>
      <c r="C3331" s="96">
        <f>баланс!$B$248</f>
        <v>9.1367439114391118</v>
      </c>
    </row>
    <row r="3332" spans="1:3" x14ac:dyDescent="0.25">
      <c r="A3332" t="s">
        <v>281</v>
      </c>
      <c r="C3332" s="96">
        <f>SUM(C3331)</f>
        <v>9.1367439114391118</v>
      </c>
    </row>
    <row r="3333" spans="1:3" hidden="1" outlineLevel="1" x14ac:dyDescent="0.25">
      <c r="B3333" t="s">
        <v>1505</v>
      </c>
      <c r="C3333" s="96">
        <f>баланс!$B$2507</f>
        <v>9.3915999999999258</v>
      </c>
    </row>
    <row r="3334" spans="1:3" x14ac:dyDescent="0.25">
      <c r="A3334" t="s">
        <v>1398</v>
      </c>
      <c r="C3334" s="96">
        <f>SUM(C3333)</f>
        <v>9.3915999999999258</v>
      </c>
    </row>
    <row r="3335" spans="1:3" hidden="1" outlineLevel="1" x14ac:dyDescent="0.25">
      <c r="B3335" t="s">
        <v>1505</v>
      </c>
      <c r="C3335" s="96">
        <f>баланс!$B$64</f>
        <v>10.685600000000022</v>
      </c>
    </row>
    <row r="3336" spans="1:3" hidden="1" outlineLevel="1" x14ac:dyDescent="0.25">
      <c r="C3336" s="96">
        <f>баланс!$B$65</f>
        <v>-0.73500000000001364</v>
      </c>
    </row>
    <row r="3337" spans="1:3" x14ac:dyDescent="0.25">
      <c r="A3337" t="s">
        <v>193</v>
      </c>
      <c r="C3337" s="96">
        <f>SUM(C3335:C3336)</f>
        <v>9.9506000000000085</v>
      </c>
    </row>
    <row r="3338" spans="1:3" hidden="1" outlineLevel="1" x14ac:dyDescent="0.25">
      <c r="B3338" t="s">
        <v>1505</v>
      </c>
      <c r="C3338" s="96">
        <f>баланс!$B$330</f>
        <v>10.124000000000024</v>
      </c>
    </row>
    <row r="3339" spans="1:3" x14ac:dyDescent="0.25">
      <c r="A3339" t="s">
        <v>352</v>
      </c>
      <c r="C3339" s="96">
        <f>SUM(C3338)</f>
        <v>10.124000000000024</v>
      </c>
    </row>
    <row r="3340" spans="1:3" hidden="1" outlineLevel="1" x14ac:dyDescent="0.25">
      <c r="B3340" t="s">
        <v>1505</v>
      </c>
      <c r="C3340" s="96">
        <f>баланс!$B$1408</f>
        <v>10.846999999999966</v>
      </c>
    </row>
    <row r="3341" spans="1:3" hidden="1" outlineLevel="1" x14ac:dyDescent="0.25">
      <c r="C3341" s="96">
        <f>баланс!$B$1409</f>
        <v>-0.45980000000002974</v>
      </c>
    </row>
    <row r="3342" spans="1:3" x14ac:dyDescent="0.25">
      <c r="A3342" t="s">
        <v>935</v>
      </c>
      <c r="C3342" s="96">
        <f>SUM(C3340:C3341)</f>
        <v>10.387199999999936</v>
      </c>
    </row>
    <row r="3343" spans="1:3" hidden="1" outlineLevel="1" x14ac:dyDescent="0.25">
      <c r="B3343" t="s">
        <v>1505</v>
      </c>
      <c r="C3343" s="96">
        <f>баланс!$B$688</f>
        <v>10.616140298507503</v>
      </c>
    </row>
    <row r="3344" spans="1:3" x14ac:dyDescent="0.25">
      <c r="A3344" t="s">
        <v>585</v>
      </c>
      <c r="C3344" s="96">
        <f>SUM(C3343)</f>
        <v>10.616140298507503</v>
      </c>
    </row>
    <row r="3345" spans="1:3" hidden="1" outlineLevel="1" x14ac:dyDescent="0.25">
      <c r="B3345" t="s">
        <v>1505</v>
      </c>
      <c r="C3345" s="96">
        <f>баланс!$B$891</f>
        <v>10.818517269076324</v>
      </c>
    </row>
    <row r="3346" spans="1:3" x14ac:dyDescent="0.25">
      <c r="A3346" t="s">
        <v>673</v>
      </c>
      <c r="C3346" s="96">
        <f>SUM(C3345)</f>
        <v>10.818517269076324</v>
      </c>
    </row>
    <row r="3347" spans="1:3" hidden="1" outlineLevel="1" x14ac:dyDescent="0.25">
      <c r="B3347" t="s">
        <v>1505</v>
      </c>
      <c r="C3347" s="96">
        <f>баланс!$B$1291</f>
        <v>11.088943333333532</v>
      </c>
    </row>
    <row r="3348" spans="1:3" x14ac:dyDescent="0.25">
      <c r="A3348" t="s">
        <v>878</v>
      </c>
      <c r="C3348" s="96">
        <f>SUM(C3347)</f>
        <v>11.088943333333532</v>
      </c>
    </row>
    <row r="3349" spans="1:3" hidden="1" outlineLevel="1" x14ac:dyDescent="0.25">
      <c r="B3349" t="s">
        <v>1505</v>
      </c>
      <c r="C3349" s="96">
        <f>баланс!$B$2304</f>
        <v>11.393464426315745</v>
      </c>
    </row>
    <row r="3350" spans="1:3" x14ac:dyDescent="0.25">
      <c r="A3350" t="s">
        <v>1321</v>
      </c>
      <c r="C3350" s="96">
        <f>SUM(C3349)</f>
        <v>11.393464426315745</v>
      </c>
    </row>
    <row r="3351" spans="1:3" hidden="1" outlineLevel="1" x14ac:dyDescent="0.25">
      <c r="B3351" t="s">
        <v>1505</v>
      </c>
      <c r="C3351" s="96">
        <f>баланс!$B$263</f>
        <v>11.680638989447544</v>
      </c>
    </row>
    <row r="3352" spans="1:3" x14ac:dyDescent="0.25">
      <c r="A3352" t="s">
        <v>297</v>
      </c>
      <c r="C3352" s="96">
        <f>SUM(C3351)</f>
        <v>11.680638989447544</v>
      </c>
    </row>
    <row r="3353" spans="1:3" hidden="1" outlineLevel="1" x14ac:dyDescent="0.25">
      <c r="B3353" t="s">
        <v>1505</v>
      </c>
      <c r="C3353" s="96">
        <f>баланс!$B$451</f>
        <v>12.336000000000013</v>
      </c>
    </row>
    <row r="3354" spans="1:3" x14ac:dyDescent="0.25">
      <c r="A3354" t="s">
        <v>433</v>
      </c>
      <c r="C3354" s="96">
        <f>SUM(C3353)</f>
        <v>12.336000000000013</v>
      </c>
    </row>
    <row r="3355" spans="1:3" hidden="1" outlineLevel="1" x14ac:dyDescent="0.25">
      <c r="B3355" t="s">
        <v>1505</v>
      </c>
      <c r="C3355" s="96">
        <f>баланс!$B$1943</f>
        <v>12.801242000000002</v>
      </c>
    </row>
    <row r="3356" spans="1:3" x14ac:dyDescent="0.25">
      <c r="A3356" t="s">
        <v>1166</v>
      </c>
      <c r="C3356" s="96">
        <f>SUM(C3355)</f>
        <v>12.801242000000002</v>
      </c>
    </row>
    <row r="3357" spans="1:3" hidden="1" outlineLevel="1" x14ac:dyDescent="0.25">
      <c r="B3357" t="s">
        <v>1505</v>
      </c>
      <c r="C3357" s="96">
        <f>баланс!$B$1678</f>
        <v>-0.11180000000035761</v>
      </c>
    </row>
    <row r="3358" spans="1:3" hidden="1" outlineLevel="1" x14ac:dyDescent="0.25">
      <c r="C3358" s="96">
        <f>баланс!$B$1679</f>
        <v>-0.1322479000000385</v>
      </c>
    </row>
    <row r="3359" spans="1:3" hidden="1" outlineLevel="1" x14ac:dyDescent="0.25">
      <c r="C3359" s="96">
        <f>баланс!$B$1680</f>
        <v>0.36149999999997817</v>
      </c>
    </row>
    <row r="3360" spans="1:3" hidden="1" outlineLevel="1" x14ac:dyDescent="0.25">
      <c r="C3360" s="96">
        <f>баланс!$B$1681</f>
        <v>12.821419999999989</v>
      </c>
    </row>
    <row r="3361" spans="1:3" x14ac:dyDescent="0.25">
      <c r="A3361" t="s">
        <v>1030</v>
      </c>
      <c r="C3361" s="96">
        <f>SUM(C3357:C3360)</f>
        <v>12.938872099999571</v>
      </c>
    </row>
    <row r="3362" spans="1:3" hidden="1" outlineLevel="1" x14ac:dyDescent="0.25">
      <c r="B3362" t="s">
        <v>1505</v>
      </c>
      <c r="C3362" s="96">
        <f>баланс!$B$1618</f>
        <v>13.116230000000087</v>
      </c>
    </row>
    <row r="3363" spans="1:3" x14ac:dyDescent="0.25">
      <c r="A3363" t="s">
        <v>1018</v>
      </c>
      <c r="C3363" s="96">
        <f>SUM(C3362)</f>
        <v>13.116230000000087</v>
      </c>
    </row>
    <row r="3364" spans="1:3" hidden="1" outlineLevel="1" x14ac:dyDescent="0.25">
      <c r="B3364" t="s">
        <v>1505</v>
      </c>
      <c r="C3364" s="96">
        <f>баланс!$B$479</f>
        <v>14.026053531598507</v>
      </c>
    </row>
    <row r="3365" spans="1:3" x14ac:dyDescent="0.25">
      <c r="A3365" t="s">
        <v>456</v>
      </c>
      <c r="C3365" s="96">
        <f>SUM(C3364)</f>
        <v>14.026053531598507</v>
      </c>
    </row>
    <row r="3366" spans="1:3" hidden="1" outlineLevel="1" x14ac:dyDescent="0.25">
      <c r="B3366" t="s">
        <v>1505</v>
      </c>
      <c r="C3366" s="96">
        <f>баланс!$B$59</f>
        <v>14.341858856556712</v>
      </c>
    </row>
    <row r="3367" spans="1:3" hidden="1" outlineLevel="1" x14ac:dyDescent="0.25">
      <c r="C3367" s="96">
        <f>баланс!$B$60</f>
        <v>0.38719999999989341</v>
      </c>
    </row>
    <row r="3368" spans="1:3" hidden="1" outlineLevel="1" x14ac:dyDescent="0.25">
      <c r="C3368" s="96">
        <f>баланс!$B$61</f>
        <v>-0.59414999999998486</v>
      </c>
    </row>
    <row r="3369" spans="1:3" x14ac:dyDescent="0.25">
      <c r="A3369" t="s">
        <v>188</v>
      </c>
      <c r="C3369" s="96">
        <f>SUM(C3366:C3368)</f>
        <v>14.134908856556621</v>
      </c>
    </row>
    <row r="3370" spans="1:3" hidden="1" outlineLevel="1" x14ac:dyDescent="0.25">
      <c r="B3370" t="s">
        <v>1505</v>
      </c>
      <c r="C3370" s="96">
        <f>баланс!$B$35</f>
        <v>14.405001486988795</v>
      </c>
    </row>
    <row r="3371" spans="1:3" x14ac:dyDescent="0.25">
      <c r="A3371" t="s">
        <v>169</v>
      </c>
      <c r="C3371" s="96">
        <f>SUM(C3370)</f>
        <v>14.405001486988795</v>
      </c>
    </row>
    <row r="3372" spans="1:3" hidden="1" outlineLevel="1" x14ac:dyDescent="0.25">
      <c r="B3372" t="s">
        <v>1505</v>
      </c>
      <c r="C3372" s="96">
        <f>баланс!$B$390</f>
        <v>16.09942499999994</v>
      </c>
    </row>
    <row r="3373" spans="1:3" x14ac:dyDescent="0.25">
      <c r="A3373" t="s">
        <v>395</v>
      </c>
      <c r="C3373" s="96">
        <f>SUM(C3372)</f>
        <v>16.09942499999994</v>
      </c>
    </row>
    <row r="3374" spans="1:3" hidden="1" outlineLevel="1" x14ac:dyDescent="0.25">
      <c r="B3374" t="s">
        <v>1505</v>
      </c>
      <c r="C3374" s="96">
        <f>баланс!$B$2453</f>
        <v>16.30911018434881</v>
      </c>
    </row>
    <row r="3375" spans="1:3" x14ac:dyDescent="0.25">
      <c r="A3375" t="s">
        <v>1371</v>
      </c>
      <c r="C3375" s="96">
        <f>SUM(C3374)</f>
        <v>16.30911018434881</v>
      </c>
    </row>
    <row r="3376" spans="1:3" hidden="1" outlineLevel="1" x14ac:dyDescent="0.25">
      <c r="B3376" t="s">
        <v>1505</v>
      </c>
      <c r="C3376" s="96">
        <f>баланс!$B$1875</f>
        <v>0.11195999999983997</v>
      </c>
    </row>
    <row r="3377" spans="1:3" hidden="1" outlineLevel="1" x14ac:dyDescent="0.25">
      <c r="C3377" s="96">
        <f>баланс!$B$1876</f>
        <v>-0.20816000000002077</v>
      </c>
    </row>
    <row r="3378" spans="1:3" hidden="1" outlineLevel="1" x14ac:dyDescent="0.25">
      <c r="C3378" s="96">
        <f>баланс!$B$1877</f>
        <v>413</v>
      </c>
    </row>
    <row r="3379" spans="1:3" hidden="1" outlineLevel="1" x14ac:dyDescent="0.25">
      <c r="C3379" s="96">
        <f>баланс!$B$1878</f>
        <v>-0.47879999999997835</v>
      </c>
    </row>
    <row r="3380" spans="1:3" hidden="1" outlineLevel="1" x14ac:dyDescent="0.25">
      <c r="C3380" s="96">
        <f>баланс!$B$1879</f>
        <v>-395.60289999999998</v>
      </c>
    </row>
    <row r="3381" spans="1:3" x14ac:dyDescent="0.25">
      <c r="A3381" t="s">
        <v>1133</v>
      </c>
      <c r="C3381" s="96">
        <f>SUM(C3376:C3380)</f>
        <v>16.822099999999864</v>
      </c>
    </row>
    <row r="3382" spans="1:3" hidden="1" outlineLevel="1" x14ac:dyDescent="0.25">
      <c r="B3382" t="s">
        <v>1505</v>
      </c>
      <c r="C3382" s="96">
        <f>баланс!$B$321</f>
        <v>17.018300000000067</v>
      </c>
    </row>
    <row r="3383" spans="1:3" x14ac:dyDescent="0.25">
      <c r="A3383" t="s">
        <v>341</v>
      </c>
      <c r="C3383" s="96">
        <f>SUM(C3382)</f>
        <v>17.018300000000067</v>
      </c>
    </row>
    <row r="3384" spans="1:3" hidden="1" outlineLevel="1" x14ac:dyDescent="0.25">
      <c r="B3384" t="s">
        <v>1505</v>
      </c>
      <c r="C3384" s="96">
        <f>баланс!$B$2512</f>
        <v>17.847172187281444</v>
      </c>
    </row>
    <row r="3385" spans="1:3" x14ac:dyDescent="0.25">
      <c r="A3385" t="s">
        <v>1402</v>
      </c>
      <c r="C3385" s="96">
        <f>SUM(C3384)</f>
        <v>17.847172187281444</v>
      </c>
    </row>
    <row r="3386" spans="1:3" hidden="1" outlineLevel="1" x14ac:dyDescent="0.25">
      <c r="B3386" t="s">
        <v>1505</v>
      </c>
      <c r="C3386" s="96">
        <f>баланс!$B$969</f>
        <v>18.097200000000043</v>
      </c>
    </row>
    <row r="3387" spans="1:3" x14ac:dyDescent="0.25">
      <c r="A3387" t="s">
        <v>730</v>
      </c>
      <c r="C3387" s="96">
        <f>SUM(C3386)</f>
        <v>18.097200000000043</v>
      </c>
    </row>
    <row r="3388" spans="1:3" hidden="1" outlineLevel="1" x14ac:dyDescent="0.25">
      <c r="B3388" t="s">
        <v>1505</v>
      </c>
      <c r="C3388" s="96">
        <f>баланс!$B$1572</f>
        <v>17.670436080887171</v>
      </c>
    </row>
    <row r="3389" spans="1:3" hidden="1" outlineLevel="1" x14ac:dyDescent="0.25">
      <c r="C3389" s="96">
        <f>баланс!$B$1573</f>
        <v>0.48460000000000036</v>
      </c>
    </row>
    <row r="3390" spans="1:3" x14ac:dyDescent="0.25">
      <c r="A3390" t="s">
        <v>995</v>
      </c>
      <c r="C3390" s="96">
        <f>SUM(C3388:C3389)</f>
        <v>18.155036080887172</v>
      </c>
    </row>
    <row r="3391" spans="1:3" hidden="1" outlineLevel="1" x14ac:dyDescent="0.25">
      <c r="B3391" t="s">
        <v>1505</v>
      </c>
      <c r="C3391" s="96">
        <f>баланс!$B$296</f>
        <v>18.380139999999756</v>
      </c>
    </row>
    <row r="3392" spans="1:3" x14ac:dyDescent="0.25">
      <c r="A3392" t="s">
        <v>321</v>
      </c>
      <c r="C3392" s="96">
        <f>SUM(C3391)</f>
        <v>18.380139999999756</v>
      </c>
    </row>
    <row r="3393" spans="1:3" hidden="1" outlineLevel="1" x14ac:dyDescent="0.25">
      <c r="B3393" t="s">
        <v>1505</v>
      </c>
      <c r="C3393" s="96">
        <f>баланс!$B$1884</f>
        <v>18.674299999999221</v>
      </c>
    </row>
    <row r="3394" spans="1:3" x14ac:dyDescent="0.25">
      <c r="A3394" t="s">
        <v>1141</v>
      </c>
      <c r="C3394" s="96">
        <f>SUM(C3393)</f>
        <v>18.674299999999221</v>
      </c>
    </row>
    <row r="3395" spans="1:3" hidden="1" outlineLevel="1" x14ac:dyDescent="0.25">
      <c r="B3395" t="s">
        <v>1505</v>
      </c>
      <c r="C3395" s="96">
        <f>баланс!$B$1107</f>
        <v>20.286640000001853</v>
      </c>
    </row>
    <row r="3396" spans="1:3" hidden="1" outlineLevel="1" x14ac:dyDescent="0.25">
      <c r="C3396" s="96">
        <f>баланс!$B$1108</f>
        <v>-0.38334000000008928</v>
      </c>
    </row>
    <row r="3397" spans="1:3" hidden="1" outlineLevel="1" x14ac:dyDescent="0.25">
      <c r="C3397" s="96">
        <f>баланс!$B$1109</f>
        <v>0.26153499999998076</v>
      </c>
    </row>
    <row r="3398" spans="1:3" hidden="1" outlineLevel="1" x14ac:dyDescent="0.25">
      <c r="C3398" s="96">
        <f>баланс!$B$1110</f>
        <v>-3.5199999999974807E-2</v>
      </c>
    </row>
    <row r="3399" spans="1:3" hidden="1" outlineLevel="1" x14ac:dyDescent="0.25">
      <c r="C3399" s="96">
        <f>баланс!$B$1111</f>
        <v>-0.63408000000026732</v>
      </c>
    </row>
    <row r="3400" spans="1:3" hidden="1" outlineLevel="1" x14ac:dyDescent="0.25">
      <c r="C3400" s="96">
        <f>баланс!$B$1112</f>
        <v>-0.12380000000007385</v>
      </c>
    </row>
    <row r="3401" spans="1:3" x14ac:dyDescent="0.25">
      <c r="A3401" t="s">
        <v>777</v>
      </c>
      <c r="C3401" s="96">
        <f>SUM(C3395:C3400)</f>
        <v>19.371755000001428</v>
      </c>
    </row>
    <row r="3402" spans="1:3" hidden="1" outlineLevel="1" x14ac:dyDescent="0.25">
      <c r="B3402" t="s">
        <v>1505</v>
      </c>
      <c r="C3402" s="96">
        <f>баланс!$B$1723</f>
        <v>20.188039907978293</v>
      </c>
    </row>
    <row r="3403" spans="1:3" x14ac:dyDescent="0.25">
      <c r="A3403" t="s">
        <v>1047</v>
      </c>
      <c r="C3403" s="96">
        <f>SUM(C3402)</f>
        <v>20.188039907978293</v>
      </c>
    </row>
    <row r="3404" spans="1:3" hidden="1" outlineLevel="1" x14ac:dyDescent="0.25">
      <c r="B3404" t="s">
        <v>1505</v>
      </c>
      <c r="C3404" s="96">
        <f>баланс!$B$14</f>
        <v>0.48577999999997701</v>
      </c>
    </row>
    <row r="3405" spans="1:3" hidden="1" outlineLevel="1" x14ac:dyDescent="0.25">
      <c r="C3405" s="96">
        <f>баланс!$B$15</f>
        <v>20.081052</v>
      </c>
    </row>
    <row r="3406" spans="1:3" x14ac:dyDescent="0.25">
      <c r="A3406" t="s">
        <v>156</v>
      </c>
      <c r="C3406" s="96">
        <f>SUM(C3404:C3405)</f>
        <v>20.566831999999977</v>
      </c>
    </row>
    <row r="3407" spans="1:3" hidden="1" outlineLevel="1" x14ac:dyDescent="0.25">
      <c r="B3407" t="s">
        <v>1505</v>
      </c>
      <c r="C3407" s="96">
        <f>баланс!$B$2409</f>
        <v>-0.53535783053038699</v>
      </c>
    </row>
    <row r="3408" spans="1:3" hidden="1" outlineLevel="1" x14ac:dyDescent="0.25">
      <c r="C3408" s="96">
        <f>баланс!$B$2410</f>
        <v>5.2200000000027558E-2</v>
      </c>
    </row>
    <row r="3409" spans="1:3" hidden="1" outlineLevel="1" x14ac:dyDescent="0.25">
      <c r="C3409" s="96">
        <f>баланс!$B$2411</f>
        <v>0.43695000000025175</v>
      </c>
    </row>
    <row r="3410" spans="1:3" hidden="1" outlineLevel="1" x14ac:dyDescent="0.25">
      <c r="C3410" s="96">
        <f>баланс!$B$2412</f>
        <v>-0.47420000000010987</v>
      </c>
    </row>
    <row r="3411" spans="1:3" hidden="1" outlineLevel="1" x14ac:dyDescent="0.25">
      <c r="C3411" s="96">
        <f>баланс!$B$2413</f>
        <v>36.934969999999964</v>
      </c>
    </row>
    <row r="3412" spans="1:3" hidden="1" outlineLevel="1" x14ac:dyDescent="0.25">
      <c r="C3412" s="96">
        <f>баланс!$B$2414</f>
        <v>-15.256779999999935</v>
      </c>
    </row>
    <row r="3413" spans="1:3" hidden="1" outlineLevel="1" x14ac:dyDescent="0.25">
      <c r="C3413" s="96">
        <f>баланс!$B$2415</f>
        <v>-0.198599999999999</v>
      </c>
    </row>
    <row r="3414" spans="1:3" hidden="1" outlineLevel="1" x14ac:dyDescent="0.25">
      <c r="C3414" s="96">
        <f>баланс!$B$2416</f>
        <v>0.61040999999994483</v>
      </c>
    </row>
    <row r="3415" spans="1:3" hidden="1" outlineLevel="1" x14ac:dyDescent="0.25">
      <c r="C3415" s="96">
        <f>баланс!$B$2417</f>
        <v>3.6645999999961987E-2</v>
      </c>
    </row>
    <row r="3416" spans="1:3" hidden="1" outlineLevel="1" x14ac:dyDescent="0.25">
      <c r="C3416" s="96">
        <f>баланс!$B$2418</f>
        <v>-0.42873000000003003</v>
      </c>
    </row>
    <row r="3417" spans="1:3" hidden="1" outlineLevel="1" x14ac:dyDescent="0.25">
      <c r="C3417" s="96">
        <f>баланс!$B$2419</f>
        <v>1.7550000000028376E-2</v>
      </c>
    </row>
    <row r="3418" spans="1:3" hidden="1" outlineLevel="1" x14ac:dyDescent="0.25">
      <c r="C3418" s="96">
        <f>баланс!$B$2420</f>
        <v>0.1956199999999626</v>
      </c>
    </row>
    <row r="3419" spans="1:3" hidden="1" outlineLevel="1" x14ac:dyDescent="0.25">
      <c r="C3419" s="96">
        <f>баланс!$B$2421</f>
        <v>0</v>
      </c>
    </row>
    <row r="3420" spans="1:3" x14ac:dyDescent="0.25">
      <c r="A3420" t="s">
        <v>24</v>
      </c>
      <c r="C3420" s="96">
        <f>SUM(C3407:C3419)</f>
        <v>21.39067816946968</v>
      </c>
    </row>
    <row r="3421" spans="1:3" hidden="1" outlineLevel="1" x14ac:dyDescent="0.25">
      <c r="B3421" t="s">
        <v>1505</v>
      </c>
      <c r="C3421" s="96">
        <f>баланс!$B$1465</f>
        <v>21.463988475835805</v>
      </c>
    </row>
    <row r="3422" spans="1:3" x14ac:dyDescent="0.25">
      <c r="A3422" t="s">
        <v>967</v>
      </c>
      <c r="C3422" s="96">
        <f>SUM(C3421)</f>
        <v>21.463988475835805</v>
      </c>
    </row>
    <row r="3423" spans="1:3" hidden="1" outlineLevel="1" x14ac:dyDescent="0.25">
      <c r="B3423" t="s">
        <v>1505</v>
      </c>
      <c r="C3423" s="96">
        <f>баланс!$B$594</f>
        <v>21.989999999999782</v>
      </c>
    </row>
    <row r="3424" spans="1:3" x14ac:dyDescent="0.25">
      <c r="A3424" t="s">
        <v>528</v>
      </c>
      <c r="C3424" s="96">
        <f>SUM(C3423)</f>
        <v>21.989999999999782</v>
      </c>
    </row>
    <row r="3425" spans="2:3" hidden="1" outlineLevel="1" x14ac:dyDescent="0.25">
      <c r="B3425" t="s">
        <v>1505</v>
      </c>
      <c r="C3425" s="96">
        <f>баланс!$B$1619</f>
        <v>20.450620000000981</v>
      </c>
    </row>
    <row r="3426" spans="2:3" hidden="1" outlineLevel="1" x14ac:dyDescent="0.25">
      <c r="C3426" s="96">
        <f>баланс!$B$1620</f>
        <v>-0.21199999999998909</v>
      </c>
    </row>
    <row r="3427" spans="2:3" hidden="1" outlineLevel="1" x14ac:dyDescent="0.25">
      <c r="C3427" s="96">
        <f>баланс!$B$1621</f>
        <v>0.21479999999996835</v>
      </c>
    </row>
    <row r="3428" spans="2:3" hidden="1" outlineLevel="1" x14ac:dyDescent="0.25">
      <c r="C3428" s="96">
        <f>баланс!$B$1622</f>
        <v>-0.29755500000004531</v>
      </c>
    </row>
    <row r="3429" spans="2:3" hidden="1" outlineLevel="1" x14ac:dyDescent="0.25">
      <c r="C3429" s="96">
        <f>баланс!$B$1623</f>
        <v>-3.6000000000058208E-3</v>
      </c>
    </row>
    <row r="3430" spans="2:3" hidden="1" outlineLevel="1" x14ac:dyDescent="0.25">
      <c r="C3430" s="96">
        <f>баланс!$B$1624</f>
        <v>0.24918749999983447</v>
      </c>
    </row>
    <row r="3431" spans="2:3" hidden="1" outlineLevel="1" x14ac:dyDescent="0.25">
      <c r="C3431" s="96">
        <f>баланс!$B$1625</f>
        <v>0.17811199999982819</v>
      </c>
    </row>
    <row r="3432" spans="2:3" hidden="1" outlineLevel="1" x14ac:dyDescent="0.25">
      <c r="C3432" s="96">
        <f>баланс!$B$1626</f>
        <v>0.34679999999934807</v>
      </c>
    </row>
    <row r="3433" spans="2:3" hidden="1" outlineLevel="1" x14ac:dyDescent="0.25">
      <c r="C3433" s="96">
        <f>баланс!$B$1627</f>
        <v>0.13151999999990949</v>
      </c>
    </row>
    <row r="3434" spans="2:3" hidden="1" outlineLevel="1" x14ac:dyDescent="0.25">
      <c r="C3434" s="96">
        <f>баланс!$B$1628</f>
        <v>-0.27327999999988606</v>
      </c>
    </row>
    <row r="3435" spans="2:3" hidden="1" outlineLevel="1" x14ac:dyDescent="0.25">
      <c r="C3435" s="96">
        <f>баланс!$B$1629</f>
        <v>0.40439999999944121</v>
      </c>
    </row>
    <row r="3436" spans="2:3" hidden="1" outlineLevel="1" x14ac:dyDescent="0.25">
      <c r="C3436" s="96">
        <f>баланс!$B$1630</f>
        <v>0.16957600000023376</v>
      </c>
    </row>
    <row r="3437" spans="2:3" hidden="1" outlineLevel="1" x14ac:dyDescent="0.25">
      <c r="C3437" s="96">
        <f>баланс!$B$1631</f>
        <v>0.12630000000012842</v>
      </c>
    </row>
    <row r="3438" spans="2:3" hidden="1" outlineLevel="1" x14ac:dyDescent="0.25">
      <c r="C3438" s="96">
        <f>баланс!$B$1632</f>
        <v>2.1999999999025022E-2</v>
      </c>
    </row>
    <row r="3439" spans="2:3" hidden="1" outlineLevel="1" x14ac:dyDescent="0.25">
      <c r="C3439" s="96">
        <f>баланс!$B$1633</f>
        <v>7.9240000000027067E-2</v>
      </c>
    </row>
    <row r="3440" spans="2:3" hidden="1" outlineLevel="1" x14ac:dyDescent="0.25">
      <c r="C3440" s="96">
        <f>баланс!$B$1634</f>
        <v>0.52999999999997272</v>
      </c>
    </row>
    <row r="3441" spans="1:3" x14ac:dyDescent="0.25">
      <c r="A3441" t="s">
        <v>60</v>
      </c>
      <c r="C3441" s="96">
        <f>SUM(C3425:C3440)</f>
        <v>22.116120499998772</v>
      </c>
    </row>
    <row r="3442" spans="1:3" hidden="1" outlineLevel="1" x14ac:dyDescent="0.25">
      <c r="B3442" t="s">
        <v>1505</v>
      </c>
      <c r="C3442" s="96">
        <f>баланс!$B$899</f>
        <v>22.627833666451011</v>
      </c>
    </row>
    <row r="3443" spans="1:3" x14ac:dyDescent="0.25">
      <c r="A3443" t="s">
        <v>684</v>
      </c>
      <c r="C3443" s="96">
        <f>SUM(C3442)</f>
        <v>22.627833666451011</v>
      </c>
    </row>
    <row r="3444" spans="1:3" hidden="1" outlineLevel="1" x14ac:dyDescent="0.25">
      <c r="B3444" t="s">
        <v>1505</v>
      </c>
      <c r="C3444" s="96">
        <f>баланс!$B$1926</f>
        <v>22.886299999998869</v>
      </c>
    </row>
    <row r="3445" spans="1:3" hidden="1" outlineLevel="1" x14ac:dyDescent="0.25">
      <c r="C3445" s="96">
        <f>баланс!$B$1927</f>
        <v>-0.44667000000004009</v>
      </c>
    </row>
    <row r="3446" spans="1:3" hidden="1" outlineLevel="1" x14ac:dyDescent="0.25">
      <c r="C3446" s="96">
        <f>баланс!$B$1928</f>
        <v>0.37964800000008836</v>
      </c>
    </row>
    <row r="3447" spans="1:3" x14ac:dyDescent="0.25">
      <c r="A3447" t="s">
        <v>1157</v>
      </c>
      <c r="C3447" s="96">
        <f>SUM(C3444:C3446)</f>
        <v>22.819277999998917</v>
      </c>
    </row>
    <row r="3448" spans="1:3" hidden="1" outlineLevel="1" x14ac:dyDescent="0.25">
      <c r="B3448" t="s">
        <v>1505</v>
      </c>
      <c r="C3448" s="96">
        <f>баланс!$B$2308</f>
        <v>23.69360000000006</v>
      </c>
    </row>
    <row r="3449" spans="1:3" x14ac:dyDescent="0.25">
      <c r="A3449" t="s">
        <v>1326</v>
      </c>
      <c r="C3449" s="96">
        <f>SUM(C3448)</f>
        <v>23.69360000000006</v>
      </c>
    </row>
    <row r="3450" spans="1:3" hidden="1" outlineLevel="1" x14ac:dyDescent="0.25">
      <c r="B3450" t="s">
        <v>1505</v>
      </c>
      <c r="C3450" s="96">
        <f>баланс!$B$2613</f>
        <v>23.718100432324235</v>
      </c>
    </row>
    <row r="3451" spans="1:3" x14ac:dyDescent="0.25">
      <c r="A3451" t="s">
        <v>1466</v>
      </c>
      <c r="C3451" s="96">
        <f>SUM(C3450)</f>
        <v>23.718100432324235</v>
      </c>
    </row>
    <row r="3452" spans="1:3" hidden="1" outlineLevel="1" x14ac:dyDescent="0.25">
      <c r="B3452" t="s">
        <v>1505</v>
      </c>
      <c r="C3452" s="96">
        <f>баланс!$B$1519</f>
        <v>25.590499999999508</v>
      </c>
    </row>
    <row r="3453" spans="1:3" hidden="1" outlineLevel="1" x14ac:dyDescent="0.25">
      <c r="C3453" s="96">
        <f>баланс!$B$1520</f>
        <v>-0.32814999999993688</v>
      </c>
    </row>
    <row r="3454" spans="1:3" hidden="1" outlineLevel="1" x14ac:dyDescent="0.25">
      <c r="C3454" s="96">
        <f>баланс!$B$1521</f>
        <v>-0.48787000000038461</v>
      </c>
    </row>
    <row r="3455" spans="1:3" hidden="1" outlineLevel="1" x14ac:dyDescent="0.25">
      <c r="C3455" s="96">
        <f>баланс!$B$1522</f>
        <v>0.32447999999976673</v>
      </c>
    </row>
    <row r="3456" spans="1:3" hidden="1" outlineLevel="1" x14ac:dyDescent="0.25">
      <c r="C3456" s="96">
        <f>баланс!$B$1523</f>
        <v>0.28296999999997752</v>
      </c>
    </row>
    <row r="3457" spans="1:3" hidden="1" outlineLevel="1" x14ac:dyDescent="0.25">
      <c r="C3457" s="96">
        <f>баланс!$B$1524</f>
        <v>-0.11526599999979226</v>
      </c>
    </row>
    <row r="3458" spans="1:3" hidden="1" outlineLevel="1" x14ac:dyDescent="0.25">
      <c r="C3458" s="96">
        <f>баланс!$B$1525</f>
        <v>-0.48659999999995307</v>
      </c>
    </row>
    <row r="3459" spans="1:3" hidden="1" outlineLevel="1" x14ac:dyDescent="0.25">
      <c r="C3459" s="96">
        <f>баланс!$B$1526</f>
        <v>-0.38999999999998636</v>
      </c>
    </row>
    <row r="3460" spans="1:3" x14ac:dyDescent="0.25">
      <c r="A3460" t="s">
        <v>88</v>
      </c>
      <c r="C3460" s="96">
        <f>SUM(C3452:C3459)</f>
        <v>24.390063999999199</v>
      </c>
    </row>
    <row r="3461" spans="1:3" hidden="1" outlineLevel="1" x14ac:dyDescent="0.25">
      <c r="B3461" t="s">
        <v>1505</v>
      </c>
      <c r="C3461" s="96">
        <f>баланс!$B$282</f>
        <v>25.779999999999973</v>
      </c>
    </row>
    <row r="3462" spans="1:3" x14ac:dyDescent="0.25">
      <c r="A3462" t="s">
        <v>145</v>
      </c>
      <c r="C3462" s="96">
        <f>SUM(C3461)</f>
        <v>25.779999999999973</v>
      </c>
    </row>
    <row r="3463" spans="1:3" hidden="1" outlineLevel="1" x14ac:dyDescent="0.25">
      <c r="B3463" t="s">
        <v>1505</v>
      </c>
      <c r="C3463" s="96">
        <f>баланс!$B$643</f>
        <v>26.320600000000013</v>
      </c>
    </row>
    <row r="3464" spans="1:3" hidden="1" outlineLevel="1" x14ac:dyDescent="0.25">
      <c r="C3464" s="96">
        <f>баланс!$B$644</f>
        <v>-0.42399999999997817</v>
      </c>
    </row>
    <row r="3465" spans="1:3" hidden="1" outlineLevel="1" x14ac:dyDescent="0.25">
      <c r="C3465" s="96">
        <f>баланс!$B$645</f>
        <v>0.47649999999998727</v>
      </c>
    </row>
    <row r="3466" spans="1:3" hidden="1" outlineLevel="1" x14ac:dyDescent="0.25">
      <c r="C3466" s="96">
        <f>баланс!$B$646</f>
        <v>-0.19001000000002932</v>
      </c>
    </row>
    <row r="3467" spans="1:3" hidden="1" outlineLevel="1" x14ac:dyDescent="0.25">
      <c r="C3467" s="96">
        <f>баланс!$B$647</f>
        <v>-0.26999999999998181</v>
      </c>
    </row>
    <row r="3468" spans="1:3" x14ac:dyDescent="0.25">
      <c r="A3468" t="s">
        <v>73</v>
      </c>
      <c r="C3468" s="96">
        <f>SUM(C3463:C3467)</f>
        <v>25.913090000000011</v>
      </c>
    </row>
    <row r="3469" spans="1:3" hidden="1" outlineLevel="1" x14ac:dyDescent="0.25">
      <c r="B3469" t="s">
        <v>1505</v>
      </c>
      <c r="C3469" s="96">
        <f>баланс!$B$342</f>
        <v>26.395593691909902</v>
      </c>
    </row>
    <row r="3470" spans="1:3" x14ac:dyDescent="0.25">
      <c r="A3470" t="s">
        <v>361</v>
      </c>
      <c r="C3470" s="96">
        <f>SUM(C3469)</f>
        <v>26.395593691909902</v>
      </c>
    </row>
    <row r="3471" spans="1:3" hidden="1" outlineLevel="1" x14ac:dyDescent="0.25">
      <c r="B3471" t="s">
        <v>1505</v>
      </c>
      <c r="C3471" s="96">
        <f>баланс!$B$2474</f>
        <v>0.16103999999995722</v>
      </c>
    </row>
    <row r="3472" spans="1:3" hidden="1" outlineLevel="1" x14ac:dyDescent="0.25">
      <c r="C3472" s="96">
        <f>баланс!$B$2475</f>
        <v>-0.15583749999996144</v>
      </c>
    </row>
    <row r="3473" spans="1:3" hidden="1" outlineLevel="1" x14ac:dyDescent="0.25">
      <c r="C3473" s="96">
        <f>баланс!$B$2476</f>
        <v>28.29099999999994</v>
      </c>
    </row>
    <row r="3474" spans="1:3" hidden="1" outlineLevel="1" x14ac:dyDescent="0.25">
      <c r="C3474" s="96">
        <f>баланс!$B$2477</f>
        <v>5.8629999999993743E-2</v>
      </c>
    </row>
    <row r="3475" spans="1:3" hidden="1" outlineLevel="1" x14ac:dyDescent="0.25">
      <c r="C3475" s="96">
        <f>баланс!$B$2478</f>
        <v>0.39835000000016407</v>
      </c>
    </row>
    <row r="3476" spans="1:3" x14ac:dyDescent="0.25">
      <c r="A3476" t="s">
        <v>1376</v>
      </c>
      <c r="C3476" s="96">
        <f>SUM(C3471:C3475)</f>
        <v>28.753182500000094</v>
      </c>
    </row>
    <row r="3477" spans="1:3" hidden="1" outlineLevel="1" x14ac:dyDescent="0.25">
      <c r="B3477" t="s">
        <v>1505</v>
      </c>
      <c r="C3477" s="96">
        <f>баланс!$B$409</f>
        <v>-0.42844349999995757</v>
      </c>
    </row>
    <row r="3478" spans="1:3" hidden="1" outlineLevel="1" x14ac:dyDescent="0.25">
      <c r="C3478" s="96">
        <f>баланс!$B$410</f>
        <v>29.642440000000079</v>
      </c>
    </row>
    <row r="3479" spans="1:3" hidden="1" outlineLevel="1" x14ac:dyDescent="0.25">
      <c r="C3479" s="96">
        <f>баланс!$B$411</f>
        <v>-0.23000000000001819</v>
      </c>
    </row>
    <row r="3480" spans="1:3" x14ac:dyDescent="0.25">
      <c r="A3480" t="s">
        <v>406</v>
      </c>
      <c r="C3480" s="96">
        <f>SUM(C3477:C3479)</f>
        <v>28.983996500000103</v>
      </c>
    </row>
    <row r="3481" spans="1:3" hidden="1" outlineLevel="1" x14ac:dyDescent="0.25">
      <c r="B3481" t="s">
        <v>1505</v>
      </c>
      <c r="C3481" s="96">
        <f>баланс!$B$2268</f>
        <v>32.716589000000113</v>
      </c>
    </row>
    <row r="3482" spans="1:3" x14ac:dyDescent="0.25">
      <c r="A3482" t="s">
        <v>1297</v>
      </c>
      <c r="C3482" s="96">
        <f>SUM(C3481)</f>
        <v>32.716589000000113</v>
      </c>
    </row>
    <row r="3483" spans="1:3" hidden="1" outlineLevel="1" x14ac:dyDescent="0.25">
      <c r="B3483" t="s">
        <v>1505</v>
      </c>
      <c r="C3483" s="96">
        <f>баланс!$B$260</f>
        <v>33.057609999999841</v>
      </c>
    </row>
    <row r="3484" spans="1:3" x14ac:dyDescent="0.25">
      <c r="A3484" t="s">
        <v>293</v>
      </c>
      <c r="C3484" s="96">
        <f>SUM(C3483)</f>
        <v>33.057609999999841</v>
      </c>
    </row>
    <row r="3485" spans="1:3" hidden="1" outlineLevel="1" x14ac:dyDescent="0.25">
      <c r="B3485" t="s">
        <v>1505</v>
      </c>
      <c r="C3485" s="96">
        <f>баланс!$B$212</f>
        <v>0.39745999999968262</v>
      </c>
    </row>
    <row r="3486" spans="1:3" hidden="1" outlineLevel="1" x14ac:dyDescent="0.25">
      <c r="C3486" s="96">
        <f>баланс!$B$213</f>
        <v>-2.5176054999997177</v>
      </c>
    </row>
    <row r="3487" spans="1:3" hidden="1" outlineLevel="1" x14ac:dyDescent="0.25">
      <c r="C3487" s="96">
        <f>баланс!$B$214</f>
        <v>-64.314749999999549</v>
      </c>
    </row>
    <row r="3488" spans="1:3" hidden="1" outlineLevel="1" x14ac:dyDescent="0.25">
      <c r="C3488" s="96">
        <f>баланс!$B$215</f>
        <v>63.77920000000006</v>
      </c>
    </row>
    <row r="3489" spans="1:3" hidden="1" outlineLevel="1" x14ac:dyDescent="0.25">
      <c r="C3489" s="96">
        <f>баланс!$B$216</f>
        <v>-0.10179999999991196</v>
      </c>
    </row>
    <row r="3490" spans="1:3" hidden="1" outlineLevel="1" x14ac:dyDescent="0.25">
      <c r="C3490" s="96">
        <f>баланс!$B$217</f>
        <v>-0.45256999999946856</v>
      </c>
    </row>
    <row r="3491" spans="1:3" hidden="1" outlineLevel="1" x14ac:dyDescent="0.25">
      <c r="C3491" s="96">
        <f>баланс!$B$218</f>
        <v>38.834826499999508</v>
      </c>
    </row>
    <row r="3492" spans="1:3" hidden="1" outlineLevel="1" x14ac:dyDescent="0.25">
      <c r="C3492" s="96">
        <f>баланс!$B$219</f>
        <v>-1.5399999999999636</v>
      </c>
    </row>
    <row r="3493" spans="1:3" hidden="1" outlineLevel="1" x14ac:dyDescent="0.25">
      <c r="C3493" s="96">
        <f>баланс!$B$220</f>
        <v>5.999999999994543E-2</v>
      </c>
    </row>
    <row r="3494" spans="1:3" hidden="1" outlineLevel="1" x14ac:dyDescent="0.25">
      <c r="C3494" s="96">
        <f>баланс!$B$221</f>
        <v>0</v>
      </c>
    </row>
    <row r="3495" spans="1:3" x14ac:dyDescent="0.25">
      <c r="A3495" t="s">
        <v>143</v>
      </c>
      <c r="C3495" s="96">
        <f>SUM(C3485:C3494)</f>
        <v>34.144761000000585</v>
      </c>
    </row>
    <row r="3496" spans="1:3" hidden="1" outlineLevel="1" x14ac:dyDescent="0.25">
      <c r="B3496" t="s">
        <v>1505</v>
      </c>
      <c r="C3496" s="96">
        <f>баланс!$B$2567</f>
        <v>35.107159999999965</v>
      </c>
    </row>
    <row r="3497" spans="1:3" x14ac:dyDescent="0.25">
      <c r="A3497" t="s">
        <v>1437</v>
      </c>
      <c r="C3497" s="96">
        <f>SUM(C3496)</f>
        <v>35.107159999999965</v>
      </c>
    </row>
    <row r="3498" spans="1:3" hidden="1" outlineLevel="1" x14ac:dyDescent="0.25">
      <c r="B3498" t="s">
        <v>1505</v>
      </c>
      <c r="C3498" s="96">
        <f>баланс!$B$1815</f>
        <v>35.121483693857414</v>
      </c>
    </row>
    <row r="3499" spans="1:3" x14ac:dyDescent="0.25">
      <c r="A3499" t="s">
        <v>1104</v>
      </c>
      <c r="C3499" s="96">
        <f>SUM(C3498)</f>
        <v>35.121483693857414</v>
      </c>
    </row>
    <row r="3500" spans="1:3" hidden="1" outlineLevel="1" x14ac:dyDescent="0.25">
      <c r="B3500" t="s">
        <v>1505</v>
      </c>
      <c r="C3500" s="96">
        <f>баланс!$B$1700</f>
        <v>39.085449999999923</v>
      </c>
    </row>
    <row r="3501" spans="1:3" x14ac:dyDescent="0.25">
      <c r="A3501" t="s">
        <v>1038</v>
      </c>
      <c r="C3501" s="96">
        <f>SUM(C3500)</f>
        <v>39.085449999999923</v>
      </c>
    </row>
    <row r="3502" spans="1:3" hidden="1" outlineLevel="1" x14ac:dyDescent="0.25">
      <c r="B3502" t="s">
        <v>1505</v>
      </c>
      <c r="C3502" s="96">
        <f>баланс!$B$2437</f>
        <v>34.22829973750153</v>
      </c>
    </row>
    <row r="3503" spans="1:3" hidden="1" outlineLevel="1" x14ac:dyDescent="0.25">
      <c r="C3503" s="96">
        <f>баланс!$B$2438</f>
        <v>-2.4006799999997384</v>
      </c>
    </row>
    <row r="3504" spans="1:3" hidden="1" outlineLevel="1" x14ac:dyDescent="0.25">
      <c r="C3504" s="96">
        <f>баланс!$B$2439</f>
        <v>3.3628575000002456</v>
      </c>
    </row>
    <row r="3505" spans="1:3" hidden="1" outlineLevel="1" x14ac:dyDescent="0.25">
      <c r="C3505" s="96">
        <f>баланс!$B$2440</f>
        <v>7.2247010000000955</v>
      </c>
    </row>
    <row r="3506" spans="1:3" x14ac:dyDescent="0.25">
      <c r="A3506" t="s">
        <v>1356</v>
      </c>
      <c r="C3506" s="96">
        <f>SUM(C3502:C3505)</f>
        <v>42.415178237502133</v>
      </c>
    </row>
    <row r="3507" spans="1:3" hidden="1" outlineLevel="1" x14ac:dyDescent="0.25">
      <c r="B3507" t="s">
        <v>1505</v>
      </c>
      <c r="C3507" s="96">
        <f>баланс!$B$1398</f>
        <v>46.592575448599746</v>
      </c>
    </row>
    <row r="3508" spans="1:3" x14ac:dyDescent="0.25">
      <c r="A3508" t="s">
        <v>927</v>
      </c>
      <c r="C3508" s="96">
        <f>SUM(C3507)</f>
        <v>46.592575448599746</v>
      </c>
    </row>
    <row r="3509" spans="1:3" hidden="1" outlineLevel="1" x14ac:dyDescent="0.25">
      <c r="B3509" t="s">
        <v>1505</v>
      </c>
      <c r="C3509" s="96">
        <f>баланс!$B$29</f>
        <v>47.013303336259924</v>
      </c>
    </row>
    <row r="3510" spans="1:3" x14ac:dyDescent="0.25">
      <c r="A3510" t="s">
        <v>163</v>
      </c>
      <c r="C3510" s="96">
        <f>SUM(C3509)</f>
        <v>47.013303336259924</v>
      </c>
    </row>
    <row r="3511" spans="1:3" hidden="1" outlineLevel="1" x14ac:dyDescent="0.25">
      <c r="B3511" t="s">
        <v>1505</v>
      </c>
      <c r="C3511" s="96">
        <f>баланс!$B$629</f>
        <v>49.742918013660756</v>
      </c>
    </row>
    <row r="3512" spans="1:3" x14ac:dyDescent="0.25">
      <c r="A3512" t="s">
        <v>556</v>
      </c>
      <c r="C3512" s="96">
        <f>SUM(C3511)</f>
        <v>49.742918013660756</v>
      </c>
    </row>
    <row r="3513" spans="1:3" hidden="1" outlineLevel="1" x14ac:dyDescent="0.25">
      <c r="B3513" t="s">
        <v>1505</v>
      </c>
      <c r="C3513" s="96">
        <f>баланс!$B$12</f>
        <v>51.117179999999962</v>
      </c>
    </row>
    <row r="3514" spans="1:3" x14ac:dyDescent="0.25">
      <c r="A3514" t="s">
        <v>154</v>
      </c>
      <c r="C3514" s="96">
        <f>SUM(C3513)</f>
        <v>51.117179999999962</v>
      </c>
    </row>
    <row r="3515" spans="1:3" hidden="1" outlineLevel="1" x14ac:dyDescent="0.25">
      <c r="B3515" t="s">
        <v>1505</v>
      </c>
      <c r="C3515" s="96">
        <f>баланс!$B$2174</f>
        <v>0.90184499999963919</v>
      </c>
    </row>
    <row r="3516" spans="1:3" hidden="1" outlineLevel="1" x14ac:dyDescent="0.25">
      <c r="C3516" s="96">
        <f>баланс!$B$2175</f>
        <v>-0.46400000000005548</v>
      </c>
    </row>
    <row r="3517" spans="1:3" hidden="1" outlineLevel="1" x14ac:dyDescent="0.25">
      <c r="C3517" s="96">
        <f>баланс!$B$2176</f>
        <v>0.14117400000009184</v>
      </c>
    </row>
    <row r="3518" spans="1:3" hidden="1" outlineLevel="1" x14ac:dyDescent="0.25">
      <c r="C3518" s="96">
        <f>баланс!$B$2177</f>
        <v>-0.15150399999993169</v>
      </c>
    </row>
    <row r="3519" spans="1:3" hidden="1" outlineLevel="1" x14ac:dyDescent="0.25">
      <c r="C3519" s="96">
        <f>баланс!$B$2178</f>
        <v>-6.8800000000010186E-2</v>
      </c>
    </row>
    <row r="3520" spans="1:3" hidden="1" outlineLevel="1" x14ac:dyDescent="0.25">
      <c r="C3520" s="96">
        <f>баланс!$B$2179</f>
        <v>-0.12774999999965075</v>
      </c>
    </row>
    <row r="3521" spans="1:3" hidden="1" outlineLevel="1" x14ac:dyDescent="0.25">
      <c r="C3521" s="96">
        <f>баланс!$B$2180</f>
        <v>0.45899099999996906</v>
      </c>
    </row>
    <row r="3522" spans="1:3" hidden="1" outlineLevel="1" x14ac:dyDescent="0.25">
      <c r="C3522" s="96">
        <f>баланс!$B$2181</f>
        <v>7.9300000000102955E-2</v>
      </c>
    </row>
    <row r="3523" spans="1:3" hidden="1" outlineLevel="1" x14ac:dyDescent="0.25">
      <c r="C3523" s="96">
        <f>баланс!$B$2182</f>
        <v>53.574699999999666</v>
      </c>
    </row>
    <row r="3524" spans="1:3" hidden="1" outlineLevel="1" x14ac:dyDescent="0.25">
      <c r="C3524" s="96">
        <f>баланс!$B$2183</f>
        <v>-0.53999999999996362</v>
      </c>
    </row>
    <row r="3525" spans="1:3" hidden="1" outlineLevel="1" x14ac:dyDescent="0.25">
      <c r="C3525" s="96">
        <f>баланс!$B$2184</f>
        <v>-0.11999999999989086</v>
      </c>
    </row>
    <row r="3526" spans="1:3" x14ac:dyDescent="0.25">
      <c r="A3526" t="s">
        <v>1257</v>
      </c>
      <c r="C3526" s="96">
        <f>SUM(C3515:C3525)</f>
        <v>53.683955999999966</v>
      </c>
    </row>
    <row r="3527" spans="1:3" hidden="1" outlineLevel="1" x14ac:dyDescent="0.25">
      <c r="B3527" t="s">
        <v>1505</v>
      </c>
      <c r="C3527" s="96">
        <f>баланс!$B$424</f>
        <v>61.529999999999973</v>
      </c>
    </row>
    <row r="3528" spans="1:3" x14ac:dyDescent="0.25">
      <c r="A3528" t="s">
        <v>413</v>
      </c>
      <c r="C3528" s="96">
        <f>SUM(C3527)</f>
        <v>61.529999999999973</v>
      </c>
    </row>
    <row r="3529" spans="1:3" hidden="1" outlineLevel="1" x14ac:dyDescent="0.25">
      <c r="B3529" t="s">
        <v>1505</v>
      </c>
      <c r="C3529" s="96">
        <f>баланс!$B$653</f>
        <v>0.24640000000010787</v>
      </c>
    </row>
    <row r="3530" spans="1:3" hidden="1" outlineLevel="1" x14ac:dyDescent="0.25">
      <c r="C3530" s="96">
        <f>баланс!$B$654</f>
        <v>62.499200000000201</v>
      </c>
    </row>
    <row r="3531" spans="1:3" x14ac:dyDescent="0.25">
      <c r="A3531" t="s">
        <v>571</v>
      </c>
      <c r="C3531" s="96">
        <f>SUM(C3529:C3530)</f>
        <v>62.745600000000309</v>
      </c>
    </row>
    <row r="3532" spans="1:3" hidden="1" outlineLevel="1" x14ac:dyDescent="0.25">
      <c r="B3532" t="s">
        <v>1505</v>
      </c>
      <c r="C3532" s="96">
        <f>баланс!$B$1201</f>
        <v>63.019099999999867</v>
      </c>
    </row>
    <row r="3533" spans="1:3" x14ac:dyDescent="0.25">
      <c r="A3533" t="s">
        <v>853</v>
      </c>
      <c r="C3533" s="96">
        <f>SUM(C3532)</f>
        <v>63.019099999999867</v>
      </c>
    </row>
    <row r="3534" spans="1:3" hidden="1" outlineLevel="1" x14ac:dyDescent="0.25">
      <c r="B3534" t="s">
        <v>1505</v>
      </c>
      <c r="C3534" s="96">
        <f>баланс!$B$1698</f>
        <v>67.320250000000101</v>
      </c>
    </row>
    <row r="3535" spans="1:3" x14ac:dyDescent="0.25">
      <c r="A3535" t="s">
        <v>1035</v>
      </c>
      <c r="C3535" s="96">
        <f>SUM(C3534)</f>
        <v>67.320250000000101</v>
      </c>
    </row>
    <row r="3536" spans="1:3" hidden="1" outlineLevel="1" x14ac:dyDescent="0.25">
      <c r="B3536" t="s">
        <v>1505</v>
      </c>
      <c r="C3536" s="96">
        <f>баланс!$B$295</f>
        <v>67.59680000000003</v>
      </c>
    </row>
    <row r="3537" spans="1:3" x14ac:dyDescent="0.25">
      <c r="A3537" t="s">
        <v>320</v>
      </c>
      <c r="C3537" s="96">
        <f>SUM(C3536)</f>
        <v>67.59680000000003</v>
      </c>
    </row>
    <row r="3538" spans="1:3" hidden="1" outlineLevel="1" x14ac:dyDescent="0.25">
      <c r="B3538" t="s">
        <v>1505</v>
      </c>
      <c r="C3538" s="96">
        <f>баланс!$B$633</f>
        <v>69.567999999999302</v>
      </c>
    </row>
    <row r="3539" spans="1:3" x14ac:dyDescent="0.25">
      <c r="A3539" t="s">
        <v>561</v>
      </c>
      <c r="C3539" s="96">
        <f>SUM(C3538)</f>
        <v>69.567999999999302</v>
      </c>
    </row>
    <row r="3540" spans="1:3" hidden="1" outlineLevel="1" x14ac:dyDescent="0.25">
      <c r="B3540" t="s">
        <v>1505</v>
      </c>
      <c r="C3540" s="96">
        <f>баланс!$B$611</f>
        <v>70.685499999999593</v>
      </c>
    </row>
    <row r="3541" spans="1:3" hidden="1" outlineLevel="1" x14ac:dyDescent="0.25">
      <c r="C3541" s="96">
        <f>баланс!$B$612</f>
        <v>-0.4595000000000482</v>
      </c>
    </row>
    <row r="3542" spans="1:3" x14ac:dyDescent="0.25">
      <c r="A3542" t="s">
        <v>541</v>
      </c>
      <c r="C3542" s="96">
        <f>SUM(C3540:C3541)</f>
        <v>70.225999999999544</v>
      </c>
    </row>
    <row r="3543" spans="1:3" hidden="1" outlineLevel="1" x14ac:dyDescent="0.25">
      <c r="B3543" t="s">
        <v>1505</v>
      </c>
      <c r="C3543" s="96">
        <f>баланс!$B$360</f>
        <v>72.940887550200841</v>
      </c>
    </row>
    <row r="3544" spans="1:3" x14ac:dyDescent="0.25">
      <c r="A3544" t="s">
        <v>375</v>
      </c>
      <c r="C3544" s="96">
        <f>SUM(C3543)</f>
        <v>72.940887550200841</v>
      </c>
    </row>
    <row r="3545" spans="1:3" hidden="1" outlineLevel="1" x14ac:dyDescent="0.25">
      <c r="B3545" t="s">
        <v>1505</v>
      </c>
      <c r="C3545" s="96">
        <f>баланс!$B$2253</f>
        <v>-0.14654000000018641</v>
      </c>
    </row>
    <row r="3546" spans="1:3" hidden="1" outlineLevel="1" x14ac:dyDescent="0.25">
      <c r="C3546" s="96">
        <f>баланс!$B$2254</f>
        <v>0.31359999999983756</v>
      </c>
    </row>
    <row r="3547" spans="1:3" hidden="1" outlineLevel="1" x14ac:dyDescent="0.25">
      <c r="C3547" s="96">
        <f>баланс!$B$2255</f>
        <v>-6.4380000000028303E-2</v>
      </c>
    </row>
    <row r="3548" spans="1:3" hidden="1" outlineLevel="1" x14ac:dyDescent="0.25">
      <c r="C3548" s="96">
        <f>баланс!$B$2256</f>
        <v>76.069310000000087</v>
      </c>
    </row>
    <row r="3549" spans="1:3" x14ac:dyDescent="0.25">
      <c r="A3549" t="s">
        <v>1284</v>
      </c>
      <c r="C3549" s="96">
        <f>SUM(C3545:C3548)</f>
        <v>76.17198999999971</v>
      </c>
    </row>
    <row r="3550" spans="1:3" hidden="1" outlineLevel="1" x14ac:dyDescent="0.25">
      <c r="B3550" t="s">
        <v>1505</v>
      </c>
      <c r="C3550" s="96">
        <f>баланс!$B$388</f>
        <v>78.869243283582108</v>
      </c>
    </row>
    <row r="3551" spans="1:3" x14ac:dyDescent="0.25">
      <c r="A3551" t="s">
        <v>392</v>
      </c>
      <c r="C3551" s="96">
        <f>SUM(C3550)</f>
        <v>78.869243283582108</v>
      </c>
    </row>
    <row r="3552" spans="1:3" hidden="1" outlineLevel="1" x14ac:dyDescent="0.25">
      <c r="B3552" t="s">
        <v>1505</v>
      </c>
      <c r="C3552" s="96">
        <f>баланс!$B$2425</f>
        <v>83.701013114167296</v>
      </c>
    </row>
    <row r="3553" spans="1:3" x14ac:dyDescent="0.25">
      <c r="A3553" t="s">
        <v>1351</v>
      </c>
      <c r="C3553" s="96">
        <f>SUM(C3552)</f>
        <v>83.701013114167296</v>
      </c>
    </row>
    <row r="3554" spans="1:3" hidden="1" outlineLevel="1" x14ac:dyDescent="0.25">
      <c r="B3554" t="s">
        <v>1505</v>
      </c>
      <c r="C3554" s="96">
        <f>баланс!$B$979</f>
        <v>99.251999999999953</v>
      </c>
    </row>
    <row r="3555" spans="1:3" x14ac:dyDescent="0.25">
      <c r="A3555" t="s">
        <v>739</v>
      </c>
      <c r="C3555" s="96">
        <f>SUM(C3554)</f>
        <v>99.251999999999953</v>
      </c>
    </row>
    <row r="3556" spans="1:3" hidden="1" outlineLevel="1" x14ac:dyDescent="0.25">
      <c r="B3556" t="s">
        <v>1505</v>
      </c>
      <c r="C3556" s="96">
        <f>баланс!$B$1768</f>
        <v>0.60772000000031312</v>
      </c>
    </row>
    <row r="3557" spans="1:3" hidden="1" outlineLevel="1" x14ac:dyDescent="0.25">
      <c r="C3557" s="96">
        <f>баланс!$B$1769</f>
        <v>0.47880000000009204</v>
      </c>
    </row>
    <row r="3558" spans="1:3" hidden="1" outlineLevel="1" x14ac:dyDescent="0.25">
      <c r="C3558" s="96">
        <f>баланс!$B$1770</f>
        <v>-0.20294000000001233</v>
      </c>
    </row>
    <row r="3559" spans="1:3" hidden="1" outlineLevel="1" x14ac:dyDescent="0.25">
      <c r="C3559" s="96">
        <f>баланс!$B$1771</f>
        <v>0.23583999999993921</v>
      </c>
    </row>
    <row r="3560" spans="1:3" hidden="1" outlineLevel="1" x14ac:dyDescent="0.25">
      <c r="C3560" s="96">
        <f>баланс!$B$1772</f>
        <v>-5.338579999988724E-2</v>
      </c>
    </row>
    <row r="3561" spans="1:3" hidden="1" outlineLevel="1" x14ac:dyDescent="0.25">
      <c r="C3561" s="96">
        <f>баланс!$B$1773</f>
        <v>-0.53994000000000142</v>
      </c>
    </row>
    <row r="3562" spans="1:3" hidden="1" outlineLevel="1" x14ac:dyDescent="0.25">
      <c r="C3562" s="96">
        <f>баланс!$B$1774</f>
        <v>-4.070000000001528E-2</v>
      </c>
    </row>
    <row r="3563" spans="1:3" hidden="1" outlineLevel="1" x14ac:dyDescent="0.25">
      <c r="C3563" s="96">
        <f>баланс!$B$1775</f>
        <v>-0.38971999999967011</v>
      </c>
    </row>
    <row r="3564" spans="1:3" hidden="1" outlineLevel="1" x14ac:dyDescent="0.25">
      <c r="C3564" s="96">
        <f>баланс!$B$1776</f>
        <v>0.34500000000025466</v>
      </c>
    </row>
    <row r="3565" spans="1:3" hidden="1" outlineLevel="1" x14ac:dyDescent="0.25">
      <c r="C3565" s="96">
        <f>баланс!$B$1777</f>
        <v>-0.6831800000001067</v>
      </c>
    </row>
    <row r="3566" spans="1:3" hidden="1" outlineLevel="1" x14ac:dyDescent="0.25">
      <c r="C3566" s="96">
        <f>баланс!$B$1778</f>
        <v>99.531400000000019</v>
      </c>
    </row>
    <row r="3567" spans="1:3" x14ac:dyDescent="0.25">
      <c r="A3567" t="s">
        <v>61</v>
      </c>
      <c r="C3567" s="96">
        <f>SUM(C3556:C3566)</f>
        <v>99.288894200000925</v>
      </c>
    </row>
    <row r="3568" spans="1:3" hidden="1" outlineLevel="1" x14ac:dyDescent="0.25">
      <c r="B3568" t="s">
        <v>1505</v>
      </c>
      <c r="C3568" s="96">
        <f>баланс!$B$1373</f>
        <v>110.01491209468338</v>
      </c>
    </row>
    <row r="3569" spans="1:3" x14ac:dyDescent="0.25">
      <c r="A3569" t="s">
        <v>913</v>
      </c>
      <c r="C3569" s="96">
        <f>SUM(C3568)</f>
        <v>110.01491209468338</v>
      </c>
    </row>
    <row r="3570" spans="1:3" hidden="1" outlineLevel="1" x14ac:dyDescent="0.25">
      <c r="B3570" t="s">
        <v>1505</v>
      </c>
      <c r="C3570" s="96">
        <f>баланс!$B$1210</f>
        <v>0.16960150000005569</v>
      </c>
    </row>
    <row r="3571" spans="1:3" hidden="1" outlineLevel="1" x14ac:dyDescent="0.25">
      <c r="C3571" s="96">
        <f>баланс!$B$1211</f>
        <v>-0.12800000000004275</v>
      </c>
    </row>
    <row r="3572" spans="1:3" hidden="1" outlineLevel="1" x14ac:dyDescent="0.25">
      <c r="C3572" s="96">
        <f>баланс!$B$1212</f>
        <v>-0.41150239999996074</v>
      </c>
    </row>
    <row r="3573" spans="1:3" hidden="1" outlineLevel="1" x14ac:dyDescent="0.25">
      <c r="C3573" s="96">
        <f>баланс!$B$1213</f>
        <v>125.68339900000001</v>
      </c>
    </row>
    <row r="3574" spans="1:3" hidden="1" outlineLevel="1" x14ac:dyDescent="0.25">
      <c r="C3574" s="96">
        <f>баланс!$B$1214</f>
        <v>5.9599999999932152E-2</v>
      </c>
    </row>
    <row r="3575" spans="1:3" hidden="1" outlineLevel="1" x14ac:dyDescent="0.25">
      <c r="C3575" s="96">
        <f>баланс!$B$1215</f>
        <v>0.31236000000001241</v>
      </c>
    </row>
    <row r="3576" spans="1:3" x14ac:dyDescent="0.25">
      <c r="A3576" t="s">
        <v>859</v>
      </c>
      <c r="C3576" s="96">
        <f>SUM(C3570:C3575)</f>
        <v>125.68545810000001</v>
      </c>
    </row>
    <row r="3577" spans="1:3" hidden="1" outlineLevel="1" x14ac:dyDescent="0.25">
      <c r="B3577" t="s">
        <v>1505</v>
      </c>
      <c r="C3577" s="96">
        <f>баланс!$B$977</f>
        <v>171.34019850000004</v>
      </c>
    </row>
    <row r="3578" spans="1:3" hidden="1" outlineLevel="1" x14ac:dyDescent="0.25">
      <c r="C3578" s="96">
        <f>баланс!$B$978</f>
        <v>4.6299999999973807E-2</v>
      </c>
    </row>
    <row r="3579" spans="1:3" x14ac:dyDescent="0.25">
      <c r="A3579" t="s">
        <v>14</v>
      </c>
      <c r="C3579" s="96">
        <f>SUM(C3577:C3578)</f>
        <v>171.38649850000002</v>
      </c>
    </row>
    <row r="3580" spans="1:3" hidden="1" outlineLevel="1" x14ac:dyDescent="0.25">
      <c r="B3580" t="s">
        <v>1505</v>
      </c>
      <c r="C3580" s="96">
        <f>баланс!$B$1412</f>
        <v>180.9091100000002</v>
      </c>
    </row>
    <row r="3581" spans="1:3" hidden="1" outlineLevel="1" x14ac:dyDescent="0.25">
      <c r="C3581" s="96">
        <f>баланс!$B$1413</f>
        <v>-0.27839900000003581</v>
      </c>
    </row>
    <row r="3582" spans="1:3" x14ac:dyDescent="0.25">
      <c r="A3582" t="s">
        <v>940</v>
      </c>
      <c r="C3582" s="96">
        <f>SUM(C3580:C3581)</f>
        <v>180.63071100000016</v>
      </c>
    </row>
    <row r="3583" spans="1:3" hidden="1" outlineLevel="1" x14ac:dyDescent="0.25">
      <c r="B3583" t="s">
        <v>1505</v>
      </c>
      <c r="C3583" s="96">
        <f>баланс!$B$2403</f>
        <v>187.81020000000035</v>
      </c>
    </row>
    <row r="3584" spans="1:3" x14ac:dyDescent="0.25">
      <c r="A3584" t="s">
        <v>1342</v>
      </c>
      <c r="C3584" s="96">
        <f>SUM(C3583)</f>
        <v>187.81020000000035</v>
      </c>
    </row>
    <row r="3585" spans="1:3" hidden="1" outlineLevel="1" x14ac:dyDescent="0.25">
      <c r="B3585" t="s">
        <v>1505</v>
      </c>
      <c r="C3585" s="96">
        <f>баланс!$B$1451</f>
        <v>211.3542205273834</v>
      </c>
    </row>
    <row r="3586" spans="1:3" x14ac:dyDescent="0.25">
      <c r="A3586" t="s">
        <v>959</v>
      </c>
      <c r="C3586" s="96">
        <f>SUM(C3585)</f>
        <v>211.3542205273834</v>
      </c>
    </row>
    <row r="3587" spans="1:3" hidden="1" outlineLevel="1" x14ac:dyDescent="0.25">
      <c r="B3587" t="s">
        <v>1505</v>
      </c>
      <c r="C3587" s="96">
        <f>баланс!$B$896</f>
        <v>248.81383000000005</v>
      </c>
    </row>
    <row r="3588" spans="1:3" x14ac:dyDescent="0.25">
      <c r="A3588" t="s">
        <v>680</v>
      </c>
      <c r="C3588" s="96">
        <f>SUM(C3587)</f>
        <v>248.81383000000005</v>
      </c>
    </row>
    <row r="3589" spans="1:3" hidden="1" outlineLevel="1" x14ac:dyDescent="0.25">
      <c r="B3589" t="s">
        <v>1505</v>
      </c>
      <c r="C3589" s="96">
        <f>баланс!$B$28</f>
        <v>0.11408000000000129</v>
      </c>
    </row>
    <row r="3590" spans="1:3" hidden="1" outlineLevel="1" x14ac:dyDescent="0.25">
      <c r="C3590" s="96">
        <f>баланс!$B$119</f>
        <v>2.4634588235294359</v>
      </c>
    </row>
    <row r="3591" spans="1:3" hidden="1" outlineLevel="1" x14ac:dyDescent="0.25">
      <c r="C3591" s="96">
        <f>баланс!$B$896</f>
        <v>248.81383000000005</v>
      </c>
    </row>
    <row r="3592" spans="1:3" x14ac:dyDescent="0.25">
      <c r="A3592" t="s">
        <v>162</v>
      </c>
      <c r="C3592" s="96">
        <f>SUM(C3589:C3591)</f>
        <v>251.39136882352949</v>
      </c>
    </row>
    <row r="3593" spans="1:3" hidden="1" outlineLevel="1" x14ac:dyDescent="0.25">
      <c r="B3593" t="s">
        <v>1505</v>
      </c>
      <c r="C3593" s="96">
        <f>баланс!$B$1438</f>
        <v>0.25009999999986121</v>
      </c>
    </row>
    <row r="3594" spans="1:3" hidden="1" outlineLevel="1" x14ac:dyDescent="0.25">
      <c r="C3594" s="96">
        <f>баланс!$B$1439</f>
        <v>12.064799999999991</v>
      </c>
    </row>
    <row r="3595" spans="1:3" hidden="1" outlineLevel="1" x14ac:dyDescent="0.25">
      <c r="C3595" s="96">
        <f>баланс!$B$1440</f>
        <v>0.36303899999984424</v>
      </c>
    </row>
    <row r="3596" spans="1:3" hidden="1" outlineLevel="1" x14ac:dyDescent="0.25">
      <c r="C3596" s="96">
        <f>баланс!$B$1441</f>
        <v>-12.246000000000095</v>
      </c>
    </row>
    <row r="3597" spans="1:3" hidden="1" outlineLevel="1" x14ac:dyDescent="0.25">
      <c r="C3597" s="96">
        <f>баланс!$B$1442</f>
        <v>289.58620000000019</v>
      </c>
    </row>
    <row r="3598" spans="1:3" x14ac:dyDescent="0.25">
      <c r="A3598" t="s">
        <v>955</v>
      </c>
      <c r="C3598" s="96">
        <f>SUM(C3593:C3597)</f>
        <v>290.01813899999979</v>
      </c>
    </row>
    <row r="3599" spans="1:3" hidden="1" outlineLevel="1" x14ac:dyDescent="0.25">
      <c r="B3599" t="s">
        <v>1505</v>
      </c>
      <c r="C3599" s="96">
        <f>баланс!$B$2455</f>
        <v>360.28242999999981</v>
      </c>
    </row>
    <row r="3600" spans="1:3" hidden="1" outlineLevel="1" x14ac:dyDescent="0.25">
      <c r="C3600" s="96">
        <f>баланс!$B$2456</f>
        <v>0.3239000000003216</v>
      </c>
    </row>
    <row r="3601" spans="1:3" hidden="1" outlineLevel="1" x14ac:dyDescent="0.25">
      <c r="C3601" s="96">
        <f>баланс!$B$2457</f>
        <v>0.21376000000009299</v>
      </c>
    </row>
    <row r="3602" spans="1:3" hidden="1" outlineLevel="1" x14ac:dyDescent="0.25">
      <c r="C3602" s="96">
        <f>баланс!$B$2458</f>
        <v>0.3357000000000312</v>
      </c>
    </row>
    <row r="3603" spans="1:3" hidden="1" outlineLevel="1" x14ac:dyDescent="0.25">
      <c r="C3603" s="96">
        <f>баланс!$B$2459</f>
        <v>-0.50477999999998246</v>
      </c>
    </row>
    <row r="3604" spans="1:3" hidden="1" outlineLevel="1" x14ac:dyDescent="0.25">
      <c r="C3604" s="96">
        <f>баланс!$B$2460</f>
        <v>0.30702199999996083</v>
      </c>
    </row>
    <row r="3605" spans="1:3" hidden="1" outlineLevel="1" x14ac:dyDescent="0.25">
      <c r="C3605" s="96">
        <f>баланс!$B$2461</f>
        <v>-9.058250000003909E-2</v>
      </c>
    </row>
    <row r="3606" spans="1:3" hidden="1" outlineLevel="1" x14ac:dyDescent="0.25">
      <c r="C3606" s="96">
        <f>баланс!$B$2462</f>
        <v>0.30464000000006308</v>
      </c>
    </row>
    <row r="3607" spans="1:3" hidden="1" outlineLevel="1" x14ac:dyDescent="0.25">
      <c r="C3607" s="96">
        <f>баланс!$B$2463</f>
        <v>0.38816399999996065</v>
      </c>
    </row>
    <row r="3608" spans="1:3" hidden="1" outlineLevel="1" x14ac:dyDescent="0.25">
      <c r="C3608" s="96">
        <f>баланс!$B$2464</f>
        <v>-0.21663999999987027</v>
      </c>
    </row>
    <row r="3609" spans="1:3" hidden="1" outlineLevel="1" x14ac:dyDescent="0.25">
      <c r="C3609" s="96">
        <f>баланс!$B$2465</f>
        <v>0.29149999999981446</v>
      </c>
    </row>
    <row r="3610" spans="1:3" hidden="1" outlineLevel="1" x14ac:dyDescent="0.25">
      <c r="C3610" s="96">
        <f>баланс!$B$2466</f>
        <v>0.16150000000004638</v>
      </c>
    </row>
    <row r="3611" spans="1:3" hidden="1" outlineLevel="1" x14ac:dyDescent="0.25">
      <c r="C3611" s="96">
        <f>баланс!$B$2467</f>
        <v>-1.0134000000002743</v>
      </c>
    </row>
    <row r="3612" spans="1:3" hidden="1" outlineLevel="1" x14ac:dyDescent="0.25">
      <c r="C3612" s="96">
        <f>баланс!$B$2468</f>
        <v>-0.2159999999998945</v>
      </c>
    </row>
    <row r="3613" spans="1:3" hidden="1" outlineLevel="1" x14ac:dyDescent="0.25">
      <c r="C3613" s="96">
        <f>баланс!$B$2469</f>
        <v>-0.59039999999993142</v>
      </c>
    </row>
    <row r="3614" spans="1:3" hidden="1" outlineLevel="1" x14ac:dyDescent="0.25">
      <c r="C3614" s="96">
        <f>баланс!$B$2470</f>
        <v>-0.52999999999997272</v>
      </c>
    </row>
    <row r="3615" spans="1:3" hidden="1" outlineLevel="1" x14ac:dyDescent="0.25">
      <c r="C3615" s="96">
        <f>баланс!$B$2471</f>
        <v>-0.20000000000004547</v>
      </c>
    </row>
    <row r="3616" spans="1:3" x14ac:dyDescent="0.25">
      <c r="A3616" t="s">
        <v>128</v>
      </c>
      <c r="C3616" s="96">
        <f>SUM(C3599:C3615)</f>
        <v>359.24681350000009</v>
      </c>
    </row>
    <row r="3617" spans="1:3" hidden="1" outlineLevel="1" x14ac:dyDescent="0.25">
      <c r="B3617" t="s">
        <v>1505</v>
      </c>
      <c r="C3617" s="96">
        <f>баланс!$B$465</f>
        <v>449.84879999999998</v>
      </c>
    </row>
    <row r="3618" spans="1:3" x14ac:dyDescent="0.25">
      <c r="A3618" t="s">
        <v>446</v>
      </c>
      <c r="C3618" s="96">
        <f>SUM(C3617)</f>
        <v>449.84879999999998</v>
      </c>
    </row>
    <row r="3619" spans="1:3" hidden="1" outlineLevel="1" x14ac:dyDescent="0.25">
      <c r="B3619" t="s">
        <v>1505</v>
      </c>
      <c r="C3619" s="96">
        <f>баланс!$B$1597</f>
        <v>-0.38557500000024447</v>
      </c>
    </row>
    <row r="3620" spans="1:3" hidden="1" outlineLevel="1" x14ac:dyDescent="0.25">
      <c r="C3620" s="96">
        <f>баланс!$B$1598</f>
        <v>-0.30480000000011387</v>
      </c>
    </row>
    <row r="3621" spans="1:3" hidden="1" outlineLevel="1" x14ac:dyDescent="0.25">
      <c r="C3621" s="96">
        <f>баланс!$B$1599</f>
        <v>731</v>
      </c>
    </row>
    <row r="3622" spans="1:3" x14ac:dyDescent="0.25">
      <c r="A3622" t="s">
        <v>82</v>
      </c>
      <c r="C3622" s="96">
        <f>SUM(C3619:C3621)</f>
        <v>730.30962499999964</v>
      </c>
    </row>
    <row r="3623" spans="1:3" hidden="1" outlineLevel="1" x14ac:dyDescent="0.25">
      <c r="B3623" t="s">
        <v>1505</v>
      </c>
      <c r="C3623" s="96">
        <f>баланс!$B$1930</f>
        <v>790.34068415412094</v>
      </c>
    </row>
    <row r="3624" spans="1:3" hidden="1" outlineLevel="1" x14ac:dyDescent="0.25">
      <c r="C3624" s="96">
        <f>баланс!$B$1931</f>
        <v>0.3778100000000677</v>
      </c>
    </row>
    <row r="3625" spans="1:3" x14ac:dyDescent="0.25">
      <c r="A3625" t="s">
        <v>105</v>
      </c>
      <c r="C3625" s="96">
        <f>SUM(C3623:C3624)</f>
        <v>790.718494154121</v>
      </c>
    </row>
    <row r="3626" spans="1:3" hidden="1" outlineLevel="1" x14ac:dyDescent="0.25">
      <c r="B3626" t="s">
        <v>1505</v>
      </c>
      <c r="C3626" s="96">
        <f>баланс!$B$2605</f>
        <v>0.33753500000113945</v>
      </c>
    </row>
    <row r="3627" spans="1:3" hidden="1" outlineLevel="1" x14ac:dyDescent="0.25">
      <c r="C3627" s="96">
        <f>баланс!$B$2606</f>
        <v>580.71942999999987</v>
      </c>
    </row>
    <row r="3628" spans="1:3" hidden="1" outlineLevel="1" x14ac:dyDescent="0.25">
      <c r="C3628" s="96">
        <f>баланс!$B$2607</f>
        <v>-580.86579599999993</v>
      </c>
    </row>
    <row r="3629" spans="1:3" hidden="1" outlineLevel="1" x14ac:dyDescent="0.25">
      <c r="C3629" s="96">
        <f>баланс!$B$2608</f>
        <v>7.4287499999627471E-2</v>
      </c>
    </row>
    <row r="3630" spans="1:3" hidden="1" outlineLevel="1" x14ac:dyDescent="0.25">
      <c r="C3630" s="96">
        <f>баланс!$B$2609</f>
        <v>-0.23161999999865657</v>
      </c>
    </row>
    <row r="3631" spans="1:3" hidden="1" outlineLevel="1" x14ac:dyDescent="0.25">
      <c r="C3631" s="96">
        <f>баланс!$B$2610</f>
        <v>1330.3991149999999</v>
      </c>
    </row>
    <row r="3632" spans="1:3" x14ac:dyDescent="0.25">
      <c r="A3632" t="s">
        <v>1462</v>
      </c>
      <c r="C3632" s="96">
        <f>SUM(C3626:C3631)</f>
        <v>1330.432951500002</v>
      </c>
    </row>
    <row r="3633" spans="1:3" x14ac:dyDescent="0.25">
      <c r="C3633" s="95" t="s">
        <v>1478</v>
      </c>
    </row>
    <row r="3634" spans="1:3" x14ac:dyDescent="0.25">
      <c r="A3634" t="s">
        <v>175</v>
      </c>
    </row>
    <row r="3635" spans="1:3" x14ac:dyDescent="0.25">
      <c r="A3635" t="s">
        <v>0</v>
      </c>
    </row>
  </sheetData>
  <sortState ref="A1:C3635">
    <sortCondition ref="C1:C3635"/>
  </sortState>
  <dataConsolidate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workbookViewId="0">
      <selection activeCell="B23" sqref="B2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43595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95</v>
      </c>
      <c r="B4" s="29">
        <v>2775.96</v>
      </c>
      <c r="C4" s="91">
        <v>2776</v>
      </c>
      <c r="D4" s="16">
        <f>-B4+C4</f>
        <v>3.999999999996362E-2</v>
      </c>
      <c r="E4" s="17"/>
    </row>
    <row r="5" spans="1:5" s="11" customFormat="1" x14ac:dyDescent="0.25">
      <c r="A5" s="29" t="s">
        <v>867</v>
      </c>
      <c r="B5" s="29">
        <v>2086.1999999999998</v>
      </c>
      <c r="C5" s="126">
        <v>2086</v>
      </c>
      <c r="D5" s="16">
        <f t="shared" ref="D5:D6" si="0">-B5+C5</f>
        <v>-0.1999999999998181</v>
      </c>
      <c r="E5" s="17"/>
    </row>
    <row r="6" spans="1:5" s="11" customFormat="1" x14ac:dyDescent="0.25">
      <c r="A6" s="29" t="s">
        <v>102</v>
      </c>
      <c r="B6" s="29">
        <v>3522.37</v>
      </c>
      <c r="C6" s="91">
        <v>3522</v>
      </c>
      <c r="D6" s="16">
        <f t="shared" si="0"/>
        <v>-0.36999999999989086</v>
      </c>
      <c r="E6" s="17"/>
    </row>
    <row r="7" spans="1:5" x14ac:dyDescent="0.25">
      <c r="B7" s="18"/>
      <c r="C7" s="18"/>
    </row>
    <row r="8" spans="1:5" x14ac:dyDescent="0.25">
      <c r="B8" s="18"/>
      <c r="C8" s="18"/>
    </row>
    <row r="12" spans="1:5" x14ac:dyDescent="0.25">
      <c r="E12" s="19"/>
    </row>
    <row r="23" spans="5:5" x14ac:dyDescent="0.25">
      <c r="E23" s="19"/>
    </row>
    <row r="91" spans="5:5" x14ac:dyDescent="0.25">
      <c r="E91" s="19"/>
    </row>
    <row r="108" spans="5:5" x14ac:dyDescent="0.25">
      <c r="E108" s="19"/>
    </row>
    <row r="119" spans="5:5" x14ac:dyDescent="0.25">
      <c r="E119" s="19"/>
    </row>
    <row r="124" spans="5:5" x14ac:dyDescent="0.25">
      <c r="E124" s="19"/>
    </row>
    <row r="161" spans="5:5" x14ac:dyDescent="0.25">
      <c r="E161" s="19"/>
    </row>
    <row r="173" spans="5:5" x14ac:dyDescent="0.25">
      <c r="E173" s="19"/>
    </row>
    <row r="180" spans="5:5" x14ac:dyDescent="0.25">
      <c r="E180" s="19"/>
    </row>
    <row r="249" spans="5:5" x14ac:dyDescent="0.25">
      <c r="E249" s="19"/>
    </row>
    <row r="255" spans="5:5" x14ac:dyDescent="0.25">
      <c r="E255" s="19"/>
    </row>
    <row r="281" spans="5:5" x14ac:dyDescent="0.25">
      <c r="E281" s="19"/>
    </row>
    <row r="313" spans="5:5" x14ac:dyDescent="0.25">
      <c r="E313" s="19"/>
    </row>
    <row r="343" spans="5:5" x14ac:dyDescent="0.25">
      <c r="E343" s="19"/>
    </row>
    <row r="345" spans="5:5" x14ac:dyDescent="0.25">
      <c r="E345" s="19"/>
    </row>
    <row r="364" spans="5:5" x14ac:dyDescent="0.25">
      <c r="E364" s="19"/>
    </row>
    <row r="379" spans="5:5" x14ac:dyDescent="0.25">
      <c r="E379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3"/>
  <sheetViews>
    <sheetView workbookViewId="0">
      <selection activeCell="B16" sqref="B1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43595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46</v>
      </c>
      <c r="B4" s="29">
        <v>332.26</v>
      </c>
      <c r="C4" s="91">
        <v>332</v>
      </c>
      <c r="D4" s="16">
        <f>-B4+C4</f>
        <v>-0.25999999999999091</v>
      </c>
      <c r="E4" s="17"/>
    </row>
    <row r="5" spans="1:5" s="11" customFormat="1" x14ac:dyDescent="0.25">
      <c r="A5" s="29" t="s">
        <v>51</v>
      </c>
      <c r="B5" s="29">
        <v>2348.62</v>
      </c>
      <c r="C5" s="124">
        <v>2348</v>
      </c>
      <c r="D5" s="16">
        <f t="shared" ref="D5:D10" si="0">-B5+C5</f>
        <v>-0.61999999999989086</v>
      </c>
      <c r="E5" s="17"/>
    </row>
    <row r="6" spans="1:5" s="11" customFormat="1" x14ac:dyDescent="0.25">
      <c r="A6" s="29" t="s">
        <v>41</v>
      </c>
      <c r="B6" s="29">
        <v>1347.03</v>
      </c>
      <c r="C6" s="122">
        <v>1347</v>
      </c>
      <c r="D6" s="16">
        <f t="shared" si="0"/>
        <v>-2.9999999999972715E-2</v>
      </c>
      <c r="E6" s="17"/>
    </row>
    <row r="7" spans="1:5" s="11" customFormat="1" x14ac:dyDescent="0.25">
      <c r="A7" s="29" t="s">
        <v>1489</v>
      </c>
      <c r="B7" s="29">
        <v>1515.63</v>
      </c>
      <c r="C7" s="90">
        <v>1516</v>
      </c>
      <c r="D7" s="16">
        <f t="shared" si="0"/>
        <v>0.36999999999989086</v>
      </c>
      <c r="E7" s="17"/>
    </row>
    <row r="8" spans="1:5" s="11" customFormat="1" x14ac:dyDescent="0.25">
      <c r="A8" s="29" t="s">
        <v>14</v>
      </c>
      <c r="B8" s="29">
        <v>1188.55</v>
      </c>
      <c r="C8" s="91">
        <v>1189</v>
      </c>
      <c r="D8" s="16">
        <f t="shared" si="0"/>
        <v>0.45000000000004547</v>
      </c>
      <c r="E8" s="17"/>
    </row>
    <row r="9" spans="1:5" s="11" customFormat="1" x14ac:dyDescent="0.25">
      <c r="A9" s="29" t="s">
        <v>410</v>
      </c>
      <c r="B9" s="29">
        <v>437.47</v>
      </c>
      <c r="C9" s="90">
        <v>437</v>
      </c>
      <c r="D9" s="16">
        <f t="shared" si="0"/>
        <v>-0.47000000000002728</v>
      </c>
      <c r="E9" s="17"/>
    </row>
    <row r="10" spans="1:5" s="11" customFormat="1" x14ac:dyDescent="0.25">
      <c r="A10" s="29" t="s">
        <v>1509</v>
      </c>
      <c r="B10" s="29">
        <v>532.02</v>
      </c>
      <c r="C10" s="91"/>
      <c r="D10" s="16">
        <f t="shared" si="0"/>
        <v>-532.02</v>
      </c>
      <c r="E10" s="17"/>
    </row>
    <row r="11" spans="1:5" x14ac:dyDescent="0.25">
      <c r="B11" s="18"/>
      <c r="C11" s="18"/>
    </row>
    <row r="12" spans="1:5" x14ac:dyDescent="0.25">
      <c r="B12" s="18"/>
      <c r="C12" s="18"/>
    </row>
    <row r="16" spans="1:5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4"/>
  <sheetViews>
    <sheetView workbookViewId="0">
      <selection activeCell="C17" sqref="C1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43592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1498</v>
      </c>
      <c r="B4" s="93">
        <v>648.48</v>
      </c>
      <c r="C4" s="91">
        <v>648</v>
      </c>
      <c r="D4" s="16">
        <f>-B4+C4</f>
        <v>-0.48000000000001819</v>
      </c>
      <c r="E4" s="17"/>
    </row>
    <row r="5" spans="1:5" s="11" customFormat="1" x14ac:dyDescent="0.25">
      <c r="A5" s="29" t="s">
        <v>1409</v>
      </c>
      <c r="B5" s="93">
        <v>426.16</v>
      </c>
      <c r="C5" s="65">
        <v>426</v>
      </c>
      <c r="D5" s="16">
        <f t="shared" ref="D5:D11" si="0">-B5+C5</f>
        <v>-0.16000000000002501</v>
      </c>
      <c r="E5" s="17"/>
    </row>
    <row r="6" spans="1:5" s="11" customFormat="1" x14ac:dyDescent="0.25">
      <c r="A6" s="29" t="s">
        <v>41</v>
      </c>
      <c r="B6" s="93">
        <v>1187.44</v>
      </c>
      <c r="C6" s="91">
        <v>1187</v>
      </c>
      <c r="D6" s="16">
        <f t="shared" si="0"/>
        <v>-0.44000000000005457</v>
      </c>
      <c r="E6" s="17"/>
    </row>
    <row r="7" spans="1:5" s="11" customFormat="1" x14ac:dyDescent="0.25">
      <c r="A7" s="29" t="s">
        <v>14</v>
      </c>
      <c r="B7" s="93">
        <v>560.74</v>
      </c>
      <c r="C7" s="90">
        <v>561</v>
      </c>
      <c r="D7" s="16">
        <f t="shared" si="0"/>
        <v>0.25999999999999091</v>
      </c>
      <c r="E7" s="17"/>
    </row>
    <row r="8" spans="1:5" s="11" customFormat="1" x14ac:dyDescent="0.25">
      <c r="A8" s="29" t="s">
        <v>889</v>
      </c>
      <c r="B8" s="93">
        <v>1776.56</v>
      </c>
      <c r="C8" s="91">
        <v>1777</v>
      </c>
      <c r="D8" s="16">
        <f t="shared" si="0"/>
        <v>0.44000000000005457</v>
      </c>
      <c r="E8" s="17"/>
    </row>
    <row r="9" spans="1:5" s="11" customFormat="1" x14ac:dyDescent="0.25">
      <c r="A9" s="29" t="s">
        <v>533</v>
      </c>
      <c r="B9" s="93">
        <v>1433.5</v>
      </c>
      <c r="C9" s="90">
        <v>1433</v>
      </c>
      <c r="D9" s="16">
        <f t="shared" si="0"/>
        <v>-0.5</v>
      </c>
      <c r="E9" s="17"/>
    </row>
    <row r="10" spans="1:5" s="11" customFormat="1" x14ac:dyDescent="0.25">
      <c r="A10" s="29" t="s">
        <v>84</v>
      </c>
      <c r="B10" s="93">
        <v>1052.8699999999999</v>
      </c>
      <c r="C10" s="116">
        <v>1053</v>
      </c>
      <c r="D10" s="16">
        <f t="shared" si="0"/>
        <v>0.13000000000010914</v>
      </c>
      <c r="E10" s="17"/>
    </row>
    <row r="11" spans="1:5" s="11" customFormat="1" x14ac:dyDescent="0.25">
      <c r="A11" s="29" t="s">
        <v>49</v>
      </c>
      <c r="B11" s="93">
        <v>811.42</v>
      </c>
      <c r="C11" s="115">
        <v>811</v>
      </c>
      <c r="D11" s="16">
        <f t="shared" si="0"/>
        <v>-0.41999999999995907</v>
      </c>
      <c r="E11" s="17"/>
    </row>
    <row r="12" spans="1:5" x14ac:dyDescent="0.25">
      <c r="B12" s="18"/>
      <c r="C12" s="18"/>
    </row>
    <row r="13" spans="1:5" x14ac:dyDescent="0.25">
      <c r="B13" s="18"/>
      <c r="C13" s="18"/>
    </row>
    <row r="17" spans="5:5" x14ac:dyDescent="0.25">
      <c r="E17" s="19"/>
    </row>
    <row r="28" spans="5:5" x14ac:dyDescent="0.25">
      <c r="E28" s="19"/>
    </row>
    <row r="96" spans="5:5" x14ac:dyDescent="0.25">
      <c r="E96" s="19"/>
    </row>
    <row r="113" spans="5:5" x14ac:dyDescent="0.25">
      <c r="E113" s="19"/>
    </row>
    <row r="124" spans="5:5" x14ac:dyDescent="0.25">
      <c r="E124" s="19"/>
    </row>
    <row r="129" spans="5:5" x14ac:dyDescent="0.25">
      <c r="E129" s="19"/>
    </row>
    <row r="166" spans="5:5" x14ac:dyDescent="0.25">
      <c r="E166" s="19"/>
    </row>
    <row r="178" spans="5:5" x14ac:dyDescent="0.25">
      <c r="E178" s="19"/>
    </row>
    <row r="185" spans="5:5" x14ac:dyDescent="0.25">
      <c r="E185" s="19"/>
    </row>
    <row r="254" spans="5:5" x14ac:dyDescent="0.25">
      <c r="E254" s="19"/>
    </row>
    <row r="260" spans="5:5" x14ac:dyDescent="0.25">
      <c r="E260" s="19"/>
    </row>
    <row r="286" spans="5:5" x14ac:dyDescent="0.25">
      <c r="E286" s="19"/>
    </row>
    <row r="318" spans="5:5" x14ac:dyDescent="0.25">
      <c r="E318" s="19"/>
    </row>
    <row r="348" spans="5:5" x14ac:dyDescent="0.25">
      <c r="E348" s="19"/>
    </row>
    <row r="350" spans="5:5" x14ac:dyDescent="0.25">
      <c r="E350" s="19"/>
    </row>
    <row r="369" spans="5:5" x14ac:dyDescent="0.25">
      <c r="E369" s="19"/>
    </row>
    <row r="384" spans="5:5" x14ac:dyDescent="0.25">
      <c r="E384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2"/>
  <sheetViews>
    <sheetView workbookViewId="0">
      <selection activeCell="B28" sqref="B2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43592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1509</v>
      </c>
      <c r="B4" s="29">
        <v>3352.55</v>
      </c>
      <c r="C4" s="91">
        <v>3886</v>
      </c>
      <c r="D4" s="16">
        <f>-B4+C4</f>
        <v>533.44999999999982</v>
      </c>
      <c r="E4" s="17"/>
    </row>
    <row r="5" spans="1:5" s="11" customFormat="1" x14ac:dyDescent="0.25">
      <c r="A5" s="29" t="s">
        <v>23</v>
      </c>
      <c r="B5" s="29">
        <v>1009.32</v>
      </c>
      <c r="C5" s="121">
        <v>1009</v>
      </c>
      <c r="D5" s="16">
        <f t="shared" ref="D5:D9" si="0">-B5+C5</f>
        <v>-0.32000000000005002</v>
      </c>
      <c r="E5" s="17"/>
    </row>
    <row r="6" spans="1:5" s="11" customFormat="1" x14ac:dyDescent="0.25">
      <c r="A6" s="29" t="s">
        <v>38</v>
      </c>
      <c r="B6" s="29">
        <v>725.66</v>
      </c>
      <c r="C6" s="120">
        <v>726</v>
      </c>
      <c r="D6" s="16">
        <f t="shared" si="0"/>
        <v>0.34000000000003183</v>
      </c>
      <c r="E6" s="17"/>
    </row>
    <row r="7" spans="1:5" s="11" customFormat="1" ht="15.75" thickBot="1" x14ac:dyDescent="0.3">
      <c r="A7" s="29" t="s">
        <v>61</v>
      </c>
      <c r="B7" s="29">
        <v>188.67</v>
      </c>
      <c r="C7" s="119">
        <v>189</v>
      </c>
      <c r="D7" s="16">
        <f t="shared" si="0"/>
        <v>0.33000000000001251</v>
      </c>
      <c r="E7" s="17"/>
    </row>
    <row r="8" spans="1:5" s="11" customFormat="1" x14ac:dyDescent="0.25">
      <c r="A8" s="29" t="s">
        <v>1257</v>
      </c>
      <c r="B8" s="29">
        <v>2289.13</v>
      </c>
      <c r="C8" s="118">
        <v>2289</v>
      </c>
      <c r="D8" s="16">
        <f t="shared" si="0"/>
        <v>-0.13000000000010914</v>
      </c>
      <c r="E8" s="17"/>
    </row>
    <row r="9" spans="1:5" s="11" customFormat="1" x14ac:dyDescent="0.25">
      <c r="A9" s="29" t="s">
        <v>1204</v>
      </c>
      <c r="B9" s="93">
        <v>830.55</v>
      </c>
      <c r="C9" s="90">
        <v>831</v>
      </c>
      <c r="D9" s="16">
        <f t="shared" si="0"/>
        <v>0.45000000000004547</v>
      </c>
      <c r="E9" s="17"/>
    </row>
    <row r="10" spans="1:5" s="11" customFormat="1" x14ac:dyDescent="0.25">
      <c r="A10" s="93" t="s">
        <v>1043</v>
      </c>
      <c r="B10" s="93">
        <v>880.03</v>
      </c>
      <c r="C10" s="117">
        <v>880</v>
      </c>
      <c r="D10" s="16">
        <f t="shared" ref="D10" si="1">-B10+C10</f>
        <v>-2.9999999999972715E-2</v>
      </c>
      <c r="E10" s="17"/>
    </row>
    <row r="11" spans="1:5" x14ac:dyDescent="0.25">
      <c r="B11" s="18"/>
      <c r="C11" s="18"/>
    </row>
    <row r="15" spans="1:5" x14ac:dyDescent="0.25">
      <c r="E15" s="19"/>
    </row>
    <row r="17" spans="3:5" x14ac:dyDescent="0.25">
      <c r="C17" t="s">
        <v>1510</v>
      </c>
    </row>
    <row r="26" spans="3:5" x14ac:dyDescent="0.25">
      <c r="E26" s="19"/>
    </row>
    <row r="94" spans="5:5" x14ac:dyDescent="0.25">
      <c r="E94" s="19"/>
    </row>
    <row r="111" spans="5:5" x14ac:dyDescent="0.25">
      <c r="E111" s="19"/>
    </row>
    <row r="122" spans="5:5" x14ac:dyDescent="0.25">
      <c r="E122" s="19"/>
    </row>
    <row r="127" spans="5:5" x14ac:dyDescent="0.25">
      <c r="E127" s="19"/>
    </row>
    <row r="164" spans="5:5" x14ac:dyDescent="0.25">
      <c r="E164" s="19"/>
    </row>
    <row r="176" spans="5:5" x14ac:dyDescent="0.25">
      <c r="E176" s="19"/>
    </row>
    <row r="183" spans="5:5" x14ac:dyDescent="0.25">
      <c r="E183" s="19"/>
    </row>
    <row r="252" spans="5:5" x14ac:dyDescent="0.25">
      <c r="E252" s="19"/>
    </row>
    <row r="258" spans="5:5" x14ac:dyDescent="0.25">
      <c r="E258" s="19"/>
    </row>
    <row r="284" spans="5:5" x14ac:dyDescent="0.25">
      <c r="E284" s="19"/>
    </row>
    <row r="316" spans="5:5" x14ac:dyDescent="0.25">
      <c r="E316" s="19"/>
    </row>
    <row r="346" spans="5:5" x14ac:dyDescent="0.25">
      <c r="E346" s="19"/>
    </row>
    <row r="348" spans="5:5" x14ac:dyDescent="0.25">
      <c r="E348" s="19"/>
    </row>
    <row r="367" spans="5:5" x14ac:dyDescent="0.25">
      <c r="E367" s="19"/>
    </row>
    <row r="382" spans="5:5" x14ac:dyDescent="0.25">
      <c r="E382" s="1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1"/>
  <sheetViews>
    <sheetView workbookViewId="0">
      <selection activeCell="B25" sqref="B2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43587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1365</v>
      </c>
      <c r="B4" s="29">
        <v>1582.09</v>
      </c>
      <c r="C4" s="91">
        <v>1582</v>
      </c>
      <c r="D4" s="16">
        <f>-B4+C4</f>
        <v>-8.9999999999918145E-2</v>
      </c>
      <c r="E4" s="17"/>
    </row>
    <row r="5" spans="1:5" s="11" customFormat="1" x14ac:dyDescent="0.25">
      <c r="A5" s="29" t="s">
        <v>125</v>
      </c>
      <c r="B5" s="29">
        <v>1438.44</v>
      </c>
      <c r="C5" s="65">
        <v>1438</v>
      </c>
      <c r="D5" s="16">
        <f t="shared" ref="D5:D8" si="0">-B5+C5</f>
        <v>-0.44000000000005457</v>
      </c>
      <c r="E5" s="17"/>
    </row>
    <row r="6" spans="1:5" s="11" customFormat="1" x14ac:dyDescent="0.25">
      <c r="A6" s="29" t="s">
        <v>878</v>
      </c>
      <c r="B6" s="29">
        <v>1314.56</v>
      </c>
      <c r="C6" s="100">
        <v>1315</v>
      </c>
      <c r="D6" s="16">
        <f t="shared" si="0"/>
        <v>0.44000000000005457</v>
      </c>
      <c r="E6" s="17"/>
    </row>
    <row r="7" spans="1:5" s="11" customFormat="1" x14ac:dyDescent="0.25">
      <c r="A7" s="29" t="s">
        <v>1409</v>
      </c>
      <c r="B7" s="29">
        <v>2744.67</v>
      </c>
      <c r="C7" s="90">
        <v>2744</v>
      </c>
      <c r="D7" s="16">
        <f t="shared" si="0"/>
        <v>-0.67000000000007276</v>
      </c>
      <c r="E7" s="17"/>
    </row>
    <row r="8" spans="1:5" s="11" customFormat="1" x14ac:dyDescent="0.25">
      <c r="A8" s="29" t="s">
        <v>1280</v>
      </c>
      <c r="B8" s="29">
        <v>931.2</v>
      </c>
      <c r="C8" s="91">
        <v>932</v>
      </c>
      <c r="D8" s="16">
        <f t="shared" si="0"/>
        <v>0.79999999999995453</v>
      </c>
      <c r="E8" s="17"/>
    </row>
    <row r="9" spans="1:5" x14ac:dyDescent="0.25">
      <c r="B9" s="18"/>
      <c r="C9" s="18"/>
    </row>
    <row r="10" spans="1:5" x14ac:dyDescent="0.25">
      <c r="B10" s="18"/>
      <c r="C10" s="18"/>
    </row>
    <row r="14" spans="1:5" x14ac:dyDescent="0.25">
      <c r="E14" s="19"/>
    </row>
    <row r="25" spans="5:5" x14ac:dyDescent="0.25">
      <c r="E25" s="19"/>
    </row>
    <row r="93" spans="5:5" x14ac:dyDescent="0.25">
      <c r="E93" s="19"/>
    </row>
    <row r="110" spans="5:5" x14ac:dyDescent="0.25">
      <c r="E110" s="19"/>
    </row>
    <row r="121" spans="5:5" x14ac:dyDescent="0.25">
      <c r="E121" s="19"/>
    </row>
    <row r="126" spans="5:5" x14ac:dyDescent="0.25">
      <c r="E126" s="19"/>
    </row>
    <row r="163" spans="5:5" x14ac:dyDescent="0.25">
      <c r="E163" s="19"/>
    </row>
    <row r="175" spans="5:5" x14ac:dyDescent="0.25">
      <c r="E175" s="19"/>
    </row>
    <row r="182" spans="5:5" x14ac:dyDescent="0.25">
      <c r="E182" s="19"/>
    </row>
    <row r="251" spans="5:5" x14ac:dyDescent="0.25">
      <c r="E251" s="19"/>
    </row>
    <row r="257" spans="5:5" x14ac:dyDescent="0.25">
      <c r="E257" s="19"/>
    </row>
    <row r="283" spans="5:5" x14ac:dyDescent="0.25">
      <c r="E283" s="19"/>
    </row>
    <row r="315" spans="5:5" x14ac:dyDescent="0.25">
      <c r="E315" s="19"/>
    </row>
    <row r="345" spans="5:5" x14ac:dyDescent="0.25">
      <c r="E345" s="19"/>
    </row>
    <row r="347" spans="5:5" x14ac:dyDescent="0.25">
      <c r="E347" s="19"/>
    </row>
    <row r="366" spans="5:5" x14ac:dyDescent="0.25">
      <c r="E366" s="19"/>
    </row>
    <row r="381" spans="5:5" x14ac:dyDescent="0.25">
      <c r="E381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0"/>
  <sheetViews>
    <sheetView workbookViewId="0">
      <selection activeCell="C8" sqref="C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43582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ht="15.75" thickBot="1" x14ac:dyDescent="0.3">
      <c r="A4" s="29" t="s">
        <v>125</v>
      </c>
      <c r="B4" s="29">
        <v>7068.17</v>
      </c>
      <c r="C4" s="114">
        <v>9596</v>
      </c>
      <c r="D4" s="16">
        <f>-B4+C4</f>
        <v>2527.83</v>
      </c>
      <c r="E4" s="17"/>
    </row>
    <row r="5" spans="1:5" s="11" customFormat="1" x14ac:dyDescent="0.25">
      <c r="A5" s="29" t="s">
        <v>517</v>
      </c>
      <c r="B5" s="29">
        <v>463.58</v>
      </c>
      <c r="C5" s="65">
        <v>464</v>
      </c>
      <c r="D5" s="16">
        <f t="shared" ref="D5:D7" si="0">-B5+C5</f>
        <v>0.42000000000001592</v>
      </c>
      <c r="E5" s="17"/>
    </row>
    <row r="6" spans="1:5" s="11" customFormat="1" x14ac:dyDescent="0.25">
      <c r="A6" s="29" t="s">
        <v>112</v>
      </c>
      <c r="B6" s="29">
        <v>1764.74</v>
      </c>
      <c r="C6" s="91">
        <v>1760</v>
      </c>
      <c r="D6" s="16">
        <f t="shared" si="0"/>
        <v>-4.7400000000000091</v>
      </c>
      <c r="E6" s="17"/>
    </row>
    <row r="7" spans="1:5" s="11" customFormat="1" x14ac:dyDescent="0.25">
      <c r="A7" s="29" t="s">
        <v>1508</v>
      </c>
      <c r="B7" s="29">
        <v>475.35</v>
      </c>
      <c r="C7" s="90">
        <v>475</v>
      </c>
      <c r="D7" s="16">
        <f t="shared" si="0"/>
        <v>-0.35000000000002274</v>
      </c>
      <c r="E7" s="17"/>
    </row>
    <row r="8" spans="1:5" x14ac:dyDescent="0.25">
      <c r="B8" s="18"/>
      <c r="C8" s="18"/>
    </row>
    <row r="9" spans="1:5" x14ac:dyDescent="0.25">
      <c r="B9" s="18"/>
      <c r="C9" s="18"/>
    </row>
    <row r="13" spans="1:5" x14ac:dyDescent="0.25">
      <c r="E13" s="19"/>
    </row>
    <row r="24" spans="5:5" x14ac:dyDescent="0.25">
      <c r="E24" s="19"/>
    </row>
    <row r="92" spans="5:5" x14ac:dyDescent="0.25">
      <c r="E92" s="19"/>
    </row>
    <row r="109" spans="5:5" x14ac:dyDescent="0.25">
      <c r="E109" s="19"/>
    </row>
    <row r="120" spans="5:5" x14ac:dyDescent="0.25">
      <c r="E120" s="19"/>
    </row>
    <row r="125" spans="5:5" x14ac:dyDescent="0.25">
      <c r="E125" s="19"/>
    </row>
    <row r="162" spans="5:5" x14ac:dyDescent="0.25">
      <c r="E162" s="19"/>
    </row>
    <row r="174" spans="5:5" x14ac:dyDescent="0.25">
      <c r="E174" s="19"/>
    </row>
    <row r="181" spans="5:5" x14ac:dyDescent="0.25">
      <c r="E181" s="19"/>
    </row>
    <row r="250" spans="5:5" x14ac:dyDescent="0.25">
      <c r="E250" s="19"/>
    </row>
    <row r="256" spans="5:5" x14ac:dyDescent="0.25">
      <c r="E256" s="19"/>
    </row>
    <row r="282" spans="5:5" x14ac:dyDescent="0.25">
      <c r="E282" s="19"/>
    </row>
    <row r="314" spans="5:5" x14ac:dyDescent="0.25">
      <c r="E314" s="19"/>
    </row>
    <row r="344" spans="5:5" x14ac:dyDescent="0.25">
      <c r="E344" s="19"/>
    </row>
    <row r="346" spans="5:5" x14ac:dyDescent="0.25">
      <c r="E346" s="19"/>
    </row>
    <row r="365" spans="5:5" x14ac:dyDescent="0.25">
      <c r="E365" s="19"/>
    </row>
    <row r="380" spans="5:5" x14ac:dyDescent="0.25">
      <c r="E380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1"/>
  <sheetViews>
    <sheetView workbookViewId="0">
      <selection activeCell="B12" sqref="B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43579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125</v>
      </c>
      <c r="B4" s="29">
        <v>2520.87</v>
      </c>
      <c r="C4" s="91"/>
      <c r="D4" s="16">
        <f>-B4+C4</f>
        <v>-2520.87</v>
      </c>
      <c r="E4" s="17"/>
    </row>
    <row r="5" spans="1:5" s="11" customFormat="1" x14ac:dyDescent="0.25">
      <c r="A5" s="29" t="s">
        <v>35</v>
      </c>
      <c r="B5" s="29">
        <v>509.32</v>
      </c>
      <c r="C5" s="111">
        <v>509</v>
      </c>
      <c r="D5" s="16">
        <f t="shared" ref="D5:D8" si="0">-B5+C5</f>
        <v>-0.31999999999999318</v>
      </c>
      <c r="E5" s="17"/>
    </row>
    <row r="6" spans="1:5" s="11" customFormat="1" x14ac:dyDescent="0.25">
      <c r="A6" s="29" t="s">
        <v>902</v>
      </c>
      <c r="B6" s="29">
        <v>1160.6199999999999</v>
      </c>
      <c r="C6" s="110">
        <v>1161</v>
      </c>
      <c r="D6" s="16">
        <f t="shared" si="0"/>
        <v>0.38000000000010914</v>
      </c>
      <c r="E6" s="17"/>
    </row>
    <row r="7" spans="1:5" s="11" customFormat="1" x14ac:dyDescent="0.25">
      <c r="A7" s="29" t="s">
        <v>1495</v>
      </c>
      <c r="B7" s="29">
        <v>276.14999999999998</v>
      </c>
      <c r="C7" s="112">
        <v>274</v>
      </c>
      <c r="D7" s="16">
        <f t="shared" si="0"/>
        <v>-2.1499999999999773</v>
      </c>
      <c r="E7" s="17"/>
    </row>
    <row r="8" spans="1:5" s="11" customFormat="1" x14ac:dyDescent="0.25">
      <c r="A8" s="29" t="s">
        <v>1211</v>
      </c>
      <c r="B8" s="29">
        <v>322.39999999999998</v>
      </c>
      <c r="C8" s="113">
        <v>322</v>
      </c>
      <c r="D8" s="16">
        <f t="shared" si="0"/>
        <v>-0.39999999999997726</v>
      </c>
      <c r="E8" s="17"/>
    </row>
    <row r="9" spans="1:5" x14ac:dyDescent="0.25">
      <c r="B9" s="18"/>
      <c r="C9" s="18"/>
    </row>
    <row r="10" spans="1:5" x14ac:dyDescent="0.25">
      <c r="B10" s="18"/>
      <c r="C10" s="18"/>
    </row>
    <row r="14" spans="1:5" x14ac:dyDescent="0.25">
      <c r="E14" s="19"/>
    </row>
    <row r="25" spans="5:5" x14ac:dyDescent="0.25">
      <c r="E25" s="19"/>
    </row>
    <row r="93" spans="5:5" x14ac:dyDescent="0.25">
      <c r="E93" s="19"/>
    </row>
    <row r="110" spans="5:5" x14ac:dyDescent="0.25">
      <c r="E110" s="19"/>
    </row>
    <row r="121" spans="5:5" x14ac:dyDescent="0.25">
      <c r="E121" s="19"/>
    </row>
    <row r="126" spans="5:5" x14ac:dyDescent="0.25">
      <c r="E126" s="19"/>
    </row>
    <row r="163" spans="5:5" x14ac:dyDescent="0.25">
      <c r="E163" s="19"/>
    </row>
    <row r="175" spans="5:5" x14ac:dyDescent="0.25">
      <c r="E175" s="19"/>
    </row>
    <row r="182" spans="5:5" x14ac:dyDescent="0.25">
      <c r="E182" s="19"/>
    </row>
    <row r="251" spans="5:5" x14ac:dyDescent="0.25">
      <c r="E251" s="19"/>
    </row>
    <row r="257" spans="5:5" x14ac:dyDescent="0.25">
      <c r="E257" s="19"/>
    </row>
    <row r="283" spans="5:5" x14ac:dyDescent="0.25">
      <c r="E283" s="19"/>
    </row>
    <row r="315" spans="5:5" x14ac:dyDescent="0.25">
      <c r="E315" s="19"/>
    </row>
    <row r="345" spans="5:5" x14ac:dyDescent="0.25">
      <c r="E345" s="19"/>
    </row>
    <row r="347" spans="5:5" x14ac:dyDescent="0.25">
      <c r="E347" s="19"/>
    </row>
    <row r="366" spans="5:5" x14ac:dyDescent="0.25">
      <c r="E366" s="19"/>
    </row>
    <row r="381" spans="5:5" x14ac:dyDescent="0.25">
      <c r="E381" s="1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B16" sqref="B1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43577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80</v>
      </c>
      <c r="B4" s="29">
        <v>1901.62</v>
      </c>
      <c r="C4" s="104">
        <v>1902</v>
      </c>
      <c r="D4" s="16">
        <f>-B4+C4</f>
        <v>0.38000000000010914</v>
      </c>
      <c r="E4" s="17"/>
    </row>
    <row r="5" spans="1:5" s="11" customFormat="1" x14ac:dyDescent="0.25">
      <c r="A5" s="29" t="s">
        <v>61</v>
      </c>
      <c r="B5" s="29">
        <v>1764.48</v>
      </c>
      <c r="C5" s="109">
        <v>1765</v>
      </c>
      <c r="D5" s="16">
        <f t="shared" ref="D5:D10" si="0">-B5+C5</f>
        <v>0.51999999999998181</v>
      </c>
      <c r="E5" s="17"/>
    </row>
    <row r="6" spans="1:5" s="11" customFormat="1" x14ac:dyDescent="0.25">
      <c r="A6" s="29" t="s">
        <v>19</v>
      </c>
      <c r="B6" s="29">
        <v>257.43</v>
      </c>
      <c r="C6" s="108">
        <v>257</v>
      </c>
      <c r="D6" s="16">
        <f t="shared" si="0"/>
        <v>-0.43000000000000682</v>
      </c>
      <c r="E6" s="17"/>
    </row>
    <row r="7" spans="1:5" s="11" customFormat="1" x14ac:dyDescent="0.25">
      <c r="A7" s="29" t="s">
        <v>1000</v>
      </c>
      <c r="B7" s="29">
        <v>359.17</v>
      </c>
      <c r="C7" s="106">
        <v>359</v>
      </c>
      <c r="D7" s="16">
        <f t="shared" si="0"/>
        <v>-0.17000000000001592</v>
      </c>
      <c r="E7" s="17"/>
    </row>
    <row r="8" spans="1:5" s="11" customFormat="1" x14ac:dyDescent="0.25">
      <c r="A8" s="29" t="s">
        <v>59</v>
      </c>
      <c r="B8" s="29">
        <v>2418.17</v>
      </c>
      <c r="C8" s="103">
        <v>2418</v>
      </c>
      <c r="D8" s="16">
        <f t="shared" si="0"/>
        <v>-0.17000000000007276</v>
      </c>
      <c r="E8" s="17"/>
    </row>
    <row r="9" spans="1:5" s="11" customFormat="1" x14ac:dyDescent="0.25">
      <c r="A9" s="29" t="s">
        <v>1507</v>
      </c>
      <c r="B9" s="29">
        <v>247.5</v>
      </c>
      <c r="C9" s="107">
        <v>248</v>
      </c>
      <c r="D9" s="16">
        <f t="shared" si="0"/>
        <v>0.5</v>
      </c>
      <c r="E9" s="17"/>
    </row>
    <row r="10" spans="1:5" s="11" customFormat="1" x14ac:dyDescent="0.25">
      <c r="A10" s="29" t="s">
        <v>92</v>
      </c>
      <c r="B10" s="29">
        <v>291.41000000000003</v>
      </c>
      <c r="C10" s="105">
        <v>291</v>
      </c>
      <c r="D10" s="16">
        <f t="shared" si="0"/>
        <v>-0.41000000000002501</v>
      </c>
      <c r="E10" s="17"/>
    </row>
    <row r="11" spans="1:5" x14ac:dyDescent="0.25">
      <c r="B11" s="18"/>
      <c r="C11" s="18"/>
    </row>
    <row r="12" spans="1:5" x14ac:dyDescent="0.25">
      <c r="B12" s="18"/>
      <c r="C12" s="18"/>
    </row>
    <row r="16" spans="1:5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5"/>
  <sheetViews>
    <sheetView workbookViewId="0">
      <selection activeCell="C13" sqref="C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43575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141</v>
      </c>
      <c r="B4" s="29">
        <v>1815.32</v>
      </c>
      <c r="C4" s="91">
        <v>1816</v>
      </c>
      <c r="D4" s="16">
        <f>-B4+C4</f>
        <v>0.68000000000006366</v>
      </c>
      <c r="E4" s="17"/>
    </row>
    <row r="5" spans="1:5" s="11" customFormat="1" x14ac:dyDescent="0.25">
      <c r="A5" s="29" t="s">
        <v>80</v>
      </c>
      <c r="B5" s="29">
        <v>488.56</v>
      </c>
      <c r="C5" s="65">
        <v>489</v>
      </c>
      <c r="D5" s="16">
        <f t="shared" ref="D5:D12" si="0">-B5+C5</f>
        <v>0.43999999999999773</v>
      </c>
      <c r="E5" s="17"/>
    </row>
    <row r="6" spans="1:5" s="11" customFormat="1" x14ac:dyDescent="0.25">
      <c r="A6" s="29" t="s">
        <v>438</v>
      </c>
      <c r="B6" s="29">
        <v>400.5</v>
      </c>
      <c r="C6" s="91">
        <v>401</v>
      </c>
      <c r="D6" s="16">
        <f t="shared" si="0"/>
        <v>0.5</v>
      </c>
      <c r="E6" s="17"/>
    </row>
    <row r="7" spans="1:5" s="11" customFormat="1" x14ac:dyDescent="0.25">
      <c r="A7" s="29" t="s">
        <v>88</v>
      </c>
      <c r="B7" s="29">
        <v>1356.11</v>
      </c>
      <c r="C7" s="90">
        <v>1356</v>
      </c>
      <c r="D7" s="16">
        <f t="shared" si="0"/>
        <v>-0.10999999999989996</v>
      </c>
      <c r="E7" s="17"/>
    </row>
    <row r="8" spans="1:5" s="11" customFormat="1" x14ac:dyDescent="0.25">
      <c r="A8" s="29" t="s">
        <v>1497</v>
      </c>
      <c r="B8" s="29">
        <v>182.64</v>
      </c>
      <c r="C8" s="91">
        <v>183</v>
      </c>
      <c r="D8" s="16">
        <f t="shared" si="0"/>
        <v>0.36000000000001364</v>
      </c>
      <c r="E8" s="17"/>
    </row>
    <row r="9" spans="1:5" s="11" customFormat="1" x14ac:dyDescent="0.25">
      <c r="A9" s="29" t="s">
        <v>1506</v>
      </c>
      <c r="B9" s="29">
        <v>1118.67</v>
      </c>
      <c r="C9" s="101">
        <v>1119</v>
      </c>
      <c r="D9" s="16">
        <f t="shared" si="0"/>
        <v>0.32999999999992724</v>
      </c>
      <c r="E9" s="17"/>
    </row>
    <row r="10" spans="1:5" s="11" customFormat="1" x14ac:dyDescent="0.25">
      <c r="A10" s="29" t="s">
        <v>220</v>
      </c>
      <c r="B10" s="29">
        <v>609.24</v>
      </c>
      <c r="C10" s="102">
        <v>609</v>
      </c>
      <c r="D10" s="16">
        <f t="shared" si="0"/>
        <v>-0.24000000000000909</v>
      </c>
      <c r="E10" s="17"/>
    </row>
    <row r="11" spans="1:5" s="11" customFormat="1" x14ac:dyDescent="0.25">
      <c r="A11" s="29" t="s">
        <v>23</v>
      </c>
      <c r="B11" s="29">
        <v>2981.01</v>
      </c>
      <c r="C11" s="90">
        <v>2981</v>
      </c>
      <c r="D11" s="16">
        <f t="shared" si="0"/>
        <v>-1.0000000000218279E-2</v>
      </c>
      <c r="E11" s="17"/>
    </row>
    <row r="12" spans="1:5" s="11" customFormat="1" x14ac:dyDescent="0.25">
      <c r="A12" s="29" t="s">
        <v>188</v>
      </c>
      <c r="B12" s="29">
        <v>450.08</v>
      </c>
      <c r="C12" s="91">
        <v>450</v>
      </c>
      <c r="D12" s="16">
        <f t="shared" si="0"/>
        <v>-7.9999999999984084E-2</v>
      </c>
      <c r="E12" s="17"/>
    </row>
    <row r="13" spans="1:5" x14ac:dyDescent="0.25">
      <c r="B13" s="18"/>
      <c r="C13" s="18"/>
    </row>
    <row r="14" spans="1:5" x14ac:dyDescent="0.25">
      <c r="B14" s="18"/>
      <c r="C14" s="18"/>
    </row>
    <row r="18" spans="5:5" x14ac:dyDescent="0.25">
      <c r="E18" s="19"/>
    </row>
    <row r="29" spans="5:5" x14ac:dyDescent="0.25">
      <c r="E29" s="19"/>
    </row>
    <row r="97" spans="5:5" x14ac:dyDescent="0.25">
      <c r="E97" s="19"/>
    </row>
    <row r="114" spans="5:5" x14ac:dyDescent="0.25">
      <c r="E114" s="19"/>
    </row>
    <row r="125" spans="5:5" x14ac:dyDescent="0.25">
      <c r="E125" s="19"/>
    </row>
    <row r="130" spans="5:5" x14ac:dyDescent="0.25">
      <c r="E130" s="19"/>
    </row>
    <row r="167" spans="5:5" x14ac:dyDescent="0.25">
      <c r="E167" s="19"/>
    </row>
    <row r="179" spans="5:5" x14ac:dyDescent="0.25">
      <c r="E179" s="19"/>
    </row>
    <row r="186" spans="5:5" x14ac:dyDescent="0.25">
      <c r="E186" s="19"/>
    </row>
    <row r="255" spans="5:5" x14ac:dyDescent="0.25">
      <c r="E255" s="19"/>
    </row>
    <row r="261" spans="5:5" x14ac:dyDescent="0.25">
      <c r="E261" s="19"/>
    </row>
    <row r="287" spans="5:5" x14ac:dyDescent="0.25">
      <c r="E287" s="19"/>
    </row>
    <row r="319" spans="5:5" x14ac:dyDescent="0.25">
      <c r="E319" s="19"/>
    </row>
    <row r="349" spans="5:5" x14ac:dyDescent="0.25">
      <c r="E349" s="19"/>
    </row>
    <row r="351" spans="5:5" x14ac:dyDescent="0.25">
      <c r="E351" s="19"/>
    </row>
    <row r="370" spans="5:5" x14ac:dyDescent="0.25">
      <c r="E370" s="19"/>
    </row>
    <row r="385" spans="5:5" x14ac:dyDescent="0.25">
      <c r="E385" s="1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0"/>
  <sheetViews>
    <sheetView workbookViewId="0">
      <selection activeCell="D13" sqref="D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43572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93" t="s">
        <v>638</v>
      </c>
      <c r="B4" s="29">
        <v>1475.21</v>
      </c>
      <c r="C4" s="97">
        <v>1475</v>
      </c>
      <c r="D4" s="16">
        <f>-B4+C4</f>
        <v>-0.21000000000003638</v>
      </c>
      <c r="E4" s="17"/>
    </row>
    <row r="5" spans="1:5" s="11" customFormat="1" ht="15.75" thickBot="1" x14ac:dyDescent="0.3">
      <c r="A5" s="93" t="s">
        <v>513</v>
      </c>
      <c r="B5" s="29">
        <v>724.56</v>
      </c>
      <c r="C5" s="98">
        <v>725</v>
      </c>
      <c r="D5" s="16">
        <f t="shared" ref="D5:D7" si="0">-B5+C5</f>
        <v>0.44000000000005457</v>
      </c>
      <c r="E5" s="17"/>
    </row>
    <row r="6" spans="1:5" s="11" customFormat="1" x14ac:dyDescent="0.25">
      <c r="A6" s="93" t="s">
        <v>80</v>
      </c>
      <c r="B6" s="29">
        <v>879.61</v>
      </c>
      <c r="C6" s="29">
        <v>879</v>
      </c>
      <c r="D6" s="16">
        <f t="shared" si="0"/>
        <v>-0.61000000000001364</v>
      </c>
      <c r="E6" s="17"/>
    </row>
    <row r="7" spans="1:5" s="11" customFormat="1" x14ac:dyDescent="0.25">
      <c r="A7" s="93" t="s">
        <v>125</v>
      </c>
      <c r="B7" s="29">
        <v>4522.83</v>
      </c>
      <c r="C7" s="29">
        <v>4640</v>
      </c>
      <c r="D7" s="16">
        <f t="shared" si="0"/>
        <v>117.17000000000007</v>
      </c>
      <c r="E7" s="17"/>
    </row>
    <row r="8" spans="1:5" x14ac:dyDescent="0.25">
      <c r="B8" s="18"/>
      <c r="C8" s="18"/>
    </row>
    <row r="9" spans="1:5" x14ac:dyDescent="0.25">
      <c r="B9" s="18"/>
      <c r="C9" s="18"/>
    </row>
    <row r="13" spans="1:5" x14ac:dyDescent="0.25">
      <c r="E13" s="19"/>
    </row>
    <row r="24" spans="5:5" x14ac:dyDescent="0.25">
      <c r="E24" s="19"/>
    </row>
    <row r="92" spans="5:5" x14ac:dyDescent="0.25">
      <c r="E92" s="19"/>
    </row>
    <row r="109" spans="5:5" x14ac:dyDescent="0.25">
      <c r="E109" s="19"/>
    </row>
    <row r="120" spans="5:5" x14ac:dyDescent="0.25">
      <c r="E120" s="19"/>
    </row>
    <row r="125" spans="5:5" x14ac:dyDescent="0.25">
      <c r="E125" s="19"/>
    </row>
    <row r="162" spans="5:5" x14ac:dyDescent="0.25">
      <c r="E162" s="19"/>
    </row>
    <row r="174" spans="5:5" x14ac:dyDescent="0.25">
      <c r="E174" s="19"/>
    </row>
    <row r="181" spans="5:5" x14ac:dyDescent="0.25">
      <c r="E181" s="19"/>
    </row>
    <row r="250" spans="5:5" x14ac:dyDescent="0.25">
      <c r="E250" s="19"/>
    </row>
    <row r="256" spans="5:5" x14ac:dyDescent="0.25">
      <c r="E256" s="19"/>
    </row>
    <row r="282" spans="5:5" x14ac:dyDescent="0.25">
      <c r="E282" s="19"/>
    </row>
    <row r="314" spans="5:5" x14ac:dyDescent="0.25">
      <c r="E314" s="19"/>
    </row>
    <row r="344" spans="5:5" x14ac:dyDescent="0.25">
      <c r="E344" s="19"/>
    </row>
    <row r="346" spans="5:5" x14ac:dyDescent="0.25">
      <c r="E346" s="19"/>
    </row>
    <row r="365" spans="5:5" x14ac:dyDescent="0.25">
      <c r="E365" s="19"/>
    </row>
    <row r="380" spans="5:5" x14ac:dyDescent="0.25">
      <c r="E380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83"/>
  <sheetViews>
    <sheetView topLeftCell="A2682" zoomScaleNormal="100" workbookViewId="0">
      <selection activeCell="E2694" sqref="E2694"/>
    </sheetView>
  </sheetViews>
  <sheetFormatPr defaultColWidth="9.140625" defaultRowHeight="15" x14ac:dyDescent="0.25"/>
  <cols>
    <col min="1" max="1" width="20.85546875" style="40" customWidth="1"/>
    <col min="2" max="2" width="18.42578125" style="1" customWidth="1"/>
    <col min="3" max="4" width="12.85546875" style="1" customWidth="1"/>
    <col min="5" max="5" width="22.42578125" style="1" customWidth="1"/>
  </cols>
  <sheetData>
    <row r="1" spans="1:6" ht="75" x14ac:dyDescent="0.25">
      <c r="A1" s="51" t="s">
        <v>0</v>
      </c>
      <c r="B1" s="52" t="s">
        <v>1478</v>
      </c>
      <c r="C1" s="49" t="s">
        <v>1476</v>
      </c>
      <c r="D1" s="49" t="s">
        <v>1477</v>
      </c>
      <c r="E1" s="35" t="s">
        <v>2</v>
      </c>
      <c r="F1" s="38" t="s">
        <v>3</v>
      </c>
    </row>
    <row r="2" spans="1:6" x14ac:dyDescent="0.25">
      <c r="A2" s="42">
        <v>1445</v>
      </c>
      <c r="B2" s="50">
        <v>3.7876008016031619</v>
      </c>
      <c r="C2" s="45">
        <v>3.7876008016031619</v>
      </c>
      <c r="D2" s="45">
        <v>3.7876008016031619</v>
      </c>
      <c r="E2" s="60">
        <v>206</v>
      </c>
      <c r="F2" s="58" t="s">
        <v>147</v>
      </c>
    </row>
    <row r="3" spans="1:6" x14ac:dyDescent="0.25">
      <c r="A3" s="42">
        <v>51150</v>
      </c>
      <c r="B3" s="50">
        <v>0.29438400000026377</v>
      </c>
      <c r="C3" s="45">
        <v>0</v>
      </c>
      <c r="D3" s="45">
        <v>0.26800000000002899</v>
      </c>
      <c r="E3" s="61" t="s">
        <v>148</v>
      </c>
      <c r="F3" s="56" t="s">
        <v>151</v>
      </c>
    </row>
    <row r="4" spans="1:6" x14ac:dyDescent="0.25">
      <c r="A4" s="42">
        <v>51150</v>
      </c>
      <c r="B4" s="50">
        <v>-0.4005499999998392</v>
      </c>
      <c r="C4" s="45">
        <v>0</v>
      </c>
      <c r="D4" s="45">
        <v>0</v>
      </c>
      <c r="E4" s="61">
        <v>1067</v>
      </c>
    </row>
    <row r="5" spans="1:6" x14ac:dyDescent="0.25">
      <c r="A5" s="42" t="s">
        <v>149</v>
      </c>
      <c r="B5" s="50">
        <v>0.26345524060684511</v>
      </c>
      <c r="C5" s="45">
        <v>-1.1783783783585022E-2</v>
      </c>
      <c r="D5" s="45">
        <v>0.26345524060684511</v>
      </c>
      <c r="E5" s="60" t="s">
        <v>150</v>
      </c>
    </row>
    <row r="6" spans="1:6" x14ac:dyDescent="0.25">
      <c r="A6" s="39" t="s">
        <v>94</v>
      </c>
      <c r="B6" s="50">
        <v>-0.39600000000007185</v>
      </c>
      <c r="C6" s="45">
        <v>0</v>
      </c>
      <c r="D6" s="45">
        <v>0</v>
      </c>
      <c r="E6" s="61">
        <v>1187</v>
      </c>
    </row>
    <row r="7" spans="1:6" x14ac:dyDescent="0.25">
      <c r="A7" s="40" t="s">
        <v>94</v>
      </c>
      <c r="B7" s="50">
        <f>'1276'!F8</f>
        <v>-8.0000000000040927E-2</v>
      </c>
      <c r="C7" s="45">
        <v>0</v>
      </c>
      <c r="D7" s="45">
        <v>-0.1509000000000924</v>
      </c>
      <c r="E7" s="61">
        <v>1276</v>
      </c>
    </row>
    <row r="8" spans="1:6" x14ac:dyDescent="0.25">
      <c r="A8" s="39" t="s">
        <v>152</v>
      </c>
      <c r="B8" s="50">
        <v>0.2019750000000613</v>
      </c>
      <c r="C8" s="45">
        <v>0</v>
      </c>
      <c r="D8" s="45">
        <v>0</v>
      </c>
      <c r="E8" s="61">
        <v>1220</v>
      </c>
    </row>
    <row r="9" spans="1:6" x14ac:dyDescent="0.25">
      <c r="A9" s="42" t="s">
        <v>153</v>
      </c>
      <c r="B9" s="50">
        <v>0.46444000000002461</v>
      </c>
      <c r="C9" s="45">
        <v>0</v>
      </c>
      <c r="D9" s="45">
        <v>0</v>
      </c>
      <c r="E9" s="61">
        <v>895</v>
      </c>
    </row>
    <row r="10" spans="1:6" x14ac:dyDescent="0.25">
      <c r="A10" s="42" t="s">
        <v>153</v>
      </c>
      <c r="B10" s="50">
        <v>0.17350000000033106</v>
      </c>
      <c r="C10" s="45">
        <v>0</v>
      </c>
      <c r="D10" s="45">
        <v>0</v>
      </c>
      <c r="E10" s="61">
        <v>992</v>
      </c>
    </row>
    <row r="11" spans="1:6" x14ac:dyDescent="0.25">
      <c r="A11" s="39" t="s">
        <v>153</v>
      </c>
      <c r="B11" s="50">
        <v>-0.44145750000006956</v>
      </c>
      <c r="C11" s="45">
        <v>0</v>
      </c>
      <c r="D11" s="45">
        <v>0</v>
      </c>
      <c r="E11" s="61">
        <v>1107</v>
      </c>
    </row>
    <row r="12" spans="1:6" x14ac:dyDescent="0.25">
      <c r="A12" s="42" t="s">
        <v>154</v>
      </c>
      <c r="B12" s="50">
        <v>51.117179999999962</v>
      </c>
      <c r="C12" s="45">
        <v>0</v>
      </c>
      <c r="D12" s="45">
        <v>0</v>
      </c>
      <c r="E12" s="59">
        <v>1043</v>
      </c>
    </row>
    <row r="13" spans="1:6" x14ac:dyDescent="0.25">
      <c r="A13" s="42" t="s">
        <v>155</v>
      </c>
      <c r="B13" s="50">
        <v>2.2007218045112893</v>
      </c>
      <c r="C13" s="45">
        <v>2.2007218045112893</v>
      </c>
      <c r="D13" s="45">
        <v>2.2007218045112893</v>
      </c>
      <c r="E13" s="60">
        <v>54</v>
      </c>
    </row>
    <row r="14" spans="1:6" x14ac:dyDescent="0.25">
      <c r="A14" s="42" t="s">
        <v>156</v>
      </c>
      <c r="B14" s="50">
        <v>0.48577999999997701</v>
      </c>
      <c r="C14" s="45">
        <v>0</v>
      </c>
      <c r="D14" s="45">
        <v>0.43666000000007443</v>
      </c>
      <c r="E14" s="61" t="s">
        <v>157</v>
      </c>
    </row>
    <row r="15" spans="1:6" x14ac:dyDescent="0.25">
      <c r="A15" s="39" t="s">
        <v>156</v>
      </c>
      <c r="B15" s="50">
        <v>20.081052</v>
      </c>
      <c r="C15" s="45">
        <v>0</v>
      </c>
      <c r="D15" s="45">
        <v>0</v>
      </c>
      <c r="E15" s="61">
        <v>1247</v>
      </c>
    </row>
    <row r="16" spans="1:6" x14ac:dyDescent="0.25">
      <c r="A16" s="69" t="s">
        <v>1486</v>
      </c>
      <c r="B16" s="50">
        <f>'1294'!D9</f>
        <v>0.30000000000001137</v>
      </c>
      <c r="C16" s="45">
        <v>0</v>
      </c>
      <c r="D16" s="45">
        <v>0</v>
      </c>
      <c r="E16" s="61">
        <v>1294</v>
      </c>
    </row>
    <row r="17" spans="1:6" x14ac:dyDescent="0.25">
      <c r="A17" s="69" t="s">
        <v>1486</v>
      </c>
      <c r="B17" s="50">
        <f>'1297'!D6</f>
        <v>-0.29000000000002046</v>
      </c>
      <c r="C17" s="45">
        <v>0</v>
      </c>
      <c r="D17" s="45">
        <v>0</v>
      </c>
      <c r="E17" s="61">
        <v>1297</v>
      </c>
    </row>
    <row r="18" spans="1:6" x14ac:dyDescent="0.25">
      <c r="A18" s="42" t="s">
        <v>1486</v>
      </c>
      <c r="B18" s="50">
        <f>'1299'!D5</f>
        <v>0.49000000000000909</v>
      </c>
      <c r="C18" s="45">
        <v>0</v>
      </c>
      <c r="D18" s="45">
        <v>0</v>
      </c>
      <c r="E18" s="61">
        <v>1299</v>
      </c>
    </row>
    <row r="19" spans="1:6" ht="30" x14ac:dyDescent="0.25">
      <c r="A19" s="42" t="s">
        <v>158</v>
      </c>
      <c r="B19" s="50">
        <v>-3.2022220700149262</v>
      </c>
      <c r="C19" s="45">
        <v>-0.38342207001514339</v>
      </c>
      <c r="D19" s="45">
        <v>-0.2866220700151132</v>
      </c>
      <c r="E19" s="60" t="s">
        <v>159</v>
      </c>
    </row>
    <row r="20" spans="1:6" x14ac:dyDescent="0.25">
      <c r="A20" s="54" t="s">
        <v>158</v>
      </c>
      <c r="B20" s="50">
        <v>-0.17435299999988274</v>
      </c>
      <c r="C20" s="45">
        <v>0</v>
      </c>
      <c r="D20" s="45">
        <v>0</v>
      </c>
      <c r="E20" s="59">
        <v>1075</v>
      </c>
    </row>
    <row r="21" spans="1:6" x14ac:dyDescent="0.25">
      <c r="A21" s="39" t="s">
        <v>158</v>
      </c>
      <c r="B21" s="50">
        <v>3.4149999999999636</v>
      </c>
      <c r="C21" s="45">
        <v>0</v>
      </c>
      <c r="D21" s="45">
        <v>0</v>
      </c>
      <c r="E21" s="61">
        <v>1106</v>
      </c>
    </row>
    <row r="22" spans="1:6" x14ac:dyDescent="0.25">
      <c r="A22" s="39" t="s">
        <v>158</v>
      </c>
      <c r="B22" s="50">
        <v>0.24800000000004729</v>
      </c>
      <c r="C22" s="45">
        <v>0</v>
      </c>
      <c r="D22" s="45">
        <v>0</v>
      </c>
      <c r="E22" s="61">
        <v>1150</v>
      </c>
    </row>
    <row r="23" spans="1:6" x14ac:dyDescent="0.25">
      <c r="A23" s="39" t="s">
        <v>158</v>
      </c>
      <c r="B23" s="50">
        <v>2.6000000000067303E-2</v>
      </c>
      <c r="C23" s="45">
        <v>0</v>
      </c>
      <c r="D23" s="45">
        <v>0</v>
      </c>
      <c r="E23" s="61">
        <v>1171</v>
      </c>
    </row>
    <row r="24" spans="1:6" x14ac:dyDescent="0.25">
      <c r="A24" s="39" t="s">
        <v>158</v>
      </c>
      <c r="B24" s="50">
        <v>-0.45037999999999556</v>
      </c>
      <c r="C24" s="45">
        <v>0</v>
      </c>
      <c r="D24" s="45">
        <v>0</v>
      </c>
      <c r="E24" s="61">
        <v>1196</v>
      </c>
    </row>
    <row r="25" spans="1:6" x14ac:dyDescent="0.25">
      <c r="A25" s="39" t="s">
        <v>158</v>
      </c>
      <c r="B25" s="50">
        <v>-0.19690000000036889</v>
      </c>
      <c r="C25" s="45">
        <v>0</v>
      </c>
      <c r="D25" s="45">
        <v>0</v>
      </c>
      <c r="E25" s="61">
        <v>1199</v>
      </c>
    </row>
    <row r="26" spans="1:6" x14ac:dyDescent="0.25">
      <c r="A26" s="42" t="s">
        <v>160</v>
      </c>
      <c r="B26" s="50">
        <v>-0.18139999999993961</v>
      </c>
      <c r="C26" s="45">
        <v>0</v>
      </c>
      <c r="D26" s="45">
        <v>-0.18139999999993961</v>
      </c>
      <c r="E26" s="60" t="s">
        <v>161</v>
      </c>
    </row>
    <row r="27" spans="1:6" x14ac:dyDescent="0.25">
      <c r="A27" s="39" t="s">
        <v>160</v>
      </c>
      <c r="B27" s="50">
        <v>-3.5399999997025589E-3</v>
      </c>
      <c r="C27" s="45">
        <v>0</v>
      </c>
      <c r="D27" s="45">
        <v>0</v>
      </c>
      <c r="E27" s="61">
        <v>1195</v>
      </c>
    </row>
    <row r="28" spans="1:6" x14ac:dyDescent="0.25">
      <c r="A28" s="42" t="s">
        <v>162</v>
      </c>
      <c r="B28" s="50">
        <v>0.11408000000000129</v>
      </c>
      <c r="C28" s="45">
        <v>0</v>
      </c>
      <c r="D28" s="45">
        <v>0</v>
      </c>
      <c r="E28" s="61">
        <v>975</v>
      </c>
      <c r="F28" s="41"/>
    </row>
    <row r="29" spans="1:6" x14ac:dyDescent="0.25">
      <c r="A29" s="42" t="s">
        <v>163</v>
      </c>
      <c r="B29" s="50">
        <v>47.013303336259924</v>
      </c>
      <c r="C29" s="45">
        <v>151.32070333626007</v>
      </c>
      <c r="D29" s="45">
        <v>47.013303336259924</v>
      </c>
      <c r="E29" s="61" t="s">
        <v>164</v>
      </c>
    </row>
    <row r="30" spans="1:6" x14ac:dyDescent="0.25">
      <c r="A30" s="39" t="s">
        <v>165</v>
      </c>
      <c r="B30" s="50">
        <v>0</v>
      </c>
      <c r="C30" s="45">
        <v>0</v>
      </c>
      <c r="D30" s="45">
        <v>0</v>
      </c>
      <c r="E30" s="61">
        <v>1193</v>
      </c>
    </row>
    <row r="31" spans="1:6" x14ac:dyDescent="0.25">
      <c r="A31" s="42" t="s">
        <v>166</v>
      </c>
      <c r="B31" s="50">
        <v>0.36880000000002156</v>
      </c>
      <c r="C31" s="45">
        <v>0</v>
      </c>
      <c r="D31" s="45">
        <v>0.36880000000002156</v>
      </c>
      <c r="E31" s="60">
        <v>433</v>
      </c>
    </row>
    <row r="32" spans="1:6" x14ac:dyDescent="0.25">
      <c r="A32" s="42" t="s">
        <v>167</v>
      </c>
      <c r="B32" s="50">
        <v>-17.755762859074366</v>
      </c>
      <c r="C32" s="45">
        <v>-17.755762859074366</v>
      </c>
      <c r="D32" s="45">
        <v>-17.755762859074366</v>
      </c>
      <c r="E32" s="60">
        <v>201.24299999999999</v>
      </c>
    </row>
    <row r="33" spans="1:6" x14ac:dyDescent="0.25">
      <c r="A33" s="42" t="s">
        <v>168</v>
      </c>
      <c r="B33" s="50">
        <v>0.39358000000004267</v>
      </c>
      <c r="C33" s="45">
        <v>0</v>
      </c>
      <c r="D33" s="45">
        <v>0</v>
      </c>
      <c r="E33" s="61">
        <v>966</v>
      </c>
    </row>
    <row r="34" spans="1:6" x14ac:dyDescent="0.25">
      <c r="A34" s="93" t="s">
        <v>1503</v>
      </c>
      <c r="B34" s="50">
        <f>'1318'!D5</f>
        <v>0.51000000000021828</v>
      </c>
      <c r="C34" s="45">
        <v>0</v>
      </c>
      <c r="D34" s="45">
        <v>0</v>
      </c>
      <c r="E34" s="61">
        <v>1318</v>
      </c>
    </row>
    <row r="35" spans="1:6" x14ac:dyDescent="0.25">
      <c r="A35" s="42" t="s">
        <v>169</v>
      </c>
      <c r="B35" s="50">
        <v>14.405001486988795</v>
      </c>
      <c r="C35" s="45">
        <v>14.405001486988795</v>
      </c>
      <c r="D35" s="45">
        <v>14.405001486988795</v>
      </c>
      <c r="E35" s="60">
        <v>188</v>
      </c>
      <c r="F35" s="57"/>
    </row>
    <row r="36" spans="1:6" x14ac:dyDescent="0.25">
      <c r="A36" s="42" t="s">
        <v>170</v>
      </c>
      <c r="B36" s="50">
        <v>0.13839999999993324</v>
      </c>
      <c r="C36" s="45">
        <v>0</v>
      </c>
      <c r="D36" s="45">
        <v>0.13839999999993324</v>
      </c>
      <c r="E36" s="61">
        <v>526</v>
      </c>
      <c r="F36" s="57"/>
    </row>
    <row r="37" spans="1:6" x14ac:dyDescent="0.25">
      <c r="A37" s="42" t="s">
        <v>171</v>
      </c>
      <c r="B37" s="50">
        <v>0.45325999999977284</v>
      </c>
      <c r="C37" s="45">
        <v>0</v>
      </c>
      <c r="D37" s="45">
        <v>0.45325999999977284</v>
      </c>
      <c r="E37" s="61" t="s">
        <v>172</v>
      </c>
    </row>
    <row r="38" spans="1:6" x14ac:dyDescent="0.25">
      <c r="A38" s="42" t="s">
        <v>171</v>
      </c>
      <c r="B38" s="50">
        <v>9.0915999999992891E-2</v>
      </c>
      <c r="C38" s="45">
        <v>0</v>
      </c>
      <c r="D38" s="45">
        <v>0.26800000000002899</v>
      </c>
      <c r="E38" s="61">
        <v>1046</v>
      </c>
    </row>
    <row r="39" spans="1:6" ht="30" x14ac:dyDescent="0.25">
      <c r="A39" s="42" t="s">
        <v>173</v>
      </c>
      <c r="B39" s="50">
        <v>0.72773000000006505</v>
      </c>
      <c r="C39" s="45">
        <v>0</v>
      </c>
      <c r="D39" s="45">
        <v>0.50569999999993342</v>
      </c>
      <c r="E39" s="60" t="s">
        <v>174</v>
      </c>
    </row>
    <row r="40" spans="1:6" ht="30" x14ac:dyDescent="0.25">
      <c r="A40" s="42" t="s">
        <v>175</v>
      </c>
      <c r="B40" s="50">
        <v>-0.32450655746492885</v>
      </c>
      <c r="C40" s="45">
        <v>3.0594934425353131</v>
      </c>
      <c r="D40" s="45">
        <v>-0.32450655746492885</v>
      </c>
      <c r="E40" s="60" t="s">
        <v>176</v>
      </c>
    </row>
    <row r="41" spans="1:6" x14ac:dyDescent="0.25">
      <c r="A41" s="42" t="s">
        <v>177</v>
      </c>
      <c r="B41" s="50">
        <v>0.70033820224716692</v>
      </c>
      <c r="C41" s="45">
        <v>0.70033820224716692</v>
      </c>
      <c r="D41" s="45">
        <v>0.70033820224716692</v>
      </c>
      <c r="E41" s="60">
        <v>230</v>
      </c>
      <c r="F41" s="57"/>
    </row>
    <row r="42" spans="1:6" x14ac:dyDescent="0.25">
      <c r="A42" s="42" t="s">
        <v>178</v>
      </c>
      <c r="B42" s="50">
        <v>0.17273999999997613</v>
      </c>
      <c r="C42" s="45">
        <v>0</v>
      </c>
      <c r="D42" s="45">
        <v>2.9066800000002799</v>
      </c>
      <c r="E42" s="61">
        <v>860</v>
      </c>
    </row>
    <row r="43" spans="1:6" x14ac:dyDescent="0.25">
      <c r="A43" s="42" t="s">
        <v>178</v>
      </c>
      <c r="B43" s="50">
        <v>-7.4240000000145301E-2</v>
      </c>
      <c r="C43" s="45">
        <v>0</v>
      </c>
      <c r="D43" s="45">
        <v>0</v>
      </c>
      <c r="E43" s="61">
        <v>986</v>
      </c>
    </row>
    <row r="44" spans="1:6" x14ac:dyDescent="0.25">
      <c r="A44" s="42" t="s">
        <v>178</v>
      </c>
      <c r="B44" s="50">
        <v>0.13420400000006794</v>
      </c>
      <c r="C44" s="45">
        <v>0</v>
      </c>
      <c r="D44" s="45">
        <v>0</v>
      </c>
      <c r="E44" s="59">
        <v>1000</v>
      </c>
    </row>
    <row r="45" spans="1:6" x14ac:dyDescent="0.25">
      <c r="A45" s="54" t="s">
        <v>178</v>
      </c>
      <c r="B45" s="50">
        <v>-0.51420000000001664</v>
      </c>
      <c r="C45" s="45">
        <v>0</v>
      </c>
      <c r="D45" s="45">
        <v>0</v>
      </c>
      <c r="E45" s="59">
        <v>1073</v>
      </c>
    </row>
    <row r="46" spans="1:6" x14ac:dyDescent="0.25">
      <c r="A46" s="39" t="s">
        <v>53</v>
      </c>
      <c r="B46" s="50">
        <v>0.25260000000002947</v>
      </c>
      <c r="C46" s="45">
        <v>0</v>
      </c>
      <c r="D46" s="45">
        <v>0</v>
      </c>
      <c r="E46" s="61">
        <v>1193</v>
      </c>
    </row>
    <row r="47" spans="1:6" x14ac:dyDescent="0.25">
      <c r="A47" s="39" t="s">
        <v>53</v>
      </c>
      <c r="B47" s="50">
        <f>'1267'!F9</f>
        <v>-2.3700000000189902E-2</v>
      </c>
      <c r="C47" s="45">
        <v>0</v>
      </c>
      <c r="D47" s="45">
        <v>-0.1509000000000924</v>
      </c>
      <c r="E47" s="61">
        <v>1267</v>
      </c>
    </row>
    <row r="48" spans="1:6" x14ac:dyDescent="0.25">
      <c r="A48" s="40" t="s">
        <v>179</v>
      </c>
      <c r="B48" s="50">
        <v>-0.48689200000001165</v>
      </c>
      <c r="C48" s="45">
        <v>0</v>
      </c>
      <c r="D48" s="45">
        <v>0</v>
      </c>
      <c r="E48" s="61">
        <v>1104</v>
      </c>
    </row>
    <row r="49" spans="1:6" x14ac:dyDescent="0.25">
      <c r="A49" s="39" t="s">
        <v>179</v>
      </c>
      <c r="B49" s="50">
        <v>8.4899999999947795E-2</v>
      </c>
      <c r="C49" s="45">
        <v>0</v>
      </c>
      <c r="D49" s="45">
        <v>0</v>
      </c>
      <c r="E49" s="61">
        <v>1178</v>
      </c>
    </row>
    <row r="50" spans="1:6" x14ac:dyDescent="0.25">
      <c r="A50" s="39" t="s">
        <v>179</v>
      </c>
      <c r="B50" s="50">
        <v>8.7347999999991544E-2</v>
      </c>
      <c r="C50" s="45">
        <v>0</v>
      </c>
      <c r="D50" s="45">
        <v>0</v>
      </c>
      <c r="E50" s="61">
        <v>1212</v>
      </c>
    </row>
    <row r="51" spans="1:6" x14ac:dyDescent="0.25">
      <c r="A51" s="42" t="s">
        <v>180</v>
      </c>
      <c r="B51" s="50">
        <v>2.1539056179775002</v>
      </c>
      <c r="C51" s="45">
        <v>2.1539056179775002</v>
      </c>
      <c r="D51" s="45">
        <v>2.1539056179775002</v>
      </c>
      <c r="E51" s="60">
        <v>161</v>
      </c>
      <c r="F51" s="57"/>
    </row>
    <row r="52" spans="1:6" x14ac:dyDescent="0.25">
      <c r="A52" s="42" t="s">
        <v>181</v>
      </c>
      <c r="B52" s="50">
        <v>48.741999999999734</v>
      </c>
      <c r="C52" s="45">
        <v>0</v>
      </c>
      <c r="D52" s="45">
        <v>48.741999999999734</v>
      </c>
      <c r="E52" s="61" t="s">
        <v>182</v>
      </c>
      <c r="F52" s="58"/>
    </row>
    <row r="53" spans="1:6" x14ac:dyDescent="0.25">
      <c r="A53" s="36" t="s">
        <v>181</v>
      </c>
      <c r="B53" s="50">
        <v>0.18543499999987034</v>
      </c>
      <c r="C53" s="45">
        <v>0</v>
      </c>
      <c r="D53" s="45">
        <v>0</v>
      </c>
      <c r="E53" s="59">
        <v>999</v>
      </c>
    </row>
    <row r="54" spans="1:6" x14ac:dyDescent="0.25">
      <c r="A54" s="39" t="s">
        <v>181</v>
      </c>
      <c r="B54" s="50">
        <v>-49.285250000000019</v>
      </c>
      <c r="C54" s="45">
        <v>0</v>
      </c>
      <c r="D54" s="45">
        <v>0</v>
      </c>
      <c r="E54" s="61">
        <v>1144</v>
      </c>
    </row>
    <row r="55" spans="1:6" x14ac:dyDescent="0.25">
      <c r="A55" s="42" t="s">
        <v>183</v>
      </c>
      <c r="B55" s="50">
        <v>-0.29480000000012296</v>
      </c>
      <c r="C55" s="45">
        <v>0</v>
      </c>
      <c r="D55" s="45">
        <v>-0.29480000000012296</v>
      </c>
      <c r="E55" s="61">
        <v>624</v>
      </c>
      <c r="F55" s="57"/>
    </row>
    <row r="56" spans="1:6" x14ac:dyDescent="0.25">
      <c r="A56" s="42" t="s">
        <v>184</v>
      </c>
      <c r="B56" s="50">
        <v>0.24861999999998829</v>
      </c>
      <c r="C56" s="45">
        <v>0</v>
      </c>
      <c r="D56" s="45">
        <v>0.24861999999998829</v>
      </c>
      <c r="E56" s="60" t="s">
        <v>185</v>
      </c>
    </row>
    <row r="57" spans="1:6" x14ac:dyDescent="0.25">
      <c r="A57" s="39" t="s">
        <v>186</v>
      </c>
      <c r="B57" s="50">
        <v>-0.74690000000009604</v>
      </c>
      <c r="C57" s="45">
        <v>0</v>
      </c>
      <c r="D57" s="45">
        <v>0</v>
      </c>
      <c r="E57" s="61">
        <v>1186</v>
      </c>
    </row>
    <row r="58" spans="1:6" x14ac:dyDescent="0.25">
      <c r="A58" s="42" t="s">
        <v>187</v>
      </c>
      <c r="B58" s="50">
        <v>-0.48538767315801579</v>
      </c>
      <c r="C58" s="45">
        <v>-0.48538767315801579</v>
      </c>
      <c r="D58" s="45">
        <v>-0.48538767315801579</v>
      </c>
      <c r="E58" s="60">
        <v>199</v>
      </c>
      <c r="F58" s="57"/>
    </row>
    <row r="59" spans="1:6" x14ac:dyDescent="0.25">
      <c r="A59" s="42" t="s">
        <v>188</v>
      </c>
      <c r="B59" s="50">
        <v>14.341858856556712</v>
      </c>
      <c r="C59" s="45">
        <v>16.495768856556595</v>
      </c>
      <c r="D59" s="45">
        <v>14.905568856556613</v>
      </c>
      <c r="E59" s="60" t="s">
        <v>189</v>
      </c>
    </row>
    <row r="60" spans="1:6" x14ac:dyDescent="0.25">
      <c r="A60" s="42" t="s">
        <v>188</v>
      </c>
      <c r="B60" s="50">
        <v>0.38719999999989341</v>
      </c>
      <c r="C60" s="45">
        <v>0</v>
      </c>
      <c r="D60" s="45">
        <v>0</v>
      </c>
      <c r="E60" s="61">
        <v>989</v>
      </c>
    </row>
    <row r="61" spans="1:6" x14ac:dyDescent="0.25">
      <c r="A61" s="42" t="s">
        <v>188</v>
      </c>
      <c r="B61" s="50">
        <v>-0.59414999999998486</v>
      </c>
      <c r="C61" s="45">
        <v>0</v>
      </c>
      <c r="D61" s="45">
        <v>0</v>
      </c>
      <c r="E61" s="61">
        <v>992</v>
      </c>
    </row>
    <row r="62" spans="1:6" x14ac:dyDescent="0.25">
      <c r="A62" s="39" t="s">
        <v>190</v>
      </c>
      <c r="B62" s="50">
        <v>-0.46239999999988868</v>
      </c>
      <c r="C62" s="45">
        <v>0</v>
      </c>
      <c r="D62" s="45">
        <v>0</v>
      </c>
      <c r="E62" s="61">
        <v>1180</v>
      </c>
    </row>
    <row r="63" spans="1:6" x14ac:dyDescent="0.25">
      <c r="A63" s="42" t="s">
        <v>191</v>
      </c>
      <c r="B63" s="50">
        <v>-0.725620000000049</v>
      </c>
      <c r="C63" s="45">
        <v>0</v>
      </c>
      <c r="D63" s="45">
        <v>-0.725620000000049</v>
      </c>
      <c r="E63" s="61" t="s">
        <v>192</v>
      </c>
      <c r="F63" s="57"/>
    </row>
    <row r="64" spans="1:6" x14ac:dyDescent="0.25">
      <c r="A64" s="42" t="s">
        <v>193</v>
      </c>
      <c r="B64" s="50">
        <v>10.685600000000022</v>
      </c>
      <c r="C64" s="45">
        <v>0</v>
      </c>
      <c r="D64" s="45">
        <v>0</v>
      </c>
      <c r="E64" s="61">
        <v>988</v>
      </c>
    </row>
    <row r="65" spans="1:6" x14ac:dyDescent="0.25">
      <c r="A65" s="42" t="s">
        <v>193</v>
      </c>
      <c r="B65" s="50">
        <v>-0.73500000000001364</v>
      </c>
      <c r="C65" s="45">
        <v>0</v>
      </c>
      <c r="D65" s="45">
        <v>0</v>
      </c>
      <c r="E65" s="61">
        <v>994</v>
      </c>
    </row>
    <row r="66" spans="1:6" x14ac:dyDescent="0.25">
      <c r="A66" s="54" t="s">
        <v>194</v>
      </c>
      <c r="B66" s="50">
        <v>-0.43301200000007611</v>
      </c>
      <c r="C66" s="45">
        <v>0</v>
      </c>
      <c r="D66" s="45">
        <v>0</v>
      </c>
      <c r="E66" s="59">
        <v>1076</v>
      </c>
    </row>
    <row r="67" spans="1:6" x14ac:dyDescent="0.25">
      <c r="A67" s="33" t="s">
        <v>194</v>
      </c>
      <c r="B67" s="50">
        <v>0.20724999999993088</v>
      </c>
      <c r="C67" s="45">
        <v>0</v>
      </c>
      <c r="D67" s="45">
        <v>0</v>
      </c>
      <c r="E67" s="61">
        <v>1116</v>
      </c>
    </row>
    <row r="68" spans="1:6" x14ac:dyDescent="0.25">
      <c r="A68" s="42" t="s">
        <v>195</v>
      </c>
      <c r="B68" s="50">
        <v>-3.25</v>
      </c>
      <c r="C68" s="45">
        <v>0</v>
      </c>
      <c r="D68" s="45">
        <v>-3.25</v>
      </c>
      <c r="E68" s="60">
        <v>583</v>
      </c>
      <c r="F68" s="57"/>
    </row>
    <row r="69" spans="1:6" x14ac:dyDescent="0.25">
      <c r="A69" s="39" t="s">
        <v>195</v>
      </c>
      <c r="B69" s="50">
        <v>3.1564999999999372</v>
      </c>
      <c r="C69" s="45">
        <v>0</v>
      </c>
      <c r="D69" s="45">
        <v>0</v>
      </c>
      <c r="E69" s="61">
        <v>1200</v>
      </c>
    </row>
    <row r="70" spans="1:6" x14ac:dyDescent="0.25">
      <c r="A70" s="39" t="s">
        <v>195</v>
      </c>
      <c r="B70" s="50">
        <v>-0.7064560000000597</v>
      </c>
      <c r="C70" s="45">
        <v>0</v>
      </c>
      <c r="D70" s="45">
        <v>0</v>
      </c>
      <c r="E70" s="61">
        <v>1213</v>
      </c>
    </row>
    <row r="71" spans="1:6" x14ac:dyDescent="0.25">
      <c r="A71" s="39" t="s">
        <v>196</v>
      </c>
      <c r="B71" s="50">
        <v>0.30799999999999272</v>
      </c>
      <c r="C71" s="45">
        <v>0</v>
      </c>
      <c r="D71" s="45">
        <v>0</v>
      </c>
      <c r="E71" s="61">
        <v>1130</v>
      </c>
    </row>
    <row r="72" spans="1:6" x14ac:dyDescent="0.25">
      <c r="A72" s="42" t="s">
        <v>197</v>
      </c>
      <c r="B72" s="50">
        <v>0.29349772135481089</v>
      </c>
      <c r="C72" s="45">
        <v>-0.44691078066944101</v>
      </c>
      <c r="D72" s="45">
        <v>0.29349772135481089</v>
      </c>
      <c r="E72" s="60" t="s">
        <v>198</v>
      </c>
      <c r="F72" s="57"/>
    </row>
    <row r="73" spans="1:6" x14ac:dyDescent="0.25">
      <c r="A73" s="42" t="s">
        <v>199</v>
      </c>
      <c r="B73" s="50">
        <v>0.73338999999987209</v>
      </c>
      <c r="C73" s="45">
        <v>-0.44691078066944101</v>
      </c>
      <c r="D73" s="45">
        <v>0.29349772135481089</v>
      </c>
      <c r="E73" s="60" t="s">
        <v>200</v>
      </c>
      <c r="F73" s="57"/>
    </row>
    <row r="74" spans="1:6" x14ac:dyDescent="0.25">
      <c r="A74" s="42" t="s">
        <v>199</v>
      </c>
      <c r="B74" s="50">
        <v>-0.34400000000005093</v>
      </c>
      <c r="C74" s="45">
        <v>0</v>
      </c>
      <c r="D74" s="45">
        <v>0</v>
      </c>
      <c r="E74" s="61">
        <v>981</v>
      </c>
    </row>
    <row r="75" spans="1:6" x14ac:dyDescent="0.25">
      <c r="A75" s="42" t="s">
        <v>199</v>
      </c>
      <c r="B75" s="50">
        <v>-0.17304999999998927</v>
      </c>
      <c r="C75" s="45">
        <v>0</v>
      </c>
      <c r="D75" s="45">
        <v>0.2680000000000291</v>
      </c>
      <c r="E75" s="59">
        <v>998</v>
      </c>
    </row>
    <row r="76" spans="1:6" ht="120" x14ac:dyDescent="0.25">
      <c r="A76" s="42" t="s">
        <v>118</v>
      </c>
      <c r="B76" s="50">
        <v>1.028506073060953E-2</v>
      </c>
      <c r="C76" s="45">
        <v>0</v>
      </c>
      <c r="D76" s="45">
        <v>-0.41851493927009642</v>
      </c>
      <c r="E76" s="61" t="s">
        <v>201</v>
      </c>
      <c r="F76" s="57"/>
    </row>
    <row r="77" spans="1:6" x14ac:dyDescent="0.25">
      <c r="A77" s="42" t="s">
        <v>118</v>
      </c>
      <c r="B77" s="50">
        <v>-0.83744350000006307</v>
      </c>
      <c r="C77" s="45">
        <v>0</v>
      </c>
      <c r="D77" s="45">
        <v>0.26800000000002899</v>
      </c>
      <c r="E77" s="59">
        <v>1026</v>
      </c>
    </row>
    <row r="78" spans="1:6" x14ac:dyDescent="0.25">
      <c r="A78" s="54" t="s">
        <v>118</v>
      </c>
      <c r="B78" s="50">
        <v>-0.44863999999984117</v>
      </c>
      <c r="C78" s="45">
        <v>0</v>
      </c>
      <c r="D78" s="45">
        <v>0</v>
      </c>
      <c r="E78" s="61">
        <v>1066</v>
      </c>
    </row>
    <row r="79" spans="1:6" x14ac:dyDescent="0.25">
      <c r="A79" s="54" t="s">
        <v>118</v>
      </c>
      <c r="B79" s="50">
        <v>-0.4418474999999944</v>
      </c>
      <c r="C79" s="45">
        <v>0</v>
      </c>
      <c r="D79" s="45">
        <v>0</v>
      </c>
      <c r="E79" s="61">
        <v>1096</v>
      </c>
    </row>
    <row r="80" spans="1:6" x14ac:dyDescent="0.25">
      <c r="A80" s="33" t="s">
        <v>118</v>
      </c>
      <c r="B80" s="50">
        <v>-0.37245800000027884</v>
      </c>
      <c r="C80" s="45">
        <v>0</v>
      </c>
      <c r="D80" s="45">
        <v>0</v>
      </c>
      <c r="E80" s="61">
        <v>1113</v>
      </c>
    </row>
    <row r="81" spans="1:6" x14ac:dyDescent="0.25">
      <c r="A81" s="39" t="s">
        <v>118</v>
      </c>
      <c r="B81" s="50">
        <v>-0.16325000000006185</v>
      </c>
      <c r="C81" s="45">
        <v>0</v>
      </c>
      <c r="D81" s="45">
        <v>0</v>
      </c>
      <c r="E81" s="61">
        <v>1239</v>
      </c>
    </row>
    <row r="82" spans="1:6" x14ac:dyDescent="0.25">
      <c r="A82" s="40" t="s">
        <v>118</v>
      </c>
      <c r="B82" s="50">
        <f>'1282'!F10</f>
        <v>0.2592000000004191</v>
      </c>
      <c r="C82" s="45">
        <v>0</v>
      </c>
      <c r="D82" s="45">
        <v>-0.15090000000009199</v>
      </c>
      <c r="E82" s="61">
        <v>1282</v>
      </c>
    </row>
    <row r="83" spans="1:6" x14ac:dyDescent="0.25">
      <c r="A83" s="40" t="s">
        <v>118</v>
      </c>
      <c r="B83" s="50">
        <f>'1290'!D4</f>
        <v>0.32999999999992724</v>
      </c>
      <c r="C83" s="45">
        <v>0</v>
      </c>
      <c r="D83" s="45">
        <v>-0.1509000000000924</v>
      </c>
      <c r="E83" s="61">
        <v>1290</v>
      </c>
    </row>
    <row r="84" spans="1:6" x14ac:dyDescent="0.25">
      <c r="A84" s="42" t="s">
        <v>202</v>
      </c>
      <c r="B84" s="50">
        <v>-0.15632500000083382</v>
      </c>
      <c r="C84" s="45">
        <v>0</v>
      </c>
      <c r="D84" s="45">
        <v>-0.15632500000083382</v>
      </c>
      <c r="E84" s="61" t="s">
        <v>203</v>
      </c>
      <c r="F84" s="57"/>
    </row>
    <row r="85" spans="1:6" x14ac:dyDescent="0.25">
      <c r="A85" s="42" t="s">
        <v>204</v>
      </c>
      <c r="B85" s="50">
        <v>8.4625268656715491</v>
      </c>
      <c r="C85" s="45">
        <v>8.4625268656715491</v>
      </c>
      <c r="D85" s="45">
        <v>8.4625268656715491</v>
      </c>
      <c r="E85" s="60" t="s">
        <v>205</v>
      </c>
      <c r="F85" s="57"/>
    </row>
    <row r="86" spans="1:6" x14ac:dyDescent="0.25">
      <c r="A86" s="42" t="s">
        <v>206</v>
      </c>
      <c r="B86" s="50">
        <v>-0.76381749999995918</v>
      </c>
      <c r="C86" s="45">
        <v>0</v>
      </c>
      <c r="D86" s="45">
        <v>0.26800000000002899</v>
      </c>
      <c r="E86" s="59">
        <v>1028</v>
      </c>
    </row>
    <row r="87" spans="1:6" x14ac:dyDescent="0.25">
      <c r="A87" s="42" t="s">
        <v>207</v>
      </c>
      <c r="B87" s="50">
        <v>-1.0119999999915308E-2</v>
      </c>
      <c r="C87" s="45">
        <v>0</v>
      </c>
      <c r="D87" s="45">
        <v>-0.1509000000000924</v>
      </c>
      <c r="E87" s="61" t="s">
        <v>208</v>
      </c>
      <c r="F87" s="57"/>
    </row>
    <row r="88" spans="1:6" x14ac:dyDescent="0.25">
      <c r="A88" s="39" t="s">
        <v>207</v>
      </c>
      <c r="B88" s="50">
        <v>-0.26300000000003365</v>
      </c>
      <c r="C88" s="45">
        <v>0</v>
      </c>
      <c r="D88" s="45">
        <v>0</v>
      </c>
      <c r="E88" s="61">
        <v>1197</v>
      </c>
    </row>
    <row r="89" spans="1:6" ht="45" x14ac:dyDescent="0.25">
      <c r="A89" s="42" t="s">
        <v>42</v>
      </c>
      <c r="B89" s="50">
        <v>0.46866000000011354</v>
      </c>
      <c r="C89" s="45">
        <v>0</v>
      </c>
      <c r="D89" s="45">
        <v>-0.38587999999992917</v>
      </c>
      <c r="E89" s="61" t="s">
        <v>209</v>
      </c>
      <c r="F89" s="57"/>
    </row>
    <row r="90" spans="1:6" x14ac:dyDescent="0.25">
      <c r="A90" s="54" t="s">
        <v>42</v>
      </c>
      <c r="B90" s="50">
        <v>-896.17597999999998</v>
      </c>
      <c r="C90" s="45">
        <v>0</v>
      </c>
      <c r="D90" s="45">
        <v>0</v>
      </c>
      <c r="E90" s="61">
        <v>1070</v>
      </c>
    </row>
    <row r="91" spans="1:6" x14ac:dyDescent="0.25">
      <c r="A91" s="54" t="s">
        <v>42</v>
      </c>
      <c r="B91" s="50">
        <v>896.04089999999951</v>
      </c>
      <c r="C91" s="45">
        <v>0</v>
      </c>
      <c r="D91" s="45">
        <v>0</v>
      </c>
      <c r="E91" s="59">
        <v>1072</v>
      </c>
    </row>
    <row r="92" spans="1:6" x14ac:dyDescent="0.25">
      <c r="A92" s="54" t="s">
        <v>42</v>
      </c>
      <c r="B92" s="50">
        <v>0.26438599999994494</v>
      </c>
      <c r="C92" s="45">
        <v>0</v>
      </c>
      <c r="D92" s="45">
        <v>0</v>
      </c>
      <c r="E92" s="61">
        <v>1086</v>
      </c>
    </row>
    <row r="93" spans="1:6" x14ac:dyDescent="0.25">
      <c r="A93" s="39" t="s">
        <v>42</v>
      </c>
      <c r="B93" s="50">
        <v>-0.11864000000002761</v>
      </c>
      <c r="C93" s="45">
        <v>0</v>
      </c>
      <c r="D93" s="45">
        <v>0</v>
      </c>
      <c r="E93" s="61">
        <v>1148</v>
      </c>
    </row>
    <row r="94" spans="1:6" x14ac:dyDescent="0.25">
      <c r="A94" s="39" t="s">
        <v>42</v>
      </c>
      <c r="B94" s="50">
        <f>'1265'!F5</f>
        <v>-0.25740000000041618</v>
      </c>
      <c r="C94" s="45">
        <v>0</v>
      </c>
      <c r="D94" s="45">
        <v>-0.1509000000000924</v>
      </c>
      <c r="E94" s="61">
        <v>1265</v>
      </c>
    </row>
    <row r="95" spans="1:6" x14ac:dyDescent="0.25">
      <c r="A95" s="93" t="s">
        <v>42</v>
      </c>
      <c r="B95" s="50">
        <f>'1317'!D10</f>
        <v>1</v>
      </c>
      <c r="C95" s="45">
        <v>0</v>
      </c>
      <c r="D95" s="45">
        <v>0</v>
      </c>
      <c r="E95" s="61">
        <v>1317</v>
      </c>
    </row>
    <row r="96" spans="1:6" x14ac:dyDescent="0.25">
      <c r="A96" s="39" t="s">
        <v>83</v>
      </c>
      <c r="B96" s="50">
        <v>0.23144000000024789</v>
      </c>
      <c r="C96" s="45">
        <v>0</v>
      </c>
      <c r="D96" s="45">
        <v>0</v>
      </c>
      <c r="E96" s="61">
        <v>1173</v>
      </c>
    </row>
    <row r="97" spans="1:6" x14ac:dyDescent="0.25">
      <c r="A97" s="40" t="s">
        <v>83</v>
      </c>
      <c r="B97" s="50">
        <f>'1274'!F6</f>
        <v>0.18939999999997781</v>
      </c>
      <c r="C97" s="45">
        <v>0</v>
      </c>
      <c r="D97" s="45">
        <v>-0.1509000000000924</v>
      </c>
      <c r="E97" s="61">
        <v>1274</v>
      </c>
    </row>
    <row r="98" spans="1:6" x14ac:dyDescent="0.25">
      <c r="A98" s="42" t="s">
        <v>83</v>
      </c>
      <c r="B98" s="50">
        <f>'1303'!D6</f>
        <v>-0.37000000000000455</v>
      </c>
      <c r="C98" s="45">
        <v>0</v>
      </c>
      <c r="D98" s="45">
        <v>0</v>
      </c>
      <c r="E98" s="61">
        <v>1303</v>
      </c>
    </row>
    <row r="99" spans="1:6" x14ac:dyDescent="0.25">
      <c r="A99" s="92" t="s">
        <v>83</v>
      </c>
      <c r="B99" s="50">
        <f>'1314'!D5</f>
        <v>8.0000000000040927E-2</v>
      </c>
      <c r="C99" s="45">
        <v>0</v>
      </c>
      <c r="D99" s="45">
        <v>0</v>
      </c>
      <c r="E99" s="61">
        <v>1314</v>
      </c>
    </row>
    <row r="100" spans="1:6" x14ac:dyDescent="0.25">
      <c r="A100" s="42" t="s">
        <v>210</v>
      </c>
      <c r="B100" s="50">
        <v>0.23000000000000398</v>
      </c>
      <c r="C100" s="45">
        <v>0</v>
      </c>
      <c r="D100" s="45">
        <v>0</v>
      </c>
      <c r="E100" s="61">
        <v>994</v>
      </c>
    </row>
    <row r="101" spans="1:6" ht="75" x14ac:dyDescent="0.25">
      <c r="A101" s="42" t="s">
        <v>211</v>
      </c>
      <c r="B101" s="50">
        <v>5.8028222222220052</v>
      </c>
      <c r="C101" s="45">
        <v>0.40062222222218224</v>
      </c>
      <c r="D101" s="45">
        <v>0.44267222222225655</v>
      </c>
      <c r="E101" s="61" t="s">
        <v>212</v>
      </c>
      <c r="F101" s="57"/>
    </row>
    <row r="102" spans="1:6" x14ac:dyDescent="0.25">
      <c r="A102" s="42" t="s">
        <v>211</v>
      </c>
      <c r="B102" s="50">
        <v>4.7769999999900392E-2</v>
      </c>
      <c r="C102" s="45">
        <v>0</v>
      </c>
      <c r="D102" s="45">
        <v>0.2680000000000291</v>
      </c>
      <c r="E102" s="59">
        <v>1000</v>
      </c>
    </row>
    <row r="103" spans="1:6" x14ac:dyDescent="0.25">
      <c r="A103" s="54" t="s">
        <v>211</v>
      </c>
      <c r="B103" s="50">
        <v>-0.92768000000023676</v>
      </c>
      <c r="C103" s="45">
        <v>0</v>
      </c>
      <c r="D103" s="45">
        <v>0</v>
      </c>
      <c r="E103" s="61">
        <v>1057</v>
      </c>
    </row>
    <row r="104" spans="1:6" x14ac:dyDescent="0.25">
      <c r="A104" s="54" t="s">
        <v>211</v>
      </c>
      <c r="B104" s="50">
        <v>0.14800000000002456</v>
      </c>
      <c r="C104" s="45">
        <v>0</v>
      </c>
      <c r="D104" s="45">
        <v>0</v>
      </c>
      <c r="E104" s="61">
        <v>1071</v>
      </c>
    </row>
    <row r="105" spans="1:6" x14ac:dyDescent="0.25">
      <c r="A105" s="33" t="s">
        <v>211</v>
      </c>
      <c r="B105" s="50">
        <v>1.8987049999999499</v>
      </c>
      <c r="C105" s="45">
        <v>0</v>
      </c>
      <c r="D105" s="45">
        <v>0</v>
      </c>
      <c r="E105" s="61">
        <v>1117</v>
      </c>
    </row>
    <row r="106" spans="1:6" x14ac:dyDescent="0.25">
      <c r="A106" s="39" t="s">
        <v>211</v>
      </c>
      <c r="B106" s="50">
        <v>-6.9854040000004716</v>
      </c>
      <c r="C106" s="45">
        <v>0</v>
      </c>
      <c r="D106" s="45">
        <v>0</v>
      </c>
      <c r="E106" s="61">
        <v>1141</v>
      </c>
    </row>
    <row r="107" spans="1:6" x14ac:dyDescent="0.25">
      <c r="A107" s="39" t="s">
        <v>211</v>
      </c>
      <c r="B107" s="50">
        <v>0.39039999999988595</v>
      </c>
      <c r="C107" s="45">
        <v>0</v>
      </c>
      <c r="D107" s="45">
        <v>0</v>
      </c>
      <c r="E107" s="61">
        <v>1180</v>
      </c>
    </row>
    <row r="108" spans="1:6" x14ac:dyDescent="0.25">
      <c r="A108" s="39" t="s">
        <v>211</v>
      </c>
      <c r="B108" s="50">
        <v>0.10244500000021617</v>
      </c>
      <c r="C108" s="45">
        <v>0</v>
      </c>
      <c r="D108" s="45">
        <v>0</v>
      </c>
      <c r="E108" s="61">
        <v>1220</v>
      </c>
    </row>
    <row r="109" spans="1:6" x14ac:dyDescent="0.25">
      <c r="A109" s="39" t="s">
        <v>211</v>
      </c>
      <c r="B109" s="50">
        <v>0.31829999999990832</v>
      </c>
      <c r="C109" s="45">
        <v>0</v>
      </c>
      <c r="D109" s="45">
        <v>0</v>
      </c>
      <c r="E109" s="61">
        <v>1252</v>
      </c>
    </row>
    <row r="110" spans="1:6" x14ac:dyDescent="0.25">
      <c r="A110" s="42" t="s">
        <v>26</v>
      </c>
      <c r="B110" s="50">
        <v>0.37572500000010223</v>
      </c>
      <c r="C110" s="45">
        <v>0.40062222222218224</v>
      </c>
      <c r="D110" s="45">
        <v>0.40062222222218224</v>
      </c>
      <c r="E110" s="61" t="s">
        <v>213</v>
      </c>
    </row>
    <row r="111" spans="1:6" x14ac:dyDescent="0.25">
      <c r="A111" s="54" t="s">
        <v>26</v>
      </c>
      <c r="B111" s="50">
        <v>-0.22452100000009523</v>
      </c>
      <c r="C111" s="45">
        <v>0</v>
      </c>
      <c r="D111" s="45">
        <v>0</v>
      </c>
      <c r="E111" s="59">
        <v>1084</v>
      </c>
    </row>
    <row r="112" spans="1:6" x14ac:dyDescent="0.25">
      <c r="A112" s="39" t="s">
        <v>26</v>
      </c>
      <c r="B112" s="50">
        <v>-0.44360000000006039</v>
      </c>
      <c r="C112" s="45">
        <v>0</v>
      </c>
      <c r="D112" s="45">
        <v>0</v>
      </c>
      <c r="E112" s="61">
        <v>1168</v>
      </c>
    </row>
    <row r="113" spans="1:6" x14ac:dyDescent="0.25">
      <c r="A113" s="39" t="s">
        <v>26</v>
      </c>
      <c r="B113" s="50">
        <v>-0.55800000000044747</v>
      </c>
      <c r="C113" s="45">
        <v>0</v>
      </c>
      <c r="D113" s="45">
        <v>0</v>
      </c>
      <c r="E113" s="61">
        <v>1174</v>
      </c>
    </row>
    <row r="114" spans="1:6" x14ac:dyDescent="0.25">
      <c r="A114" s="39" t="s">
        <v>26</v>
      </c>
      <c r="B114" s="50">
        <v>-0.96160000000008949</v>
      </c>
      <c r="C114" s="45">
        <v>0</v>
      </c>
      <c r="D114" s="45">
        <v>0</v>
      </c>
      <c r="E114" s="61">
        <v>1181</v>
      </c>
    </row>
    <row r="115" spans="1:6" x14ac:dyDescent="0.25">
      <c r="A115" s="39" t="s">
        <v>26</v>
      </c>
      <c r="B115" s="50">
        <v>0.12400000000002365</v>
      </c>
      <c r="C115" s="45">
        <v>0</v>
      </c>
      <c r="D115" s="45">
        <v>0</v>
      </c>
      <c r="E115" s="61">
        <v>1190</v>
      </c>
    </row>
    <row r="116" spans="1:6" x14ac:dyDescent="0.25">
      <c r="A116" s="39" t="s">
        <v>26</v>
      </c>
      <c r="B116" s="50">
        <v>1.8215599999998631</v>
      </c>
      <c r="C116" s="45">
        <v>0</v>
      </c>
      <c r="D116" s="45">
        <v>0</v>
      </c>
      <c r="E116" s="61">
        <v>1196</v>
      </c>
    </row>
    <row r="117" spans="1:6" x14ac:dyDescent="0.25">
      <c r="A117" s="39" t="s">
        <v>26</v>
      </c>
      <c r="B117" s="50">
        <f>'1262'!F5</f>
        <v>0.46388000000024476</v>
      </c>
      <c r="C117" s="45">
        <v>0</v>
      </c>
      <c r="D117" s="45">
        <v>-0.1509000000000924</v>
      </c>
      <c r="E117" s="61">
        <v>1262</v>
      </c>
    </row>
    <row r="118" spans="1:6" x14ac:dyDescent="0.25">
      <c r="A118" s="42" t="s">
        <v>214</v>
      </c>
      <c r="B118" s="50">
        <v>9.9999999999909051E-3</v>
      </c>
      <c r="C118" s="45">
        <v>0</v>
      </c>
      <c r="D118" s="45">
        <v>9.9999999999909051E-3</v>
      </c>
      <c r="E118" s="61">
        <v>447</v>
      </c>
      <c r="F118" s="57"/>
    </row>
    <row r="119" spans="1:6" x14ac:dyDescent="0.25">
      <c r="A119" s="42" t="s">
        <v>215</v>
      </c>
      <c r="B119" s="50">
        <v>2.4634588235294359</v>
      </c>
      <c r="C119" s="45">
        <v>2.4634588235294359</v>
      </c>
      <c r="D119" s="45">
        <v>2.4634588235294359</v>
      </c>
      <c r="E119" s="60">
        <v>124</v>
      </c>
    </row>
    <row r="120" spans="1:6" x14ac:dyDescent="0.25">
      <c r="A120" s="42" t="s">
        <v>216</v>
      </c>
      <c r="B120" s="50">
        <v>-0.31799999999998363</v>
      </c>
      <c r="C120" s="45">
        <v>0</v>
      </c>
      <c r="D120" s="45">
        <v>0.2680000000000291</v>
      </c>
      <c r="E120" s="61">
        <v>934</v>
      </c>
    </row>
    <row r="121" spans="1:6" x14ac:dyDescent="0.25">
      <c r="A121" s="42" t="s">
        <v>217</v>
      </c>
      <c r="B121" s="50">
        <v>-0.39863999999974453</v>
      </c>
      <c r="C121" s="45">
        <v>0</v>
      </c>
      <c r="D121" s="45">
        <v>-0.33463999999978</v>
      </c>
      <c r="E121" s="61" t="s">
        <v>218</v>
      </c>
    </row>
    <row r="122" spans="1:6" x14ac:dyDescent="0.25">
      <c r="A122" s="39" t="s">
        <v>217</v>
      </c>
      <c r="B122" s="50">
        <v>-542.33072000000004</v>
      </c>
      <c r="C122" s="45">
        <v>0</v>
      </c>
      <c r="D122" s="45">
        <v>0</v>
      </c>
      <c r="E122" s="61">
        <v>1210</v>
      </c>
    </row>
    <row r="123" spans="1:6" x14ac:dyDescent="0.25">
      <c r="A123" s="39" t="s">
        <v>217</v>
      </c>
      <c r="B123" s="50">
        <v>542.14064000000008</v>
      </c>
      <c r="C123" s="45">
        <v>0</v>
      </c>
      <c r="D123" s="45">
        <v>0</v>
      </c>
      <c r="E123" s="61">
        <v>1211</v>
      </c>
    </row>
    <row r="124" spans="1:6" x14ac:dyDescent="0.25">
      <c r="A124" s="39" t="s">
        <v>217</v>
      </c>
      <c r="B124" s="50">
        <v>-0.352800000000002</v>
      </c>
      <c r="C124" s="45">
        <v>0</v>
      </c>
      <c r="D124" s="45">
        <v>0</v>
      </c>
      <c r="E124" s="61">
        <v>1259</v>
      </c>
    </row>
    <row r="125" spans="1:6" x14ac:dyDescent="0.25">
      <c r="A125" s="42" t="s">
        <v>219</v>
      </c>
      <c r="B125" s="50">
        <v>-3.5840000000007421E-2</v>
      </c>
      <c r="C125" s="45">
        <v>0</v>
      </c>
      <c r="D125" s="45">
        <v>0</v>
      </c>
      <c r="E125" s="61">
        <v>975</v>
      </c>
    </row>
    <row r="126" spans="1:6" x14ac:dyDescent="0.25">
      <c r="A126" s="42" t="s">
        <v>219</v>
      </c>
      <c r="B126" s="50">
        <v>0.40591000000000577</v>
      </c>
      <c r="C126" s="45">
        <v>0</v>
      </c>
      <c r="D126" s="45">
        <v>0</v>
      </c>
      <c r="E126" s="61">
        <v>986</v>
      </c>
    </row>
    <row r="127" spans="1:6" ht="30" x14ac:dyDescent="0.25">
      <c r="A127" s="42" t="s">
        <v>220</v>
      </c>
      <c r="B127" s="50">
        <v>0.81865000000084365</v>
      </c>
      <c r="C127" s="45">
        <v>0</v>
      </c>
      <c r="D127" s="45">
        <v>0.14999999999997726</v>
      </c>
      <c r="E127" s="61" t="s">
        <v>221</v>
      </c>
    </row>
    <row r="128" spans="1:6" x14ac:dyDescent="0.25">
      <c r="A128" s="39" t="s">
        <v>220</v>
      </c>
      <c r="B128" s="50">
        <v>-1.1032900000000154</v>
      </c>
      <c r="C128" s="45">
        <v>0</v>
      </c>
      <c r="D128" s="45">
        <v>0</v>
      </c>
      <c r="E128" s="61">
        <v>1196</v>
      </c>
    </row>
    <row r="129" spans="1:6" x14ac:dyDescent="0.25">
      <c r="A129" s="42" t="s">
        <v>222</v>
      </c>
      <c r="B129" s="50">
        <v>0.35739999999992733</v>
      </c>
      <c r="C129" s="45">
        <v>0</v>
      </c>
      <c r="D129" s="45">
        <v>0.35739999999992733</v>
      </c>
      <c r="E129" s="61">
        <v>630</v>
      </c>
    </row>
    <row r="130" spans="1:6" ht="30" x14ac:dyDescent="0.25">
      <c r="A130" s="42" t="s">
        <v>223</v>
      </c>
      <c r="B130" s="50">
        <v>-0.73994000000072901</v>
      </c>
      <c r="C130" s="45">
        <v>0</v>
      </c>
      <c r="D130" s="45">
        <v>-0.1087000000001126</v>
      </c>
      <c r="E130" s="61" t="s">
        <v>224</v>
      </c>
    </row>
    <row r="131" spans="1:6" x14ac:dyDescent="0.25">
      <c r="A131" s="42" t="s">
        <v>223</v>
      </c>
      <c r="B131" s="50">
        <v>-0.30360500000006141</v>
      </c>
      <c r="C131" s="45">
        <v>0</v>
      </c>
      <c r="D131" s="45">
        <v>-0.1087000000001126</v>
      </c>
      <c r="E131" s="59">
        <v>1042</v>
      </c>
    </row>
    <row r="132" spans="1:6" x14ac:dyDescent="0.25">
      <c r="A132" s="39" t="s">
        <v>223</v>
      </c>
      <c r="B132" s="50">
        <v>1.4594999999999345</v>
      </c>
      <c r="C132" s="45">
        <v>0</v>
      </c>
      <c r="D132" s="45">
        <v>0</v>
      </c>
      <c r="E132" s="61">
        <v>1251</v>
      </c>
    </row>
    <row r="133" spans="1:6" x14ac:dyDescent="0.25">
      <c r="A133" s="42" t="s">
        <v>225</v>
      </c>
      <c r="B133" s="50">
        <v>-9.6888888888884139E-2</v>
      </c>
      <c r="C133" s="45">
        <v>-9.6888888888884139E-2</v>
      </c>
      <c r="D133" s="45">
        <v>-9.6888888888884139E-2</v>
      </c>
      <c r="E133" s="60">
        <v>77</v>
      </c>
      <c r="F133" s="57"/>
    </row>
    <row r="134" spans="1:6" ht="105" x14ac:dyDescent="0.25">
      <c r="A134" s="42" t="s">
        <v>226</v>
      </c>
      <c r="B134" s="50">
        <v>-0.32988837848489538</v>
      </c>
      <c r="C134" s="45">
        <v>-24.396015198397379</v>
      </c>
      <c r="D134" s="45">
        <v>-0.32988837848489538</v>
      </c>
      <c r="E134" s="60" t="s">
        <v>227</v>
      </c>
      <c r="F134" s="57"/>
    </row>
    <row r="135" spans="1:6" x14ac:dyDescent="0.25">
      <c r="A135" s="54" t="s">
        <v>228</v>
      </c>
      <c r="B135" s="50">
        <v>-0.17501519999973425</v>
      </c>
      <c r="C135" s="45">
        <v>0</v>
      </c>
      <c r="D135" s="45">
        <v>0</v>
      </c>
      <c r="E135" s="61">
        <v>1061</v>
      </c>
    </row>
    <row r="136" spans="1:6" x14ac:dyDescent="0.25">
      <c r="A136" s="39" t="s">
        <v>229</v>
      </c>
      <c r="B136" s="50">
        <v>0.36801300000001902</v>
      </c>
      <c r="C136" s="45">
        <v>0</v>
      </c>
      <c r="D136" s="45">
        <v>0</v>
      </c>
      <c r="E136" s="61">
        <v>1226</v>
      </c>
    </row>
    <row r="137" spans="1:6" x14ac:dyDescent="0.25">
      <c r="A137" s="39" t="s">
        <v>229</v>
      </c>
      <c r="B137" s="50">
        <v>-0.28856999999999289</v>
      </c>
      <c r="C137" s="45">
        <v>0</v>
      </c>
      <c r="D137" s="45">
        <v>0</v>
      </c>
      <c r="E137" s="61">
        <v>1257</v>
      </c>
    </row>
    <row r="138" spans="1:6" ht="60" x14ac:dyDescent="0.25">
      <c r="A138" s="42" t="s">
        <v>230</v>
      </c>
      <c r="B138" s="50">
        <v>-0.44808000000000447</v>
      </c>
      <c r="C138" s="45">
        <v>0</v>
      </c>
      <c r="D138" s="45">
        <v>-4.8000000001593435E-3</v>
      </c>
      <c r="E138" s="61" t="s">
        <v>231</v>
      </c>
      <c r="F138" s="57"/>
    </row>
    <row r="139" spans="1:6" x14ac:dyDescent="0.25">
      <c r="A139" s="42" t="s">
        <v>230</v>
      </c>
      <c r="B139" s="50">
        <v>1.0244999999940774E-2</v>
      </c>
      <c r="C139" s="45">
        <v>0</v>
      </c>
      <c r="D139" s="45">
        <v>0</v>
      </c>
      <c r="E139" s="59">
        <v>1000</v>
      </c>
    </row>
    <row r="140" spans="1:6" x14ac:dyDescent="0.25">
      <c r="A140" s="42" t="s">
        <v>232</v>
      </c>
      <c r="B140" s="50">
        <v>0.12710539138586796</v>
      </c>
      <c r="C140" s="45">
        <v>0.12710539138586796</v>
      </c>
      <c r="D140" s="45">
        <v>0.12710539138586796</v>
      </c>
      <c r="E140" s="60" t="s">
        <v>233</v>
      </c>
    </row>
    <row r="141" spans="1:6" x14ac:dyDescent="0.25">
      <c r="A141" s="42" t="s">
        <v>234</v>
      </c>
      <c r="B141" s="50">
        <v>-0.23710553505520693</v>
      </c>
      <c r="C141" s="45">
        <v>-0.23710553505520693</v>
      </c>
      <c r="D141" s="45">
        <v>-0.23710553505520693</v>
      </c>
      <c r="E141" s="60">
        <v>14</v>
      </c>
    </row>
    <row r="142" spans="1:6" x14ac:dyDescent="0.25">
      <c r="A142" s="42" t="s">
        <v>85</v>
      </c>
      <c r="B142" s="50">
        <v>0.24933370245543074</v>
      </c>
      <c r="C142" s="45">
        <v>-2.7044179104477735</v>
      </c>
      <c r="D142" s="45">
        <v>0.24933370245543074</v>
      </c>
      <c r="E142" s="60" t="s">
        <v>235</v>
      </c>
    </row>
    <row r="143" spans="1:6" x14ac:dyDescent="0.25">
      <c r="A143" s="39" t="s">
        <v>85</v>
      </c>
      <c r="B143" s="50">
        <v>-0.72595000000001164</v>
      </c>
      <c r="C143" s="45">
        <v>0</v>
      </c>
      <c r="D143" s="45">
        <v>0</v>
      </c>
      <c r="E143" s="61">
        <v>1142</v>
      </c>
    </row>
    <row r="144" spans="1:6" x14ac:dyDescent="0.25">
      <c r="A144" s="39" t="s">
        <v>85</v>
      </c>
      <c r="B144" s="50">
        <v>-0.26159999999993033</v>
      </c>
      <c r="C144" s="45">
        <v>0</v>
      </c>
      <c r="D144" s="45">
        <v>0</v>
      </c>
      <c r="E144" s="61">
        <v>1152</v>
      </c>
    </row>
    <row r="145" spans="1:5" x14ac:dyDescent="0.25">
      <c r="A145" s="40" t="s">
        <v>85</v>
      </c>
      <c r="B145" s="50">
        <f>'1274'!F8</f>
        <v>0.20939999999995962</v>
      </c>
      <c r="C145" s="45">
        <v>0</v>
      </c>
      <c r="D145" s="45">
        <v>-0.1509000000000924</v>
      </c>
      <c r="E145" s="61">
        <v>1274</v>
      </c>
    </row>
    <row r="146" spans="1:5" x14ac:dyDescent="0.25">
      <c r="A146" s="42" t="s">
        <v>236</v>
      </c>
      <c r="B146" s="50">
        <v>0.16413500000010117</v>
      </c>
      <c r="C146" s="45"/>
      <c r="D146" s="45">
        <v>-0.27130000000011023</v>
      </c>
      <c r="E146" s="61" t="s">
        <v>237</v>
      </c>
    </row>
    <row r="147" spans="1:5" x14ac:dyDescent="0.25">
      <c r="A147" s="42" t="s">
        <v>238</v>
      </c>
      <c r="B147" s="50">
        <v>-0.41600000000016735</v>
      </c>
      <c r="C147" s="45">
        <v>0</v>
      </c>
      <c r="D147" s="45">
        <v>-0.41600000000016735</v>
      </c>
      <c r="E147" s="61">
        <v>614</v>
      </c>
    </row>
    <row r="148" spans="1:5" x14ac:dyDescent="0.25">
      <c r="A148" s="42" t="s">
        <v>239</v>
      </c>
      <c r="B148" s="50">
        <v>0.16249999999951115</v>
      </c>
      <c r="C148" s="45">
        <v>0</v>
      </c>
      <c r="D148" s="45">
        <v>-0.13250000000044793</v>
      </c>
      <c r="E148" s="61" t="s">
        <v>240</v>
      </c>
    </row>
    <row r="149" spans="1:5" x14ac:dyDescent="0.25">
      <c r="A149" s="54" t="s">
        <v>239</v>
      </c>
      <c r="B149" s="50">
        <v>-0.55433749999997417</v>
      </c>
      <c r="C149" s="45">
        <v>0</v>
      </c>
      <c r="D149" s="45">
        <v>0</v>
      </c>
      <c r="E149" s="61">
        <v>1092</v>
      </c>
    </row>
    <row r="150" spans="1:5" x14ac:dyDescent="0.25">
      <c r="A150" s="39" t="s">
        <v>241</v>
      </c>
      <c r="B150" s="50">
        <v>0.25678000000016254</v>
      </c>
      <c r="C150" s="45">
        <v>0</v>
      </c>
      <c r="D150" s="45">
        <v>0</v>
      </c>
      <c r="E150" s="61">
        <v>1230</v>
      </c>
    </row>
    <row r="151" spans="1:5" x14ac:dyDescent="0.25">
      <c r="A151" s="42" t="s">
        <v>242</v>
      </c>
      <c r="B151" s="50">
        <v>0.19320000000004711</v>
      </c>
      <c r="C151" s="45">
        <v>0</v>
      </c>
      <c r="D151" s="45">
        <v>0.19320000000004711</v>
      </c>
      <c r="E151" s="61" t="s">
        <v>243</v>
      </c>
    </row>
    <row r="152" spans="1:5" x14ac:dyDescent="0.25">
      <c r="A152" s="39" t="s">
        <v>244</v>
      </c>
      <c r="B152" s="50">
        <v>-3.2750000000078217E-2</v>
      </c>
      <c r="C152" s="45">
        <v>0</v>
      </c>
      <c r="D152" s="45">
        <v>0</v>
      </c>
      <c r="E152" s="61">
        <v>1201</v>
      </c>
    </row>
    <row r="153" spans="1:5" ht="135" x14ac:dyDescent="0.25">
      <c r="A153" s="42" t="s">
        <v>28</v>
      </c>
      <c r="B153" s="50">
        <v>-0.41606098767249478</v>
      </c>
      <c r="C153" s="45">
        <v>0</v>
      </c>
      <c r="D153" s="45">
        <v>-1.2516109876726205</v>
      </c>
      <c r="E153" s="60" t="s">
        <v>245</v>
      </c>
    </row>
    <row r="154" spans="1:5" x14ac:dyDescent="0.25">
      <c r="A154" s="42" t="s">
        <v>28</v>
      </c>
      <c r="B154" s="50">
        <v>-2.1334799999999632</v>
      </c>
      <c r="C154" s="45">
        <v>0</v>
      </c>
      <c r="D154" s="45">
        <v>0</v>
      </c>
      <c r="E154" s="59">
        <v>1037</v>
      </c>
    </row>
    <row r="155" spans="1:5" x14ac:dyDescent="0.25">
      <c r="A155" s="54" t="s">
        <v>28</v>
      </c>
      <c r="B155" s="50">
        <v>-0.41523199999994631</v>
      </c>
      <c r="C155" s="45">
        <v>0</v>
      </c>
      <c r="D155" s="45">
        <v>0</v>
      </c>
      <c r="E155" s="61">
        <v>1062</v>
      </c>
    </row>
    <row r="156" spans="1:5" x14ac:dyDescent="0.25">
      <c r="A156" s="54" t="s">
        <v>28</v>
      </c>
      <c r="B156" s="50">
        <v>-0.43294300000002295</v>
      </c>
      <c r="C156" s="45">
        <v>0</v>
      </c>
      <c r="D156" s="45">
        <v>0</v>
      </c>
      <c r="E156" s="61">
        <v>1096</v>
      </c>
    </row>
    <row r="157" spans="1:5" x14ac:dyDescent="0.25">
      <c r="A157" s="39" t="s">
        <v>28</v>
      </c>
      <c r="B157" s="50">
        <v>-0.29450000000019827</v>
      </c>
      <c r="C157" s="45">
        <v>0</v>
      </c>
      <c r="D157" s="45">
        <v>0</v>
      </c>
      <c r="E157" s="61">
        <v>1106</v>
      </c>
    </row>
    <row r="158" spans="1:5" x14ac:dyDescent="0.25">
      <c r="A158" s="39" t="s">
        <v>28</v>
      </c>
      <c r="B158" s="50">
        <v>-0.25924000000009073</v>
      </c>
      <c r="C158" s="45">
        <v>0</v>
      </c>
      <c r="D158" s="45">
        <v>0</v>
      </c>
      <c r="E158" s="61">
        <v>1118</v>
      </c>
    </row>
    <row r="159" spans="1:5" x14ac:dyDescent="0.25">
      <c r="A159" s="39" t="s">
        <v>28</v>
      </c>
      <c r="B159" s="50">
        <v>0.3350999999997839</v>
      </c>
      <c r="C159" s="45">
        <v>0</v>
      </c>
      <c r="D159" s="45">
        <v>0</v>
      </c>
      <c r="E159" s="61">
        <v>1121</v>
      </c>
    </row>
    <row r="160" spans="1:5" x14ac:dyDescent="0.25">
      <c r="A160" s="39" t="s">
        <v>28</v>
      </c>
      <c r="B160" s="50">
        <v>-0.50871000000006461</v>
      </c>
      <c r="C160" s="45">
        <v>0</v>
      </c>
      <c r="D160" s="45">
        <v>0</v>
      </c>
      <c r="E160" s="61">
        <v>1122</v>
      </c>
    </row>
    <row r="161" spans="1:5" x14ac:dyDescent="0.25">
      <c r="A161" s="39" t="s">
        <v>28</v>
      </c>
      <c r="B161" s="50">
        <v>4.5910400000000209</v>
      </c>
      <c r="C161" s="45">
        <v>0</v>
      </c>
      <c r="D161" s="45">
        <v>0</v>
      </c>
      <c r="E161" s="61">
        <v>1129</v>
      </c>
    </row>
    <row r="162" spans="1:5" x14ac:dyDescent="0.25">
      <c r="A162" s="39" t="s">
        <v>28</v>
      </c>
      <c r="B162" s="50">
        <v>-0.16479400000014266</v>
      </c>
      <c r="C162" s="45">
        <v>0</v>
      </c>
      <c r="D162" s="45">
        <v>0</v>
      </c>
      <c r="E162" s="61">
        <v>1141</v>
      </c>
    </row>
    <row r="163" spans="1:5" x14ac:dyDescent="0.25">
      <c r="A163" s="39" t="s">
        <v>28</v>
      </c>
      <c r="B163" s="50">
        <v>-0.52383999999983644</v>
      </c>
      <c r="C163" s="45">
        <v>0</v>
      </c>
      <c r="D163" s="45">
        <v>0</v>
      </c>
      <c r="E163" s="61">
        <v>1149</v>
      </c>
    </row>
    <row r="164" spans="1:5" x14ac:dyDescent="0.25">
      <c r="A164" s="39" t="s">
        <v>28</v>
      </c>
      <c r="B164" s="50">
        <v>0.90728500000011536</v>
      </c>
      <c r="C164" s="45">
        <v>0</v>
      </c>
      <c r="D164" s="45">
        <v>0</v>
      </c>
      <c r="E164" s="61">
        <v>1157</v>
      </c>
    </row>
    <row r="165" spans="1:5" x14ac:dyDescent="0.25">
      <c r="A165" s="39" t="s">
        <v>28</v>
      </c>
      <c r="B165" s="50">
        <v>-1.5000000000100044E-2</v>
      </c>
      <c r="C165" s="45">
        <v>0</v>
      </c>
      <c r="D165" s="45">
        <v>0</v>
      </c>
      <c r="E165" s="61">
        <v>1179</v>
      </c>
    </row>
    <row r="166" spans="1:5" x14ac:dyDescent="0.25">
      <c r="A166" s="39" t="s">
        <v>28</v>
      </c>
      <c r="B166" s="50">
        <v>-0.2424000000000035</v>
      </c>
      <c r="C166" s="45">
        <v>0</v>
      </c>
      <c r="D166" s="45">
        <v>0</v>
      </c>
      <c r="E166" s="61">
        <v>1182</v>
      </c>
    </row>
    <row r="167" spans="1:5" x14ac:dyDescent="0.25">
      <c r="A167" s="39" t="s">
        <v>28</v>
      </c>
      <c r="B167" s="50">
        <v>5.8950000000038472E-2</v>
      </c>
      <c r="C167" s="45">
        <v>0</v>
      </c>
      <c r="D167" s="45">
        <v>0</v>
      </c>
      <c r="E167" s="61">
        <v>1186</v>
      </c>
    </row>
    <row r="168" spans="1:5" x14ac:dyDescent="0.25">
      <c r="A168" s="39" t="s">
        <v>28</v>
      </c>
      <c r="B168" s="50">
        <v>-3.6600000000134969E-2</v>
      </c>
      <c r="C168" s="45">
        <v>0</v>
      </c>
      <c r="D168" s="45">
        <v>0</v>
      </c>
      <c r="E168" s="61">
        <v>1187</v>
      </c>
    </row>
    <row r="169" spans="1:5" x14ac:dyDescent="0.25">
      <c r="A169" s="39" t="s">
        <v>28</v>
      </c>
      <c r="B169" s="50">
        <v>0.22354999999981828</v>
      </c>
      <c r="C169" s="45">
        <v>0</v>
      </c>
      <c r="D169" s="45">
        <v>0</v>
      </c>
      <c r="E169" s="61">
        <v>1188</v>
      </c>
    </row>
    <row r="170" spans="1:5" x14ac:dyDescent="0.25">
      <c r="A170" s="39" t="s">
        <v>28</v>
      </c>
      <c r="B170" s="50">
        <v>-0.36819999999994479</v>
      </c>
      <c r="C170" s="45">
        <v>0</v>
      </c>
      <c r="D170" s="45">
        <v>0</v>
      </c>
      <c r="E170" s="61">
        <v>1194</v>
      </c>
    </row>
    <row r="171" spans="1:5" x14ac:dyDescent="0.25">
      <c r="A171" s="39" t="s">
        <v>28</v>
      </c>
      <c r="B171" s="50">
        <v>0.24117999999998574</v>
      </c>
      <c r="C171" s="45">
        <v>0</v>
      </c>
      <c r="D171" s="45">
        <v>0</v>
      </c>
      <c r="E171" s="61">
        <v>1228</v>
      </c>
    </row>
    <row r="172" spans="1:5" x14ac:dyDescent="0.25">
      <c r="A172" s="39" t="s">
        <v>28</v>
      </c>
      <c r="B172" s="50">
        <v>-0.52480000000014115</v>
      </c>
      <c r="C172" s="45">
        <v>0</v>
      </c>
      <c r="D172" s="45">
        <v>0</v>
      </c>
      <c r="E172" s="61">
        <v>1241</v>
      </c>
    </row>
    <row r="173" spans="1:5" x14ac:dyDescent="0.25">
      <c r="A173" s="39" t="s">
        <v>28</v>
      </c>
      <c r="B173" s="50">
        <v>0.40959999999995489</v>
      </c>
      <c r="C173" s="45">
        <v>0</v>
      </c>
      <c r="D173" s="45">
        <v>0</v>
      </c>
      <c r="E173" s="61">
        <v>1252</v>
      </c>
    </row>
    <row r="174" spans="1:5" x14ac:dyDescent="0.25">
      <c r="A174" s="39" t="s">
        <v>28</v>
      </c>
      <c r="B174" s="50">
        <f>'1262'!F7</f>
        <v>-0.30877000000009502</v>
      </c>
      <c r="C174" s="45">
        <v>0</v>
      </c>
      <c r="D174" s="45">
        <v>-0.1509000000000924</v>
      </c>
      <c r="E174" s="61">
        <v>1262</v>
      </c>
    </row>
    <row r="175" spans="1:5" x14ac:dyDescent="0.25">
      <c r="A175" s="40" t="s">
        <v>28</v>
      </c>
      <c r="B175" s="50">
        <f>'1285'!D6</f>
        <v>-1.999999999998181E-2</v>
      </c>
      <c r="C175" s="45">
        <v>0</v>
      </c>
      <c r="D175" s="45">
        <v>-0.1509000000000924</v>
      </c>
      <c r="E175" s="61">
        <v>1285</v>
      </c>
    </row>
    <row r="176" spans="1:5" ht="30" x14ac:dyDescent="0.25">
      <c r="A176" s="42" t="s">
        <v>246</v>
      </c>
      <c r="B176" s="50">
        <v>-0.21187000000003309</v>
      </c>
      <c r="C176" s="45">
        <v>0</v>
      </c>
      <c r="D176" s="45">
        <v>0.13212999999990416</v>
      </c>
      <c r="E176" s="60" t="s">
        <v>247</v>
      </c>
    </row>
    <row r="177" spans="1:5" x14ac:dyDescent="0.25">
      <c r="A177" s="36" t="s">
        <v>246</v>
      </c>
      <c r="B177" s="50">
        <v>0.32127999999994472</v>
      </c>
      <c r="C177" s="45">
        <v>0</v>
      </c>
      <c r="D177" s="45">
        <v>0</v>
      </c>
      <c r="E177" s="59">
        <v>999</v>
      </c>
    </row>
    <row r="178" spans="1:5" x14ac:dyDescent="0.25">
      <c r="A178" s="54" t="s">
        <v>246</v>
      </c>
      <c r="B178" s="50">
        <v>0.14413750000005621</v>
      </c>
      <c r="C178" s="45">
        <v>0</v>
      </c>
      <c r="D178" s="45">
        <v>0</v>
      </c>
      <c r="E178" s="61">
        <v>1092</v>
      </c>
    </row>
    <row r="179" spans="1:5" x14ac:dyDescent="0.25">
      <c r="A179" s="39" t="s">
        <v>248</v>
      </c>
      <c r="B179" s="50">
        <v>-8.1799999999930151E-2</v>
      </c>
      <c r="C179" s="45">
        <v>0</v>
      </c>
      <c r="D179" s="45">
        <v>0</v>
      </c>
      <c r="E179" s="61">
        <v>1183</v>
      </c>
    </row>
    <row r="180" spans="1:5" x14ac:dyDescent="0.25">
      <c r="A180" s="39" t="s">
        <v>248</v>
      </c>
      <c r="B180" s="50">
        <v>-2.3499999999785359E-2</v>
      </c>
      <c r="C180" s="45">
        <v>0</v>
      </c>
      <c r="D180" s="45">
        <v>0</v>
      </c>
      <c r="E180" s="61">
        <v>1186</v>
      </c>
    </row>
    <row r="181" spans="1:5" x14ac:dyDescent="0.25">
      <c r="A181" s="42" t="s">
        <v>249</v>
      </c>
      <c r="B181" s="50">
        <v>0.23824000000013257</v>
      </c>
      <c r="C181" s="45">
        <v>0</v>
      </c>
      <c r="D181" s="45">
        <v>0.23824000000013257</v>
      </c>
      <c r="E181" s="61">
        <v>558</v>
      </c>
    </row>
    <row r="182" spans="1:5" x14ac:dyDescent="0.25">
      <c r="A182" s="42" t="s">
        <v>40</v>
      </c>
      <c r="B182" s="50">
        <v>-0.24820000000011078</v>
      </c>
      <c r="C182" s="45">
        <v>0</v>
      </c>
      <c r="D182" s="45">
        <v>-0.35720000000003438</v>
      </c>
      <c r="E182" s="61" t="s">
        <v>250</v>
      </c>
    </row>
    <row r="183" spans="1:5" x14ac:dyDescent="0.25">
      <c r="A183" s="39" t="s">
        <v>40</v>
      </c>
      <c r="B183" s="50">
        <f>'1264'!F10</f>
        <v>-0.28300000000001546</v>
      </c>
      <c r="C183" s="45">
        <v>0</v>
      </c>
      <c r="D183" s="45">
        <v>-0.1509000000000924</v>
      </c>
      <c r="E183" s="61">
        <v>1264</v>
      </c>
    </row>
    <row r="184" spans="1:5" x14ac:dyDescent="0.25">
      <c r="A184" s="42" t="s">
        <v>251</v>
      </c>
      <c r="B184" s="50">
        <v>-1.0719999999992069E-2</v>
      </c>
      <c r="C184" s="45">
        <v>0</v>
      </c>
      <c r="D184" s="45">
        <v>0.2680000000000291</v>
      </c>
      <c r="E184" s="61">
        <v>1005</v>
      </c>
    </row>
    <row r="185" spans="1:5" x14ac:dyDescent="0.25">
      <c r="A185" s="42" t="s">
        <v>252</v>
      </c>
      <c r="B185" s="50">
        <v>0.4932973791819677</v>
      </c>
      <c r="C185" s="45">
        <v>-0.24495762081784278</v>
      </c>
      <c r="D185" s="45">
        <v>-1.7917026208174889</v>
      </c>
      <c r="E185" s="60" t="s">
        <v>253</v>
      </c>
    </row>
    <row r="186" spans="1:5" x14ac:dyDescent="0.25">
      <c r="A186" s="42" t="s">
        <v>254</v>
      </c>
      <c r="B186" s="50">
        <v>-3.8399999999910506E-2</v>
      </c>
      <c r="C186" s="45">
        <v>0</v>
      </c>
      <c r="D186" s="45">
        <v>-3.8399999999910506E-2</v>
      </c>
      <c r="E186" s="61">
        <v>436</v>
      </c>
    </row>
    <row r="187" spans="1:5" x14ac:dyDescent="0.25">
      <c r="A187" s="42" t="s">
        <v>255</v>
      </c>
      <c r="B187" s="50">
        <v>-0.17650000000003274</v>
      </c>
      <c r="C187" s="45">
        <v>0</v>
      </c>
      <c r="D187" s="45">
        <v>-0.17650000000003274</v>
      </c>
      <c r="E187" s="61">
        <v>575</v>
      </c>
    </row>
    <row r="188" spans="1:5" x14ac:dyDescent="0.25">
      <c r="A188" s="42" t="s">
        <v>256</v>
      </c>
      <c r="B188" s="50">
        <v>-0.59049999999967895</v>
      </c>
      <c r="C188" s="45">
        <v>0</v>
      </c>
      <c r="D188" s="45">
        <v>-0.27249999999992269</v>
      </c>
      <c r="E188" s="61" t="s">
        <v>257</v>
      </c>
    </row>
    <row r="189" spans="1:5" ht="180" x14ac:dyDescent="0.25">
      <c r="A189" s="42" t="s">
        <v>13</v>
      </c>
      <c r="B189" s="50">
        <v>-0.99695473459337336</v>
      </c>
      <c r="C189" s="45">
        <v>0</v>
      </c>
      <c r="D189" s="45">
        <v>0.104960265406703</v>
      </c>
      <c r="E189" s="60" t="s">
        <v>258</v>
      </c>
    </row>
    <row r="190" spans="1:5" x14ac:dyDescent="0.25">
      <c r="A190" s="42" t="s">
        <v>13</v>
      </c>
      <c r="B190" s="50">
        <v>8.6400000000026012E-2</v>
      </c>
      <c r="C190" s="45">
        <v>0</v>
      </c>
      <c r="D190" s="45">
        <v>0.2680000000000291</v>
      </c>
      <c r="E190" s="59">
        <v>1016</v>
      </c>
    </row>
    <row r="191" spans="1:5" x14ac:dyDescent="0.25">
      <c r="A191" s="42" t="s">
        <v>13</v>
      </c>
      <c r="B191" s="50">
        <v>0.37938874999986183</v>
      </c>
      <c r="C191" s="45">
        <v>0</v>
      </c>
      <c r="D191" s="45">
        <v>0.26800000000002899</v>
      </c>
      <c r="E191" s="59">
        <v>1032</v>
      </c>
    </row>
    <row r="192" spans="1:5" x14ac:dyDescent="0.25">
      <c r="A192" s="42" t="s">
        <v>13</v>
      </c>
      <c r="B192" s="50">
        <v>-0.12927799999999934</v>
      </c>
      <c r="C192" s="45">
        <v>0</v>
      </c>
      <c r="D192" s="45">
        <v>0.26800000000002899</v>
      </c>
      <c r="E192" s="59">
        <v>1038</v>
      </c>
    </row>
    <row r="193" spans="1:6" x14ac:dyDescent="0.25">
      <c r="A193" s="54" t="s">
        <v>13</v>
      </c>
      <c r="B193" s="50">
        <v>-4.9218000000109896E-2</v>
      </c>
      <c r="C193" s="45">
        <v>0</v>
      </c>
      <c r="D193" s="45">
        <v>0</v>
      </c>
      <c r="E193" s="61">
        <v>1088</v>
      </c>
      <c r="F193" s="43"/>
    </row>
    <row r="194" spans="1:6" x14ac:dyDescent="0.25">
      <c r="A194" s="40" t="s">
        <v>13</v>
      </c>
      <c r="B194" s="50">
        <v>0.52700750000008156</v>
      </c>
      <c r="C194" s="45">
        <v>0</v>
      </c>
      <c r="D194" s="45">
        <v>0</v>
      </c>
      <c r="E194" s="61">
        <v>1105</v>
      </c>
    </row>
    <row r="195" spans="1:6" x14ac:dyDescent="0.25">
      <c r="A195" s="39" t="s">
        <v>13</v>
      </c>
      <c r="B195" s="50">
        <v>-0.14235000000007858</v>
      </c>
      <c r="C195" s="45">
        <v>0</v>
      </c>
      <c r="D195" s="45">
        <v>0</v>
      </c>
      <c r="E195" s="61">
        <v>1143</v>
      </c>
    </row>
    <row r="196" spans="1:6" x14ac:dyDescent="0.25">
      <c r="A196" s="39" t="s">
        <v>13</v>
      </c>
      <c r="B196" s="50">
        <v>-0.2702900000003865</v>
      </c>
      <c r="C196" s="45">
        <v>0</v>
      </c>
      <c r="D196" s="45">
        <v>0</v>
      </c>
      <c r="E196" s="61">
        <v>1230</v>
      </c>
      <c r="F196" s="94"/>
    </row>
    <row r="197" spans="1:6" x14ac:dyDescent="0.25">
      <c r="A197" s="39" t="s">
        <v>13</v>
      </c>
      <c r="B197" s="50">
        <v>-0.15999999999985448</v>
      </c>
      <c r="C197" s="45">
        <v>0</v>
      </c>
      <c r="D197" s="45">
        <v>0</v>
      </c>
      <c r="E197" s="61">
        <v>1245</v>
      </c>
    </row>
    <row r="198" spans="1:6" x14ac:dyDescent="0.25">
      <c r="A198" s="39" t="s">
        <v>13</v>
      </c>
      <c r="B198" s="50">
        <v>0.46816799999999148</v>
      </c>
      <c r="C198" s="45">
        <v>0</v>
      </c>
      <c r="D198" s="45">
        <v>0</v>
      </c>
      <c r="E198" s="61">
        <v>1247</v>
      </c>
    </row>
    <row r="199" spans="1:6" x14ac:dyDescent="0.25">
      <c r="A199" s="39" t="s">
        <v>13</v>
      </c>
      <c r="B199" s="50">
        <f>'1266'!F8</f>
        <v>0.28719999999998436</v>
      </c>
      <c r="C199" s="45">
        <v>0</v>
      </c>
      <c r="D199" s="45">
        <v>-0.1509000000000924</v>
      </c>
      <c r="E199" s="61">
        <v>1266</v>
      </c>
    </row>
    <row r="200" spans="1:6" x14ac:dyDescent="0.25">
      <c r="A200" s="40" t="s">
        <v>13</v>
      </c>
      <c r="B200" s="50">
        <f>'1285'!D4</f>
        <v>0.37000000000000455</v>
      </c>
      <c r="C200" s="45">
        <v>0</v>
      </c>
      <c r="D200" s="45">
        <v>-0.1509000000000924</v>
      </c>
      <c r="E200" s="61">
        <v>1285</v>
      </c>
    </row>
    <row r="201" spans="1:6" x14ac:dyDescent="0.25">
      <c r="A201" s="42" t="s">
        <v>259</v>
      </c>
      <c r="B201" s="50">
        <v>-0.35869999999994207</v>
      </c>
      <c r="C201" s="45">
        <v>0</v>
      </c>
      <c r="D201" s="45">
        <v>0</v>
      </c>
      <c r="E201" s="61">
        <v>753</v>
      </c>
    </row>
    <row r="202" spans="1:6" x14ac:dyDescent="0.25">
      <c r="A202" s="42" t="s">
        <v>260</v>
      </c>
      <c r="B202" s="50">
        <v>0.22897000000011758</v>
      </c>
      <c r="C202" s="45">
        <v>0</v>
      </c>
      <c r="D202" s="45">
        <v>0</v>
      </c>
      <c r="E202" s="61" t="s">
        <v>261</v>
      </c>
    </row>
    <row r="203" spans="1:6" x14ac:dyDescent="0.25">
      <c r="A203" s="42" t="s">
        <v>260</v>
      </c>
      <c r="B203" s="50">
        <v>-0.4182999999999879</v>
      </c>
      <c r="C203" s="45">
        <v>0</v>
      </c>
      <c r="D203" s="45">
        <v>0</v>
      </c>
      <c r="E203" s="61">
        <v>994</v>
      </c>
    </row>
    <row r="204" spans="1:6" x14ac:dyDescent="0.25">
      <c r="A204" s="42" t="s">
        <v>260</v>
      </c>
      <c r="B204" s="50">
        <v>-0.29755500000004531</v>
      </c>
      <c r="C204" s="45">
        <v>0</v>
      </c>
      <c r="D204" s="45">
        <v>0</v>
      </c>
      <c r="E204" s="59">
        <v>1000</v>
      </c>
    </row>
    <row r="205" spans="1:6" x14ac:dyDescent="0.25">
      <c r="A205" s="42" t="s">
        <v>260</v>
      </c>
      <c r="B205" s="50">
        <v>-0.38643999999999323</v>
      </c>
      <c r="C205" s="45">
        <v>0</v>
      </c>
      <c r="D205" s="45">
        <v>0.2680000000000291</v>
      </c>
      <c r="E205" s="61">
        <v>1005</v>
      </c>
    </row>
    <row r="206" spans="1:6" x14ac:dyDescent="0.25">
      <c r="A206" s="42" t="s">
        <v>262</v>
      </c>
      <c r="B206" s="50">
        <v>0.36670000000003711</v>
      </c>
      <c r="C206" s="45">
        <v>0</v>
      </c>
      <c r="D206" s="45">
        <v>0</v>
      </c>
      <c r="E206" s="61" t="s">
        <v>263</v>
      </c>
    </row>
    <row r="207" spans="1:6" x14ac:dyDescent="0.25">
      <c r="A207" s="39" t="s">
        <v>262</v>
      </c>
      <c r="B207" s="50">
        <v>0.46934000000010201</v>
      </c>
      <c r="C207" s="45">
        <v>0</v>
      </c>
      <c r="D207" s="45">
        <v>0</v>
      </c>
      <c r="E207" s="61">
        <v>1259</v>
      </c>
    </row>
    <row r="208" spans="1:6" x14ac:dyDescent="0.25">
      <c r="A208" s="42" t="s">
        <v>264</v>
      </c>
      <c r="B208" s="50">
        <v>0</v>
      </c>
      <c r="C208" s="45">
        <v>0</v>
      </c>
      <c r="D208" s="45">
        <v>0</v>
      </c>
      <c r="E208" s="60">
        <v>298</v>
      </c>
    </row>
    <row r="209" spans="1:5" x14ac:dyDescent="0.25">
      <c r="A209" s="42" t="s">
        <v>265</v>
      </c>
      <c r="B209" s="50">
        <v>6.5620952029520367</v>
      </c>
      <c r="C209" s="45">
        <v>1.1187952029520147</v>
      </c>
      <c r="D209" s="45">
        <v>6.5620952029520367</v>
      </c>
      <c r="E209" s="60" t="s">
        <v>266</v>
      </c>
    </row>
    <row r="210" spans="1:5" x14ac:dyDescent="0.25">
      <c r="A210" s="42" t="s">
        <v>267</v>
      </c>
      <c r="B210" s="50">
        <v>2.027686988847563</v>
      </c>
      <c r="C210" s="45">
        <v>2.027686988847563</v>
      </c>
      <c r="D210" s="45">
        <v>2.027686988847563</v>
      </c>
      <c r="E210" s="60">
        <v>238</v>
      </c>
    </row>
    <row r="211" spans="1:5" x14ac:dyDescent="0.25">
      <c r="A211" s="42" t="s">
        <v>268</v>
      </c>
      <c r="B211" s="50">
        <v>0.65476843870538914</v>
      </c>
      <c r="C211" s="45">
        <v>0.65476843870538914</v>
      </c>
      <c r="D211" s="45">
        <v>0.65476843870538914</v>
      </c>
      <c r="E211" s="60" t="s">
        <v>269</v>
      </c>
    </row>
    <row r="212" spans="1:5" ht="30" x14ac:dyDescent="0.25">
      <c r="A212" s="42" t="s">
        <v>143</v>
      </c>
      <c r="B212" s="50">
        <v>0.39745999999968262</v>
      </c>
      <c r="C212" s="45">
        <v>0</v>
      </c>
      <c r="D212" s="45">
        <v>0</v>
      </c>
      <c r="E212" s="61" t="s">
        <v>270</v>
      </c>
    </row>
    <row r="213" spans="1:5" x14ac:dyDescent="0.25">
      <c r="A213" s="42" t="s">
        <v>143</v>
      </c>
      <c r="B213" s="50">
        <v>-2.5176054999997177</v>
      </c>
      <c r="C213" s="45">
        <v>0</v>
      </c>
      <c r="D213" s="45">
        <v>0.26800000000002899</v>
      </c>
      <c r="E213" s="59">
        <v>1027</v>
      </c>
    </row>
    <row r="214" spans="1:5" x14ac:dyDescent="0.25">
      <c r="A214" s="39" t="s">
        <v>143</v>
      </c>
      <c r="B214" s="50">
        <v>-64.314749999999549</v>
      </c>
      <c r="C214" s="45">
        <v>0</v>
      </c>
      <c r="D214" s="45">
        <v>0</v>
      </c>
      <c r="E214" s="61">
        <v>1201</v>
      </c>
    </row>
    <row r="215" spans="1:5" x14ac:dyDescent="0.25">
      <c r="A215" s="39" t="s">
        <v>143</v>
      </c>
      <c r="B215" s="50">
        <v>63.77920000000006</v>
      </c>
      <c r="C215" s="45">
        <v>0</v>
      </c>
      <c r="D215" s="45">
        <v>0</v>
      </c>
      <c r="E215" s="61">
        <v>1209</v>
      </c>
    </row>
    <row r="216" spans="1:5" x14ac:dyDescent="0.25">
      <c r="A216" s="39" t="s">
        <v>143</v>
      </c>
      <c r="B216" s="50">
        <v>-0.10179999999991196</v>
      </c>
      <c r="C216" s="45">
        <v>0</v>
      </c>
      <c r="D216" s="45">
        <v>0</v>
      </c>
      <c r="E216" s="61">
        <v>1221</v>
      </c>
    </row>
    <row r="217" spans="1:5" x14ac:dyDescent="0.25">
      <c r="A217" s="39" t="s">
        <v>143</v>
      </c>
      <c r="B217" s="50">
        <v>-0.45256999999946856</v>
      </c>
      <c r="C217" s="45">
        <v>0</v>
      </c>
      <c r="D217" s="45">
        <v>0</v>
      </c>
      <c r="E217" s="61">
        <v>1228</v>
      </c>
    </row>
    <row r="218" spans="1:5" x14ac:dyDescent="0.25">
      <c r="A218" s="39" t="s">
        <v>143</v>
      </c>
      <c r="B218" s="50">
        <v>38.834826499999508</v>
      </c>
      <c r="C218" s="45">
        <v>0</v>
      </c>
      <c r="D218" s="45">
        <v>0</v>
      </c>
      <c r="E218" s="61">
        <v>1249</v>
      </c>
    </row>
    <row r="219" spans="1:5" x14ac:dyDescent="0.25">
      <c r="A219" s="40" t="s">
        <v>143</v>
      </c>
      <c r="B219" s="50">
        <f>'1289'!D5</f>
        <v>-1.5399999999999636</v>
      </c>
      <c r="C219" s="45">
        <v>0</v>
      </c>
      <c r="D219" s="45">
        <v>-0.1509000000000924</v>
      </c>
      <c r="E219" s="61">
        <v>1289</v>
      </c>
    </row>
    <row r="220" spans="1:5" x14ac:dyDescent="0.25">
      <c r="A220" s="69" t="s">
        <v>143</v>
      </c>
      <c r="B220" s="50">
        <f>'1298'!D6</f>
        <v>5.999999999994543E-2</v>
      </c>
      <c r="C220" s="45">
        <v>0</v>
      </c>
      <c r="D220" s="45">
        <v>0</v>
      </c>
      <c r="E220" s="61">
        <v>1298</v>
      </c>
    </row>
    <row r="221" spans="1:5" x14ac:dyDescent="0.25">
      <c r="A221" s="42" t="s">
        <v>143</v>
      </c>
      <c r="B221" s="50">
        <f>'1306'!D4</f>
        <v>0</v>
      </c>
      <c r="C221" s="45">
        <v>0</v>
      </c>
      <c r="D221" s="45">
        <v>0</v>
      </c>
      <c r="E221" s="61">
        <v>1306</v>
      </c>
    </row>
    <row r="222" spans="1:5" ht="45" x14ac:dyDescent="0.25">
      <c r="A222" s="42" t="s">
        <v>271</v>
      </c>
      <c r="B222" s="50">
        <v>-9.3000000006000505E-3</v>
      </c>
      <c r="C222" s="45">
        <v>0</v>
      </c>
      <c r="D222" s="45">
        <v>4.1889999999391136E-2</v>
      </c>
      <c r="E222" s="61" t="s">
        <v>272</v>
      </c>
    </row>
    <row r="223" spans="1:5" x14ac:dyDescent="0.25">
      <c r="A223" s="42" t="s">
        <v>271</v>
      </c>
      <c r="B223" s="50">
        <v>0.41586699999993471</v>
      </c>
      <c r="C223" s="45">
        <v>0</v>
      </c>
      <c r="D223" s="45">
        <v>0.26800000000002899</v>
      </c>
      <c r="E223" s="59">
        <v>1030</v>
      </c>
    </row>
    <row r="224" spans="1:5" x14ac:dyDescent="0.25">
      <c r="A224" s="39" t="s">
        <v>271</v>
      </c>
      <c r="B224" s="50">
        <v>-0.28640999999993255</v>
      </c>
      <c r="C224" s="45">
        <v>0</v>
      </c>
      <c r="D224" s="45">
        <v>0</v>
      </c>
      <c r="E224" s="61">
        <v>1219</v>
      </c>
    </row>
    <row r="225" spans="1:5" x14ac:dyDescent="0.25">
      <c r="A225" s="69" t="s">
        <v>1485</v>
      </c>
      <c r="B225" s="50">
        <f>'1294'!D8</f>
        <v>0.25999999999999091</v>
      </c>
      <c r="C225" s="45">
        <v>0</v>
      </c>
      <c r="D225" s="45">
        <v>0</v>
      </c>
      <c r="E225" s="61">
        <v>1294</v>
      </c>
    </row>
    <row r="226" spans="1:5" x14ac:dyDescent="0.25">
      <c r="A226" s="42" t="s">
        <v>273</v>
      </c>
      <c r="B226" s="50">
        <v>0.10172406639003384</v>
      </c>
      <c r="C226" s="45">
        <v>0.10172406639003384</v>
      </c>
      <c r="D226" s="45">
        <v>0.10172406639003384</v>
      </c>
      <c r="E226" s="60">
        <v>215</v>
      </c>
    </row>
    <row r="227" spans="1:5" x14ac:dyDescent="0.25">
      <c r="A227" s="42" t="s">
        <v>274</v>
      </c>
      <c r="B227" s="50">
        <v>6.9319097079392122</v>
      </c>
      <c r="C227" s="45">
        <v>6.9319097079392122</v>
      </c>
      <c r="D227" s="45">
        <v>6.9319097079392122</v>
      </c>
      <c r="E227" s="62">
        <v>221232</v>
      </c>
    </row>
    <row r="228" spans="1:5" x14ac:dyDescent="0.25">
      <c r="A228" s="42" t="s">
        <v>275</v>
      </c>
      <c r="B228" s="50">
        <v>-0.91240000000004784</v>
      </c>
      <c r="C228" s="45">
        <v>0</v>
      </c>
      <c r="D228" s="45">
        <v>0.2680000000000291</v>
      </c>
      <c r="E228" s="61" t="s">
        <v>276</v>
      </c>
    </row>
    <row r="229" spans="1:5" x14ac:dyDescent="0.25">
      <c r="A229" s="42" t="s">
        <v>275</v>
      </c>
      <c r="B229" s="50">
        <v>0.16546000000005279</v>
      </c>
      <c r="C229" s="45">
        <v>0</v>
      </c>
      <c r="D229" s="45">
        <v>0.2680000000000291</v>
      </c>
      <c r="E229" s="61">
        <v>1007</v>
      </c>
    </row>
    <row r="230" spans="1:5" x14ac:dyDescent="0.25">
      <c r="A230" s="54" t="s">
        <v>275</v>
      </c>
      <c r="B230" s="50">
        <v>-0.17501519999973425</v>
      </c>
      <c r="C230" s="45">
        <v>0</v>
      </c>
      <c r="D230" s="45">
        <v>0</v>
      </c>
      <c r="E230" s="61">
        <v>1061</v>
      </c>
    </row>
    <row r="231" spans="1:5" x14ac:dyDescent="0.25">
      <c r="A231" s="54" t="s">
        <v>275</v>
      </c>
      <c r="B231" s="50">
        <v>0.20297049999999217</v>
      </c>
      <c r="C231" s="45">
        <v>0</v>
      </c>
      <c r="D231" s="45">
        <v>0</v>
      </c>
      <c r="E231" s="61">
        <v>1089</v>
      </c>
    </row>
    <row r="232" spans="1:5" x14ac:dyDescent="0.25">
      <c r="A232" s="42" t="s">
        <v>80</v>
      </c>
      <c r="B232" s="50">
        <v>-0.23659999999995307</v>
      </c>
      <c r="C232" s="45">
        <v>0</v>
      </c>
      <c r="D232" s="45">
        <v>0.2680000000000291</v>
      </c>
      <c r="E232" s="61">
        <v>947</v>
      </c>
    </row>
    <row r="233" spans="1:5" x14ac:dyDescent="0.25">
      <c r="A233" s="42" t="s">
        <v>80</v>
      </c>
      <c r="B233" s="50">
        <v>-0.45939999999995962</v>
      </c>
      <c r="C233" s="45">
        <v>0</v>
      </c>
      <c r="D233" s="45">
        <v>0</v>
      </c>
      <c r="E233" s="61">
        <v>981</v>
      </c>
    </row>
    <row r="234" spans="1:5" x14ac:dyDescent="0.25">
      <c r="A234" s="54" t="s">
        <v>80</v>
      </c>
      <c r="B234" s="50">
        <v>0.40852499999982683</v>
      </c>
      <c r="C234" s="45">
        <v>0</v>
      </c>
      <c r="D234" s="45">
        <v>0</v>
      </c>
      <c r="E234" s="61">
        <v>1058</v>
      </c>
    </row>
    <row r="235" spans="1:5" x14ac:dyDescent="0.25">
      <c r="A235" s="54" t="s">
        <v>80</v>
      </c>
      <c r="B235" s="50">
        <v>-8.8115337499630186E-2</v>
      </c>
      <c r="C235" s="45">
        <v>0</v>
      </c>
      <c r="D235" s="45">
        <v>0</v>
      </c>
      <c r="E235" s="61">
        <v>1059</v>
      </c>
    </row>
    <row r="236" spans="1:5" x14ac:dyDescent="0.25">
      <c r="A236" s="54" t="s">
        <v>80</v>
      </c>
      <c r="B236" s="50">
        <v>-0.49756000000002132</v>
      </c>
      <c r="C236" s="45">
        <v>0</v>
      </c>
      <c r="D236" s="45">
        <v>0</v>
      </c>
      <c r="E236" s="61">
        <v>1066</v>
      </c>
    </row>
    <row r="237" spans="1:5" x14ac:dyDescent="0.25">
      <c r="A237" s="54" t="s">
        <v>80</v>
      </c>
      <c r="B237" s="50">
        <v>-0.47496000000001004</v>
      </c>
      <c r="C237" s="45">
        <v>0</v>
      </c>
      <c r="D237" s="45">
        <v>0</v>
      </c>
      <c r="E237" s="59">
        <v>1074</v>
      </c>
    </row>
    <row r="238" spans="1:5" x14ac:dyDescent="0.25">
      <c r="A238" s="54" t="s">
        <v>80</v>
      </c>
      <c r="B238" s="50">
        <v>0.23856200000000172</v>
      </c>
      <c r="C238" s="45">
        <v>0</v>
      </c>
      <c r="D238" s="45">
        <v>0</v>
      </c>
      <c r="E238" s="61">
        <v>1086</v>
      </c>
    </row>
    <row r="239" spans="1:5" x14ac:dyDescent="0.25">
      <c r="A239" s="54" t="s">
        <v>80</v>
      </c>
      <c r="B239" s="50">
        <v>0.37085000000024593</v>
      </c>
      <c r="C239" s="45">
        <v>0</v>
      </c>
      <c r="D239" s="45">
        <v>0</v>
      </c>
      <c r="E239" s="61">
        <v>1092</v>
      </c>
    </row>
    <row r="240" spans="1:5" x14ac:dyDescent="0.25">
      <c r="A240" s="40" t="s">
        <v>80</v>
      </c>
      <c r="B240" s="50">
        <v>1.0482680000000073</v>
      </c>
      <c r="C240" s="45">
        <v>0</v>
      </c>
      <c r="D240" s="45">
        <v>0</v>
      </c>
      <c r="E240" s="61">
        <v>1105</v>
      </c>
    </row>
    <row r="241" spans="1:5" x14ac:dyDescent="0.25">
      <c r="A241" s="40" t="s">
        <v>80</v>
      </c>
      <c r="B241" s="50">
        <f>'1273'!F11</f>
        <v>0.1308000000001357</v>
      </c>
      <c r="C241" s="45">
        <v>0</v>
      </c>
      <c r="D241" s="45">
        <v>-0.1509000000000924</v>
      </c>
      <c r="E241" s="61">
        <v>1273</v>
      </c>
    </row>
    <row r="242" spans="1:5" x14ac:dyDescent="0.25">
      <c r="A242" s="40" t="s">
        <v>80</v>
      </c>
      <c r="B242" s="50">
        <f>'1277'!F6</f>
        <v>-0.2521999999999025</v>
      </c>
      <c r="C242" s="45">
        <v>0</v>
      </c>
      <c r="D242" s="45">
        <v>-0.15090000000009199</v>
      </c>
      <c r="E242" s="61">
        <v>1277</v>
      </c>
    </row>
    <row r="243" spans="1:5" x14ac:dyDescent="0.25">
      <c r="A243" s="93" t="s">
        <v>80</v>
      </c>
      <c r="B243" s="50">
        <f>'1319'!D4</f>
        <v>-4.9999999999272404E-2</v>
      </c>
      <c r="C243" s="45">
        <v>0</v>
      </c>
      <c r="D243" s="45">
        <v>0</v>
      </c>
      <c r="E243" s="61">
        <v>1319</v>
      </c>
    </row>
    <row r="244" spans="1:5" x14ac:dyDescent="0.25">
      <c r="A244" s="93" t="s">
        <v>80</v>
      </c>
      <c r="B244" s="50">
        <f>'1320'!D6</f>
        <v>-0.61000000000001364</v>
      </c>
      <c r="C244" s="45">
        <v>0</v>
      </c>
      <c r="D244" s="45">
        <v>0</v>
      </c>
      <c r="E244" s="61">
        <v>1320</v>
      </c>
    </row>
    <row r="245" spans="1:5" x14ac:dyDescent="0.25">
      <c r="A245" s="42" t="s">
        <v>277</v>
      </c>
      <c r="B245" s="50">
        <v>-0.34239999999977044</v>
      </c>
      <c r="C245" s="45">
        <v>0</v>
      </c>
      <c r="D245" s="45">
        <v>-0.34239999999977044</v>
      </c>
      <c r="E245" s="61" t="s">
        <v>278</v>
      </c>
    </row>
    <row r="246" spans="1:5" x14ac:dyDescent="0.25">
      <c r="A246" s="42" t="s">
        <v>279</v>
      </c>
      <c r="B246" s="50">
        <v>-3.8400000000251566E-3</v>
      </c>
      <c r="C246" s="45">
        <v>0</v>
      </c>
      <c r="D246" s="45">
        <v>0.2680000000000291</v>
      </c>
      <c r="E246" s="61">
        <v>942</v>
      </c>
    </row>
    <row r="247" spans="1:5" x14ac:dyDescent="0.25">
      <c r="A247" s="39" t="s">
        <v>280</v>
      </c>
      <c r="B247" s="50">
        <v>-0.31199999999989814</v>
      </c>
      <c r="C247" s="45">
        <v>0</v>
      </c>
      <c r="D247" s="45">
        <v>0</v>
      </c>
      <c r="E247" s="61">
        <v>1184</v>
      </c>
    </row>
    <row r="248" spans="1:5" x14ac:dyDescent="0.25">
      <c r="A248" s="42" t="s">
        <v>281</v>
      </c>
      <c r="B248" s="50">
        <v>9.1367439114391118</v>
      </c>
      <c r="C248" s="45">
        <v>9.1367439114391118</v>
      </c>
      <c r="D248" s="45">
        <v>9.1367439114391118</v>
      </c>
      <c r="E248" s="60">
        <v>104</v>
      </c>
    </row>
    <row r="249" spans="1:5" x14ac:dyDescent="0.25">
      <c r="A249" s="42" t="s">
        <v>1492</v>
      </c>
      <c r="B249" s="50">
        <f>'1300'!D8</f>
        <v>2.8299999999999272</v>
      </c>
      <c r="C249" s="45">
        <v>0</v>
      </c>
      <c r="D249" s="45">
        <v>0</v>
      </c>
      <c r="E249" s="61">
        <v>1300</v>
      </c>
    </row>
    <row r="250" spans="1:5" x14ac:dyDescent="0.25">
      <c r="A250" s="42" t="s">
        <v>282</v>
      </c>
      <c r="B250" s="50">
        <v>0.37560000000007676</v>
      </c>
      <c r="C250" s="45">
        <v>0</v>
      </c>
      <c r="D250" s="45">
        <v>0.37560000000007676</v>
      </c>
      <c r="E250" s="61">
        <v>446</v>
      </c>
    </row>
    <row r="251" spans="1:5" x14ac:dyDescent="0.25">
      <c r="A251" s="42" t="s">
        <v>283</v>
      </c>
      <c r="B251" s="50">
        <v>-0.28539999590230991</v>
      </c>
      <c r="C251" s="45">
        <v>-3.3694989858011581</v>
      </c>
      <c r="D251" s="45">
        <v>-0.28539999590230991</v>
      </c>
      <c r="E251" s="60" t="s">
        <v>284</v>
      </c>
    </row>
    <row r="252" spans="1:5" x14ac:dyDescent="0.25">
      <c r="A252" s="42" t="s">
        <v>285</v>
      </c>
      <c r="B252" s="50">
        <v>0.27408328358202994</v>
      </c>
      <c r="C252" s="45">
        <v>0.27408328358202994</v>
      </c>
      <c r="D252" s="45">
        <v>0.27408328358202994</v>
      </c>
      <c r="E252" s="60" t="s">
        <v>286</v>
      </c>
    </row>
    <row r="253" spans="1:5" x14ac:dyDescent="0.25">
      <c r="A253" s="42" t="s">
        <v>287</v>
      </c>
      <c r="B253" s="50">
        <v>0.35928000000001248</v>
      </c>
      <c r="C253" s="45">
        <v>0</v>
      </c>
      <c r="D253" s="45">
        <v>0.2680000000000291</v>
      </c>
      <c r="E253" s="61">
        <v>940</v>
      </c>
    </row>
    <row r="254" spans="1:5" x14ac:dyDescent="0.25">
      <c r="A254" s="42" t="s">
        <v>288</v>
      </c>
      <c r="B254" s="50">
        <v>-2.3320000000012442E-2</v>
      </c>
      <c r="C254" s="45">
        <v>0</v>
      </c>
      <c r="D254" s="45">
        <v>0.26800000000002899</v>
      </c>
      <c r="E254" s="59">
        <v>1022</v>
      </c>
    </row>
    <row r="255" spans="1:5" x14ac:dyDescent="0.25">
      <c r="A255" s="40" t="s">
        <v>289</v>
      </c>
      <c r="B255" s="50">
        <v>-0.41739450000000033</v>
      </c>
      <c r="C255" s="45">
        <v>0</v>
      </c>
      <c r="D255" s="45">
        <v>0</v>
      </c>
      <c r="E255" s="61">
        <v>1105</v>
      </c>
    </row>
    <row r="256" spans="1:5" x14ac:dyDescent="0.25">
      <c r="A256" s="39" t="s">
        <v>290</v>
      </c>
      <c r="B256" s="50">
        <v>314.37799999999993</v>
      </c>
      <c r="C256" s="45">
        <v>0</v>
      </c>
      <c r="D256" s="45">
        <v>0</v>
      </c>
      <c r="E256" s="61">
        <v>1237</v>
      </c>
    </row>
    <row r="257" spans="1:5" x14ac:dyDescent="0.25">
      <c r="A257" s="39" t="s">
        <v>290</v>
      </c>
      <c r="B257" s="50">
        <v>-315.01215000000002</v>
      </c>
      <c r="C257" s="45">
        <v>0</v>
      </c>
      <c r="D257" s="45">
        <v>0</v>
      </c>
      <c r="E257" s="61">
        <v>1240</v>
      </c>
    </row>
    <row r="258" spans="1:5" ht="45" x14ac:dyDescent="0.25">
      <c r="A258" s="42" t="s">
        <v>291</v>
      </c>
      <c r="B258" s="50">
        <v>0.28308111871763231</v>
      </c>
      <c r="C258" s="45">
        <v>0.65835111871790275</v>
      </c>
      <c r="D258" s="45">
        <v>-1.0358881282385823E-2</v>
      </c>
      <c r="E258" s="60" t="s">
        <v>292</v>
      </c>
    </row>
    <row r="259" spans="1:5" x14ac:dyDescent="0.25">
      <c r="A259" s="42" t="s">
        <v>291</v>
      </c>
      <c r="B259" s="50">
        <v>-2.4112500000228465E-2</v>
      </c>
      <c r="C259" s="45">
        <v>0</v>
      </c>
      <c r="D259" s="45">
        <v>0.2680000000000291</v>
      </c>
      <c r="E259" s="61">
        <v>1011</v>
      </c>
    </row>
    <row r="260" spans="1:5" x14ac:dyDescent="0.25">
      <c r="A260" s="42" t="s">
        <v>293</v>
      </c>
      <c r="B260" s="50">
        <v>33.057609999999841</v>
      </c>
      <c r="C260" s="45">
        <v>0</v>
      </c>
      <c r="D260" s="45">
        <v>32.73880999999983</v>
      </c>
      <c r="E260" s="61" t="s">
        <v>294</v>
      </c>
    </row>
    <row r="261" spans="1:5" ht="30" x14ac:dyDescent="0.25">
      <c r="A261" s="53" t="s">
        <v>295</v>
      </c>
      <c r="B261" s="50">
        <v>8.2025644218731486E-2</v>
      </c>
      <c r="C261" s="45">
        <v>8.2025644218731486E-2</v>
      </c>
      <c r="D261" s="45">
        <v>8.2025644218731486E-2</v>
      </c>
      <c r="E261" s="60" t="s">
        <v>296</v>
      </c>
    </row>
    <row r="262" spans="1:5" x14ac:dyDescent="0.25">
      <c r="A262" s="54" t="s">
        <v>295</v>
      </c>
      <c r="B262" s="50">
        <v>-8.8115337499630186E-2</v>
      </c>
      <c r="C262" s="45">
        <v>0</v>
      </c>
      <c r="D262" s="45">
        <v>0</v>
      </c>
      <c r="E262" s="61">
        <v>1059</v>
      </c>
    </row>
    <row r="263" spans="1:5" x14ac:dyDescent="0.25">
      <c r="A263" s="42" t="s">
        <v>297</v>
      </c>
      <c r="B263" s="50">
        <v>11.680638989447544</v>
      </c>
      <c r="C263" s="45">
        <v>-12.139438877755509</v>
      </c>
      <c r="D263" s="45">
        <v>11.680638989447544</v>
      </c>
      <c r="E263" s="60" t="s">
        <v>298</v>
      </c>
    </row>
    <row r="264" spans="1:5" x14ac:dyDescent="0.25">
      <c r="A264" s="42" t="s">
        <v>299</v>
      </c>
      <c r="B264" s="50">
        <v>-0.66515999999990072</v>
      </c>
      <c r="C264" s="45">
        <v>0</v>
      </c>
      <c r="D264" s="45">
        <v>4.2800000000056571E-2</v>
      </c>
      <c r="E264" s="61" t="s">
        <v>300</v>
      </c>
    </row>
    <row r="265" spans="1:5" x14ac:dyDescent="0.25">
      <c r="A265" s="39" t="s">
        <v>299</v>
      </c>
      <c r="B265" s="50">
        <v>-0.39049999999997453</v>
      </c>
      <c r="C265" s="45">
        <v>0</v>
      </c>
      <c r="D265" s="45">
        <v>0</v>
      </c>
      <c r="E265" s="61">
        <v>1176</v>
      </c>
    </row>
    <row r="266" spans="1:5" ht="30" x14ac:dyDescent="0.25">
      <c r="A266" s="42" t="s">
        <v>301</v>
      </c>
      <c r="B266" s="50">
        <v>-4.8575910236309028E-2</v>
      </c>
      <c r="C266" s="45">
        <v>-7.607591023634086E-2</v>
      </c>
      <c r="D266" s="45">
        <v>-4.8575910236309028E-2</v>
      </c>
      <c r="E266" s="60" t="s">
        <v>302</v>
      </c>
    </row>
    <row r="267" spans="1:5" x14ac:dyDescent="0.25">
      <c r="A267" s="39" t="s">
        <v>25</v>
      </c>
      <c r="B267" s="50">
        <v>-0.23760000000004311</v>
      </c>
      <c r="C267" s="45">
        <v>0</v>
      </c>
      <c r="D267" s="45">
        <v>0</v>
      </c>
      <c r="E267" s="61">
        <v>1167</v>
      </c>
    </row>
    <row r="268" spans="1:5" x14ac:dyDescent="0.25">
      <c r="A268" s="39" t="s">
        <v>25</v>
      </c>
      <c r="B268" s="50">
        <v>-0.33905999999996084</v>
      </c>
      <c r="C268" s="45">
        <v>0</v>
      </c>
      <c r="D268" s="45">
        <v>0</v>
      </c>
      <c r="E268" s="61">
        <v>1171</v>
      </c>
    </row>
    <row r="269" spans="1:5" x14ac:dyDescent="0.25">
      <c r="A269" s="39" t="s">
        <v>25</v>
      </c>
      <c r="B269" s="50">
        <v>-0.23340000000007421</v>
      </c>
      <c r="C269" s="45">
        <v>0</v>
      </c>
      <c r="D269" s="45">
        <v>0</v>
      </c>
      <c r="E269" s="61">
        <v>1210</v>
      </c>
    </row>
    <row r="270" spans="1:5" x14ac:dyDescent="0.25">
      <c r="A270" s="39" t="s">
        <v>25</v>
      </c>
      <c r="B270" s="50">
        <v>1.0279570000000149</v>
      </c>
      <c r="C270" s="45">
        <v>0</v>
      </c>
      <c r="D270" s="45">
        <v>0</v>
      </c>
      <c r="E270" s="61">
        <v>1226</v>
      </c>
    </row>
    <row r="271" spans="1:5" x14ac:dyDescent="0.25">
      <c r="A271" s="39" t="s">
        <v>25</v>
      </c>
      <c r="B271" s="50">
        <v>0.2925799999999299</v>
      </c>
      <c r="C271" s="45">
        <v>0</v>
      </c>
      <c r="D271" s="45">
        <v>0</v>
      </c>
      <c r="E271" s="61">
        <v>1239</v>
      </c>
    </row>
    <row r="272" spans="1:5" x14ac:dyDescent="0.25">
      <c r="A272" s="39" t="s">
        <v>25</v>
      </c>
      <c r="B272" s="50">
        <v>-0.2316200000001345</v>
      </c>
      <c r="C272" s="45">
        <v>0</v>
      </c>
      <c r="D272" s="45">
        <v>0</v>
      </c>
      <c r="E272" s="61">
        <v>1243</v>
      </c>
    </row>
    <row r="273" spans="1:5" x14ac:dyDescent="0.25">
      <c r="A273" s="39" t="s">
        <v>25</v>
      </c>
      <c r="B273" s="50">
        <v>2.659999999991669E-2</v>
      </c>
      <c r="C273" s="45">
        <v>0</v>
      </c>
      <c r="D273" s="45">
        <v>0</v>
      </c>
      <c r="E273" s="61">
        <v>1252</v>
      </c>
    </row>
    <row r="274" spans="1:5" x14ac:dyDescent="0.25">
      <c r="A274" s="39" t="s">
        <v>25</v>
      </c>
      <c r="B274" s="50">
        <f>'1262'!F4</f>
        <v>0.24953000000004977</v>
      </c>
      <c r="C274" s="45">
        <v>0</v>
      </c>
      <c r="D274" s="45">
        <v>-0.1509000000000924</v>
      </c>
      <c r="E274" s="61">
        <v>1262</v>
      </c>
    </row>
    <row r="275" spans="1:5" x14ac:dyDescent="0.25">
      <c r="A275" s="40" t="s">
        <v>25</v>
      </c>
      <c r="B275" s="50">
        <f>'1284'!D6</f>
        <v>-0.28999999999996362</v>
      </c>
      <c r="C275" s="45">
        <v>0</v>
      </c>
      <c r="D275" s="45">
        <v>-0.1509000000000924</v>
      </c>
      <c r="E275" s="61">
        <v>1284</v>
      </c>
    </row>
    <row r="276" spans="1:5" x14ac:dyDescent="0.25">
      <c r="A276" s="42" t="s">
        <v>303</v>
      </c>
      <c r="B276" s="50">
        <v>0.55199999999990723</v>
      </c>
      <c r="C276" s="45">
        <v>0</v>
      </c>
      <c r="D276" s="45">
        <v>0.2680000000000291</v>
      </c>
      <c r="E276" s="61" t="s">
        <v>304</v>
      </c>
    </row>
    <row r="277" spans="1:5" x14ac:dyDescent="0.25">
      <c r="A277" s="42" t="s">
        <v>305</v>
      </c>
      <c r="B277" s="50">
        <v>-0.41880000000003292</v>
      </c>
      <c r="C277" s="45">
        <v>0</v>
      </c>
      <c r="D277" s="45">
        <v>-0.41880000000003292</v>
      </c>
      <c r="E277" s="61">
        <v>407</v>
      </c>
    </row>
    <row r="278" spans="1:5" x14ac:dyDescent="0.25">
      <c r="A278" s="42" t="s">
        <v>306</v>
      </c>
      <c r="B278" s="50">
        <v>-2.1400000000085129E-2</v>
      </c>
      <c r="C278" s="45">
        <v>0</v>
      </c>
      <c r="D278" s="45">
        <v>0.27159999999980755</v>
      </c>
      <c r="E278" s="61" t="s">
        <v>307</v>
      </c>
    </row>
    <row r="279" spans="1:5" x14ac:dyDescent="0.25">
      <c r="A279" s="39" t="s">
        <v>29</v>
      </c>
      <c r="B279" s="50">
        <f>'1263'!F4</f>
        <v>-7.2379999999952815E-2</v>
      </c>
      <c r="C279" s="45">
        <v>0</v>
      </c>
      <c r="D279" s="45">
        <v>-0.1509000000000924</v>
      </c>
      <c r="E279" s="61">
        <v>1263</v>
      </c>
    </row>
    <row r="280" spans="1:5" x14ac:dyDescent="0.25">
      <c r="A280" s="69" t="s">
        <v>29</v>
      </c>
      <c r="B280" s="50">
        <f>'1298'!D5</f>
        <v>0.49000000000000909</v>
      </c>
      <c r="C280" s="45">
        <v>0</v>
      </c>
      <c r="D280" s="45">
        <v>0</v>
      </c>
      <c r="E280" s="61">
        <v>1298</v>
      </c>
    </row>
    <row r="281" spans="1:5" x14ac:dyDescent="0.25">
      <c r="A281" s="93" t="s">
        <v>29</v>
      </c>
      <c r="B281" s="50">
        <f>'1316'!D5</f>
        <v>0.31999999999993634</v>
      </c>
      <c r="C281" s="45">
        <v>0</v>
      </c>
      <c r="D281" s="45">
        <v>0</v>
      </c>
      <c r="E281" s="61">
        <v>1316</v>
      </c>
    </row>
    <row r="282" spans="1:5" x14ac:dyDescent="0.25">
      <c r="A282" s="40" t="s">
        <v>145</v>
      </c>
      <c r="B282" s="50">
        <f>'1290'!D5</f>
        <v>25.779999999999973</v>
      </c>
      <c r="C282" s="45">
        <v>0</v>
      </c>
      <c r="D282" s="45">
        <v>-0.1509000000000924</v>
      </c>
      <c r="E282" s="61">
        <v>1290</v>
      </c>
    </row>
    <row r="283" spans="1:5" x14ac:dyDescent="0.25">
      <c r="A283" s="39" t="s">
        <v>308</v>
      </c>
      <c r="B283" s="50">
        <v>-0.39239000000009128</v>
      </c>
      <c r="C283" s="45">
        <v>0</v>
      </c>
      <c r="D283" s="45">
        <v>0</v>
      </c>
      <c r="E283" s="61">
        <v>1106</v>
      </c>
    </row>
    <row r="284" spans="1:5" x14ac:dyDescent="0.25">
      <c r="A284" s="42" t="s">
        <v>309</v>
      </c>
      <c r="B284" s="50">
        <v>1.4292199999999866</v>
      </c>
      <c r="C284" s="45">
        <v>0</v>
      </c>
      <c r="D284" s="45">
        <v>-0.17178000000001248</v>
      </c>
      <c r="E284" s="61">
        <v>956</v>
      </c>
    </row>
    <row r="285" spans="1:5" x14ac:dyDescent="0.25">
      <c r="A285" s="42" t="s">
        <v>309</v>
      </c>
      <c r="B285" s="50">
        <v>0.27120000000002165</v>
      </c>
      <c r="C285" s="45">
        <v>0</v>
      </c>
      <c r="D285" s="45">
        <v>0.2680000000000291</v>
      </c>
      <c r="E285" s="59">
        <v>1016</v>
      </c>
    </row>
    <row r="286" spans="1:5" x14ac:dyDescent="0.25">
      <c r="A286" s="42" t="s">
        <v>310</v>
      </c>
      <c r="B286" s="50">
        <v>0.56514221828558675</v>
      </c>
      <c r="C286" s="45">
        <v>10.469532218285849</v>
      </c>
      <c r="D286" s="45">
        <v>0.56514221828558675</v>
      </c>
      <c r="E286" s="60" t="s">
        <v>311</v>
      </c>
    </row>
    <row r="287" spans="1:5" x14ac:dyDescent="0.25">
      <c r="A287" s="42" t="s">
        <v>312</v>
      </c>
      <c r="B287" s="50">
        <v>0.1393999999999096</v>
      </c>
      <c r="C287" s="45">
        <v>0</v>
      </c>
      <c r="D287" s="45">
        <v>0.1393999999999096</v>
      </c>
      <c r="E287" s="61" t="s">
        <v>313</v>
      </c>
    </row>
    <row r="288" spans="1:5" x14ac:dyDescent="0.25">
      <c r="A288" s="42" t="s">
        <v>314</v>
      </c>
      <c r="B288" s="50">
        <v>-0.25171999999940908</v>
      </c>
      <c r="C288" s="45">
        <v>0</v>
      </c>
      <c r="D288" s="45">
        <v>-0.25171999999940908</v>
      </c>
      <c r="E288" s="61" t="s">
        <v>315</v>
      </c>
    </row>
    <row r="289" spans="1:5" x14ac:dyDescent="0.25">
      <c r="A289" s="42" t="s">
        <v>316</v>
      </c>
      <c r="B289" s="50">
        <v>0.51679999999987558</v>
      </c>
      <c r="C289" s="45">
        <v>0</v>
      </c>
      <c r="D289" s="45">
        <v>0.25679999999988468</v>
      </c>
      <c r="E289" s="61" t="s">
        <v>317</v>
      </c>
    </row>
    <row r="290" spans="1:5" x14ac:dyDescent="0.25">
      <c r="A290" s="39" t="s">
        <v>316</v>
      </c>
      <c r="B290" s="50">
        <v>7.4859999999944193E-2</v>
      </c>
      <c r="C290" s="45">
        <v>0</v>
      </c>
      <c r="D290" s="45">
        <v>0</v>
      </c>
      <c r="E290" s="61">
        <v>1124</v>
      </c>
    </row>
    <row r="291" spans="1:5" x14ac:dyDescent="0.25">
      <c r="A291" s="39" t="s">
        <v>316</v>
      </c>
      <c r="B291" s="50">
        <v>-0.66304600000006531</v>
      </c>
      <c r="C291" s="45">
        <v>0</v>
      </c>
      <c r="D291" s="45">
        <v>0</v>
      </c>
      <c r="E291" s="61">
        <v>1141</v>
      </c>
    </row>
    <row r="292" spans="1:5" x14ac:dyDescent="0.25">
      <c r="A292" s="20" t="s">
        <v>1481</v>
      </c>
      <c r="B292" s="50">
        <f>'1291'!D6</f>
        <v>0.42000000000001592</v>
      </c>
      <c r="C292" s="45">
        <v>0</v>
      </c>
      <c r="D292" s="45">
        <v>0</v>
      </c>
      <c r="E292" s="61">
        <v>1291</v>
      </c>
    </row>
    <row r="293" spans="1:5" x14ac:dyDescent="0.25">
      <c r="A293" s="42" t="s">
        <v>318</v>
      </c>
      <c r="B293" s="50">
        <v>-0.19245999999986907</v>
      </c>
      <c r="C293" s="45">
        <v>0</v>
      </c>
      <c r="D293" s="45">
        <v>7.0900000000165164E-2</v>
      </c>
      <c r="E293" s="61" t="s">
        <v>319</v>
      </c>
    </row>
    <row r="294" spans="1:5" x14ac:dyDescent="0.25">
      <c r="A294" s="39" t="s">
        <v>318</v>
      </c>
      <c r="B294" s="50">
        <v>-5.5060000000139553E-2</v>
      </c>
      <c r="C294" s="45">
        <v>0</v>
      </c>
      <c r="D294" s="45">
        <v>0</v>
      </c>
      <c r="E294" s="61">
        <v>1123</v>
      </c>
    </row>
    <row r="295" spans="1:5" x14ac:dyDescent="0.25">
      <c r="A295" s="42" t="s">
        <v>320</v>
      </c>
      <c r="B295" s="50">
        <v>67.59680000000003</v>
      </c>
      <c r="C295" s="45">
        <v>0</v>
      </c>
      <c r="D295" s="45">
        <v>0.2680000000000291</v>
      </c>
      <c r="E295" s="59">
        <v>1017</v>
      </c>
    </row>
    <row r="296" spans="1:5" x14ac:dyDescent="0.25">
      <c r="A296" s="42" t="s">
        <v>321</v>
      </c>
      <c r="B296" s="50">
        <v>18.380139999999756</v>
      </c>
      <c r="C296" s="45">
        <v>0</v>
      </c>
      <c r="D296" s="45">
        <v>0.2680000000000291</v>
      </c>
      <c r="E296" s="61" t="s">
        <v>322</v>
      </c>
    </row>
    <row r="297" spans="1:5" x14ac:dyDescent="0.25">
      <c r="A297" s="40" t="s">
        <v>134</v>
      </c>
      <c r="B297" s="50">
        <f>'1287'!D7</f>
        <v>0.62000000000000455</v>
      </c>
      <c r="C297" s="45">
        <v>0</v>
      </c>
      <c r="D297" s="45">
        <v>-0.1509000000000924</v>
      </c>
      <c r="E297" s="61">
        <v>1287</v>
      </c>
    </row>
    <row r="298" spans="1:5" x14ac:dyDescent="0.25">
      <c r="A298" s="42" t="s">
        <v>323</v>
      </c>
      <c r="B298" s="50">
        <v>0.13200000000006185</v>
      </c>
      <c r="C298" s="45">
        <v>0</v>
      </c>
      <c r="D298" s="45">
        <v>0.26800000000002899</v>
      </c>
      <c r="E298" s="61">
        <v>920</v>
      </c>
    </row>
    <row r="299" spans="1:5" x14ac:dyDescent="0.25">
      <c r="A299" s="42" t="s">
        <v>324</v>
      </c>
      <c r="B299" s="50">
        <v>-1.4542921452389237</v>
      </c>
      <c r="C299" s="45">
        <v>-1.4542921452389237</v>
      </c>
      <c r="D299" s="45">
        <v>-1.4542921452389237</v>
      </c>
      <c r="E299" s="60">
        <v>251</v>
      </c>
    </row>
    <row r="300" spans="1:5" ht="30" x14ac:dyDescent="0.25">
      <c r="A300" s="42" t="s">
        <v>325</v>
      </c>
      <c r="B300" s="50">
        <v>1.3579013389119154E-2</v>
      </c>
      <c r="C300" s="45">
        <v>-3.2036740230482224</v>
      </c>
      <c r="D300" s="45">
        <v>-0.25252098661093214</v>
      </c>
      <c r="E300" s="60" t="s">
        <v>326</v>
      </c>
    </row>
    <row r="301" spans="1:5" ht="30" x14ac:dyDescent="0.25">
      <c r="A301" s="53" t="s">
        <v>327</v>
      </c>
      <c r="B301" s="50">
        <v>-0.38012712190447928</v>
      </c>
      <c r="C301" s="45">
        <v>0</v>
      </c>
      <c r="D301" s="45">
        <v>-0.38012712190447928</v>
      </c>
      <c r="E301" s="60" t="s">
        <v>328</v>
      </c>
    </row>
    <row r="302" spans="1:5" x14ac:dyDescent="0.25">
      <c r="A302" s="53" t="s">
        <v>329</v>
      </c>
      <c r="B302" s="50">
        <v>0.36684354243539019</v>
      </c>
      <c r="C302" s="45">
        <v>0.36684354243539019</v>
      </c>
      <c r="D302" s="45">
        <v>0.36684354243539019</v>
      </c>
      <c r="E302" s="60">
        <v>231</v>
      </c>
    </row>
    <row r="303" spans="1:5" x14ac:dyDescent="0.25">
      <c r="A303" s="42" t="s">
        <v>330</v>
      </c>
      <c r="B303" s="50">
        <v>5.4255364794007619</v>
      </c>
      <c r="C303" s="45">
        <v>5.4255364794007619</v>
      </c>
      <c r="D303" s="45">
        <v>5.4255364794007619</v>
      </c>
      <c r="E303" s="60">
        <v>30</v>
      </c>
    </row>
    <row r="304" spans="1:5" ht="30" x14ac:dyDescent="0.25">
      <c r="A304" s="42" t="s">
        <v>48</v>
      </c>
      <c r="B304" s="50">
        <v>0.25081128532008279</v>
      </c>
      <c r="C304" s="45">
        <v>-0.38896686932196189</v>
      </c>
      <c r="D304" s="45">
        <v>0.25081128532008279</v>
      </c>
      <c r="E304" s="60" t="s">
        <v>331</v>
      </c>
    </row>
    <row r="305" spans="1:5" x14ac:dyDescent="0.25">
      <c r="A305" s="39" t="s">
        <v>48</v>
      </c>
      <c r="B305" s="50">
        <v>0.1229600000000346</v>
      </c>
      <c r="C305" s="45">
        <v>0</v>
      </c>
      <c r="D305" s="45">
        <v>0</v>
      </c>
      <c r="E305" s="61">
        <v>1148</v>
      </c>
    </row>
    <row r="306" spans="1:5" x14ac:dyDescent="0.25">
      <c r="A306" s="39" t="s">
        <v>48</v>
      </c>
      <c r="B306" s="50">
        <f>'1267'!F4</f>
        <v>0.48829999999998108</v>
      </c>
      <c r="C306" s="45">
        <v>0</v>
      </c>
      <c r="D306" s="45">
        <v>-0.1509000000000924</v>
      </c>
      <c r="E306" s="61">
        <v>1267</v>
      </c>
    </row>
    <row r="307" spans="1:5" x14ac:dyDescent="0.25">
      <c r="A307" s="40" t="s">
        <v>48</v>
      </c>
      <c r="B307" s="50">
        <f>'1281'!F8</f>
        <v>0.10420000000021901</v>
      </c>
      <c r="C307" s="45">
        <v>0</v>
      </c>
      <c r="D307" s="45">
        <v>-0.15090000000009199</v>
      </c>
      <c r="E307" s="61">
        <v>1281</v>
      </c>
    </row>
    <row r="308" spans="1:5" x14ac:dyDescent="0.25">
      <c r="A308" s="40" t="s">
        <v>125</v>
      </c>
      <c r="B308" s="50">
        <f>'1284'!D7</f>
        <v>0.48000000000001819</v>
      </c>
      <c r="C308" s="45">
        <v>0</v>
      </c>
      <c r="D308" s="45">
        <v>-0.1509000000000924</v>
      </c>
      <c r="E308" s="61">
        <v>1284</v>
      </c>
    </row>
    <row r="309" spans="1:5" x14ac:dyDescent="0.25">
      <c r="A309" s="93" t="s">
        <v>125</v>
      </c>
      <c r="B309" s="50">
        <f>'1320'!D7</f>
        <v>117.17000000000007</v>
      </c>
      <c r="C309" s="45">
        <v>0</v>
      </c>
      <c r="D309" s="45">
        <v>0</v>
      </c>
      <c r="E309" s="61">
        <v>1320</v>
      </c>
    </row>
    <row r="310" spans="1:5" x14ac:dyDescent="0.25">
      <c r="A310" s="42" t="s">
        <v>332</v>
      </c>
      <c r="B310" s="50">
        <v>-0.3569199999999455</v>
      </c>
      <c r="C310" s="45"/>
      <c r="D310" s="45"/>
      <c r="E310" s="61" t="s">
        <v>333</v>
      </c>
    </row>
    <row r="311" spans="1:5" x14ac:dyDescent="0.25">
      <c r="A311" s="42" t="s">
        <v>334</v>
      </c>
      <c r="B311" s="50">
        <v>-0.61559999999997217</v>
      </c>
      <c r="C311" s="45">
        <v>-0.38896686932196189</v>
      </c>
      <c r="D311" s="45">
        <v>0.25081128532008279</v>
      </c>
      <c r="E311" s="61">
        <v>747</v>
      </c>
    </row>
    <row r="312" spans="1:5" x14ac:dyDescent="0.25">
      <c r="A312" s="53" t="s">
        <v>335</v>
      </c>
      <c r="B312" s="50">
        <v>1.8777555555555949</v>
      </c>
      <c r="C312" s="45">
        <v>1.518555555555551</v>
      </c>
      <c r="D312" s="45">
        <v>1.9125555555555565</v>
      </c>
      <c r="E312" s="61" t="s">
        <v>336</v>
      </c>
    </row>
    <row r="313" spans="1:5" ht="30" x14ac:dyDescent="0.25">
      <c r="A313" s="53" t="s">
        <v>337</v>
      </c>
      <c r="B313" s="50">
        <v>-1.0878000000001293</v>
      </c>
      <c r="C313" s="45">
        <v>0</v>
      </c>
      <c r="D313" s="45">
        <v>8.5699999999633292E-3</v>
      </c>
      <c r="E313" s="61" t="s">
        <v>338</v>
      </c>
    </row>
    <row r="314" spans="1:5" x14ac:dyDescent="0.25">
      <c r="A314" s="42" t="s">
        <v>337</v>
      </c>
      <c r="B314" s="50">
        <v>-0.15568000000007487</v>
      </c>
      <c r="C314" s="45">
        <v>0</v>
      </c>
      <c r="D314" s="45">
        <v>0.26800000000002899</v>
      </c>
      <c r="E314" s="61">
        <v>1044</v>
      </c>
    </row>
    <row r="315" spans="1:5" x14ac:dyDescent="0.25">
      <c r="A315" s="54" t="s">
        <v>337</v>
      </c>
      <c r="B315" s="50">
        <v>1.0179999999991196E-2</v>
      </c>
      <c r="C315" s="45">
        <v>0</v>
      </c>
      <c r="D315" s="45">
        <v>0</v>
      </c>
      <c r="E315" s="61">
        <v>1071</v>
      </c>
    </row>
    <row r="316" spans="1:5" x14ac:dyDescent="0.25">
      <c r="A316" s="39" t="s">
        <v>339</v>
      </c>
      <c r="B316" s="50">
        <v>0.22443999999995867</v>
      </c>
      <c r="C316" s="45">
        <v>0</v>
      </c>
      <c r="D316" s="45">
        <v>0</v>
      </c>
      <c r="E316" s="61">
        <v>1171</v>
      </c>
    </row>
    <row r="317" spans="1:5" x14ac:dyDescent="0.25">
      <c r="A317" s="20" t="s">
        <v>339</v>
      </c>
      <c r="B317" s="50">
        <f>'1311'!D7</f>
        <v>5.999999999994543E-2</v>
      </c>
      <c r="C317" s="45">
        <v>0</v>
      </c>
      <c r="D317" s="45">
        <v>0</v>
      </c>
      <c r="E317" s="61">
        <v>1311</v>
      </c>
    </row>
    <row r="318" spans="1:5" x14ac:dyDescent="0.25">
      <c r="A318" s="53" t="s">
        <v>340</v>
      </c>
      <c r="B318" s="50">
        <v>0.44029999999997926</v>
      </c>
      <c r="C318" s="45">
        <v>0</v>
      </c>
      <c r="D318" s="45">
        <v>0.44029999999997926</v>
      </c>
      <c r="E318" s="61">
        <v>660</v>
      </c>
    </row>
    <row r="319" spans="1:5" x14ac:dyDescent="0.25">
      <c r="A319" s="42" t="s">
        <v>340</v>
      </c>
      <c r="B319" s="50">
        <v>-0.44697999999999638</v>
      </c>
      <c r="C319" s="45">
        <v>0</v>
      </c>
      <c r="D319" s="45">
        <v>0.26800000000002899</v>
      </c>
      <c r="E319" s="59">
        <v>1032</v>
      </c>
    </row>
    <row r="320" spans="1:5" x14ac:dyDescent="0.25">
      <c r="A320" s="39" t="s">
        <v>340</v>
      </c>
      <c r="B320" s="50">
        <v>0.18810000000030414</v>
      </c>
      <c r="C320" s="45">
        <v>0</v>
      </c>
      <c r="D320" s="45">
        <v>0</v>
      </c>
      <c r="E320" s="61">
        <v>1170</v>
      </c>
    </row>
    <row r="321" spans="1:5" x14ac:dyDescent="0.25">
      <c r="A321" s="53" t="s">
        <v>341</v>
      </c>
      <c r="B321" s="50">
        <v>17.018300000000067</v>
      </c>
      <c r="C321" s="45">
        <v>0</v>
      </c>
      <c r="D321" s="45">
        <v>17.018300000000067</v>
      </c>
      <c r="E321" s="61" t="s">
        <v>342</v>
      </c>
    </row>
    <row r="322" spans="1:5" ht="30" x14ac:dyDescent="0.25">
      <c r="A322" s="42" t="s">
        <v>343</v>
      </c>
      <c r="B322" s="50">
        <v>-0.28280000000057726</v>
      </c>
      <c r="C322" s="45">
        <v>0</v>
      </c>
      <c r="D322" s="45">
        <v>-0.28280000000057726</v>
      </c>
      <c r="E322" s="61" t="s">
        <v>344</v>
      </c>
    </row>
    <row r="323" spans="1:5" x14ac:dyDescent="0.25">
      <c r="A323" s="42" t="s">
        <v>345</v>
      </c>
      <c r="B323" s="50">
        <v>-0.38449999999966167</v>
      </c>
      <c r="C323" s="45"/>
      <c r="D323" s="45"/>
      <c r="E323" s="61" t="s">
        <v>346</v>
      </c>
    </row>
    <row r="324" spans="1:5" x14ac:dyDescent="0.25">
      <c r="A324" s="39" t="s">
        <v>345</v>
      </c>
      <c r="B324" s="50">
        <v>0.48799999999999955</v>
      </c>
      <c r="C324" s="45">
        <v>0</v>
      </c>
      <c r="D324" s="45">
        <v>0</v>
      </c>
      <c r="E324" s="61">
        <v>1184</v>
      </c>
    </row>
    <row r="325" spans="1:5" x14ac:dyDescent="0.25">
      <c r="A325" s="39" t="s">
        <v>345</v>
      </c>
      <c r="B325" s="50">
        <v>1.3299999999389911E-3</v>
      </c>
      <c r="C325" s="45">
        <v>0</v>
      </c>
      <c r="D325" s="45">
        <v>0</v>
      </c>
      <c r="E325" s="61">
        <v>1259</v>
      </c>
    </row>
    <row r="326" spans="1:5" ht="30" x14ac:dyDescent="0.25">
      <c r="A326" s="42" t="s">
        <v>347</v>
      </c>
      <c r="B326" s="50">
        <v>0.35169999999990864</v>
      </c>
      <c r="C326" s="45">
        <v>0</v>
      </c>
      <c r="D326" s="45">
        <v>0.38119999999980791</v>
      </c>
      <c r="E326" s="61" t="s">
        <v>348</v>
      </c>
    </row>
    <row r="327" spans="1:5" x14ac:dyDescent="0.25">
      <c r="A327" s="42" t="s">
        <v>347</v>
      </c>
      <c r="B327" s="50">
        <v>-0.24227000000001908</v>
      </c>
      <c r="C327" s="45">
        <v>0</v>
      </c>
      <c r="D327" s="45">
        <v>0</v>
      </c>
      <c r="E327" s="59">
        <v>998</v>
      </c>
    </row>
    <row r="328" spans="1:5" x14ac:dyDescent="0.25">
      <c r="A328" s="39" t="s">
        <v>349</v>
      </c>
      <c r="B328" s="50">
        <v>-5.4799999999886495E-2</v>
      </c>
      <c r="C328" s="45">
        <v>0</v>
      </c>
      <c r="D328" s="45">
        <v>0</v>
      </c>
      <c r="E328" s="61">
        <v>1187</v>
      </c>
    </row>
    <row r="329" spans="1:5" ht="30" x14ac:dyDescent="0.25">
      <c r="A329" s="42" t="s">
        <v>350</v>
      </c>
      <c r="B329" s="50">
        <v>-0.6605000000012069</v>
      </c>
      <c r="C329" s="45">
        <v>0</v>
      </c>
      <c r="D329" s="45">
        <v>-0.60130000000106065</v>
      </c>
      <c r="E329" s="61" t="s">
        <v>351</v>
      </c>
    </row>
    <row r="330" spans="1:5" x14ac:dyDescent="0.25">
      <c r="A330" s="42" t="s">
        <v>352</v>
      </c>
      <c r="B330" s="50">
        <v>10.124000000000024</v>
      </c>
      <c r="C330" s="45">
        <v>0</v>
      </c>
      <c r="D330" s="45">
        <v>10.124000000000024</v>
      </c>
      <c r="E330" s="61">
        <v>339</v>
      </c>
    </row>
    <row r="331" spans="1:5" x14ac:dyDescent="0.25">
      <c r="A331" s="42" t="s">
        <v>353</v>
      </c>
      <c r="B331" s="50">
        <v>0.3023000000000593</v>
      </c>
      <c r="C331" s="45">
        <v>0</v>
      </c>
      <c r="D331" s="45">
        <v>0.3023000000000593</v>
      </c>
      <c r="E331" s="61" t="s">
        <v>354</v>
      </c>
    </row>
    <row r="332" spans="1:5" ht="60" x14ac:dyDescent="0.25">
      <c r="A332" s="42" t="s">
        <v>355</v>
      </c>
      <c r="B332" s="50">
        <v>1.3616254692394136E-2</v>
      </c>
      <c r="C332" s="45">
        <v>-0.33798374530756803</v>
      </c>
      <c r="D332" s="45">
        <v>1.3616254692394136E-2</v>
      </c>
      <c r="E332" s="61" t="s">
        <v>356</v>
      </c>
    </row>
    <row r="333" spans="1:5" x14ac:dyDescent="0.25">
      <c r="A333" s="42" t="s">
        <v>357</v>
      </c>
      <c r="B333" s="50">
        <v>0</v>
      </c>
      <c r="C333" s="45">
        <v>0</v>
      </c>
      <c r="D333" s="45">
        <v>0</v>
      </c>
      <c r="E333" s="61">
        <v>274</v>
      </c>
    </row>
    <row r="334" spans="1:5" ht="30" x14ac:dyDescent="0.25">
      <c r="A334" s="42" t="s">
        <v>358</v>
      </c>
      <c r="B334" s="50">
        <v>-0.14620000000007849</v>
      </c>
      <c r="C334" s="45">
        <v>0</v>
      </c>
      <c r="D334" s="45">
        <v>0.19509999999991123</v>
      </c>
      <c r="E334" s="61" t="s">
        <v>359</v>
      </c>
    </row>
    <row r="335" spans="1:5" x14ac:dyDescent="0.25">
      <c r="A335" s="42" t="s">
        <v>358</v>
      </c>
      <c r="B335" s="50">
        <v>-0.36320000000000618</v>
      </c>
      <c r="C335" s="45">
        <v>0</v>
      </c>
      <c r="D335" s="45">
        <v>0</v>
      </c>
      <c r="E335" s="61">
        <v>992</v>
      </c>
    </row>
    <row r="336" spans="1:5" x14ac:dyDescent="0.25">
      <c r="A336" s="42" t="s">
        <v>358</v>
      </c>
      <c r="B336" s="50">
        <v>-0.24257499999987431</v>
      </c>
      <c r="C336" s="45">
        <v>0</v>
      </c>
      <c r="D336" s="45">
        <v>0.2680000000000291</v>
      </c>
      <c r="E336" s="61">
        <v>1011</v>
      </c>
    </row>
    <row r="337" spans="1:5" x14ac:dyDescent="0.25">
      <c r="A337" s="39" t="s">
        <v>358</v>
      </c>
      <c r="B337" s="50">
        <v>0.65279999999984284</v>
      </c>
      <c r="C337" s="45">
        <v>0</v>
      </c>
      <c r="D337" s="45">
        <v>0</v>
      </c>
      <c r="E337" s="61">
        <v>1189</v>
      </c>
    </row>
    <row r="338" spans="1:5" x14ac:dyDescent="0.25">
      <c r="A338" s="39" t="s">
        <v>358</v>
      </c>
      <c r="B338" s="50">
        <v>-0.40839999999991505</v>
      </c>
      <c r="C338" s="45">
        <v>0</v>
      </c>
      <c r="D338" s="45">
        <v>0</v>
      </c>
      <c r="E338" s="61">
        <v>1192</v>
      </c>
    </row>
    <row r="339" spans="1:5" x14ac:dyDescent="0.25">
      <c r="A339" s="42" t="s">
        <v>360</v>
      </c>
      <c r="B339" s="50">
        <v>-0.51949999999987995</v>
      </c>
      <c r="C339" s="45">
        <v>0</v>
      </c>
      <c r="D339" s="45">
        <v>0</v>
      </c>
      <c r="E339" s="61">
        <v>992</v>
      </c>
    </row>
    <row r="340" spans="1:5" x14ac:dyDescent="0.25">
      <c r="A340" s="42" t="s">
        <v>360</v>
      </c>
      <c r="B340" s="50">
        <v>-6.4444999999999482</v>
      </c>
      <c r="C340" s="45">
        <v>0</v>
      </c>
      <c r="D340" s="45">
        <v>0.2680000000000291</v>
      </c>
      <c r="E340" s="61">
        <v>1011</v>
      </c>
    </row>
    <row r="341" spans="1:5" x14ac:dyDescent="0.25">
      <c r="A341" s="42" t="s">
        <v>360</v>
      </c>
      <c r="B341" s="50">
        <v>0.2174000000001115</v>
      </c>
      <c r="C341" s="45">
        <v>0</v>
      </c>
      <c r="D341" s="45">
        <v>0.2680000000000291</v>
      </c>
      <c r="E341" s="59">
        <v>1016</v>
      </c>
    </row>
    <row r="342" spans="1:5" x14ac:dyDescent="0.25">
      <c r="A342" s="42" t="s">
        <v>361</v>
      </c>
      <c r="B342" s="50">
        <v>26.395593691909902</v>
      </c>
      <c r="C342" s="45">
        <v>26.39559369190988</v>
      </c>
      <c r="D342" s="45">
        <v>26.395593691909902</v>
      </c>
      <c r="E342" s="61" t="s">
        <v>362</v>
      </c>
    </row>
    <row r="343" spans="1:5" x14ac:dyDescent="0.25">
      <c r="A343" s="42" t="s">
        <v>363</v>
      </c>
      <c r="B343" s="50">
        <v>0.27785000000005766</v>
      </c>
      <c r="C343" s="45">
        <v>0</v>
      </c>
      <c r="D343" s="45">
        <v>0</v>
      </c>
      <c r="E343" s="61">
        <v>993</v>
      </c>
    </row>
    <row r="344" spans="1:5" x14ac:dyDescent="0.25">
      <c r="A344" s="42" t="s">
        <v>363</v>
      </c>
      <c r="B344" s="50">
        <v>0.19056000000000495</v>
      </c>
      <c r="C344" s="45">
        <v>0</v>
      </c>
      <c r="D344" s="45">
        <v>0.26800000000002899</v>
      </c>
      <c r="E344" s="59">
        <v>1031</v>
      </c>
    </row>
    <row r="345" spans="1:5" x14ac:dyDescent="0.25">
      <c r="A345" s="42" t="s">
        <v>364</v>
      </c>
      <c r="B345" s="50">
        <v>0.4165671641787867</v>
      </c>
      <c r="C345" s="45">
        <v>-2.2959328358208495</v>
      </c>
      <c r="D345" s="45">
        <v>0.4165671641787867</v>
      </c>
      <c r="E345" s="61" t="s">
        <v>365</v>
      </c>
    </row>
    <row r="346" spans="1:5" x14ac:dyDescent="0.25">
      <c r="A346" s="39" t="s">
        <v>366</v>
      </c>
      <c r="B346" s="50">
        <v>-1.0301000000254135E-2</v>
      </c>
      <c r="C346" s="45">
        <v>0</v>
      </c>
      <c r="D346" s="45">
        <v>0</v>
      </c>
      <c r="E346" s="61">
        <v>1108</v>
      </c>
    </row>
    <row r="347" spans="1:5" x14ac:dyDescent="0.25">
      <c r="A347" s="42" t="s">
        <v>367</v>
      </c>
      <c r="B347" s="50">
        <v>0.19898698884711052</v>
      </c>
      <c r="C347" s="45">
        <v>0.69248698884760529</v>
      </c>
      <c r="D347" s="45">
        <v>0.19898698884711052</v>
      </c>
      <c r="E347" s="60" t="s">
        <v>368</v>
      </c>
    </row>
    <row r="348" spans="1:5" x14ac:dyDescent="0.25">
      <c r="A348" s="42" t="s">
        <v>369</v>
      </c>
      <c r="B348" s="50">
        <v>0.16794000000004417</v>
      </c>
      <c r="C348" s="45">
        <v>0</v>
      </c>
      <c r="D348" s="45">
        <v>5.4954999999999927</v>
      </c>
      <c r="E348" s="61" t="s">
        <v>370</v>
      </c>
    </row>
    <row r="349" spans="1:5" x14ac:dyDescent="0.25">
      <c r="A349" s="42" t="s">
        <v>371</v>
      </c>
      <c r="B349" s="50">
        <v>-0.24800000000004729</v>
      </c>
      <c r="C349" s="45"/>
      <c r="D349" s="45"/>
      <c r="E349" s="61">
        <v>833</v>
      </c>
    </row>
    <row r="350" spans="1:5" x14ac:dyDescent="0.25">
      <c r="A350" s="69" t="s">
        <v>1489</v>
      </c>
      <c r="B350" s="50">
        <f>'1297'!D7</f>
        <v>0.27999999999997272</v>
      </c>
      <c r="C350" s="45">
        <v>0</v>
      </c>
      <c r="D350" s="45">
        <v>0</v>
      </c>
      <c r="E350" s="61">
        <v>1297</v>
      </c>
    </row>
    <row r="351" spans="1:5" x14ac:dyDescent="0.25">
      <c r="A351" s="42" t="s">
        <v>372</v>
      </c>
      <c r="B351" s="50">
        <v>-0.39920000000006439</v>
      </c>
      <c r="C351" s="45">
        <v>0</v>
      </c>
      <c r="D351" s="45">
        <v>-0.17178000000001248</v>
      </c>
      <c r="E351" s="61">
        <v>950</v>
      </c>
    </row>
    <row r="352" spans="1:5" x14ac:dyDescent="0.25">
      <c r="A352" s="54" t="s">
        <v>373</v>
      </c>
      <c r="B352" s="50">
        <v>-0.13856000000009772</v>
      </c>
      <c r="C352" s="45">
        <v>0</v>
      </c>
      <c r="D352" s="45">
        <v>0</v>
      </c>
      <c r="E352" s="61">
        <v>1055</v>
      </c>
    </row>
    <row r="353" spans="1:5" x14ac:dyDescent="0.25">
      <c r="A353" s="54" t="s">
        <v>373</v>
      </c>
      <c r="B353" s="50">
        <v>-0.22010000000000218</v>
      </c>
      <c r="C353" s="45">
        <v>0</v>
      </c>
      <c r="D353" s="45">
        <v>0</v>
      </c>
      <c r="E353" s="61">
        <v>1068</v>
      </c>
    </row>
    <row r="354" spans="1:5" x14ac:dyDescent="0.25">
      <c r="A354" s="39" t="s">
        <v>373</v>
      </c>
      <c r="B354" s="50">
        <v>-0.20314999999993688</v>
      </c>
      <c r="C354" s="45">
        <v>0</v>
      </c>
      <c r="D354" s="45">
        <v>0</v>
      </c>
      <c r="E354" s="61">
        <v>1126</v>
      </c>
    </row>
    <row r="355" spans="1:5" x14ac:dyDescent="0.25">
      <c r="A355" s="42" t="s">
        <v>136</v>
      </c>
      <c r="B355" s="50">
        <v>0.39721999999983382</v>
      </c>
      <c r="C355" s="45">
        <v>0</v>
      </c>
      <c r="D355" s="45">
        <v>0.26800000000002899</v>
      </c>
      <c r="E355" s="61" t="s">
        <v>374</v>
      </c>
    </row>
    <row r="356" spans="1:5" x14ac:dyDescent="0.25">
      <c r="A356" s="42" t="s">
        <v>136</v>
      </c>
      <c r="B356" s="50">
        <v>-0.46643000000040047</v>
      </c>
      <c r="C356" s="45">
        <v>0</v>
      </c>
      <c r="D356" s="45">
        <v>0.26800000000002899</v>
      </c>
      <c r="E356" s="59">
        <v>1043</v>
      </c>
    </row>
    <row r="357" spans="1:5" x14ac:dyDescent="0.25">
      <c r="A357" s="54" t="s">
        <v>136</v>
      </c>
      <c r="B357" s="50">
        <v>-6.4350000002377783E-3</v>
      </c>
      <c r="C357" s="45">
        <v>0</v>
      </c>
      <c r="D357" s="45">
        <v>0</v>
      </c>
      <c r="E357" s="61">
        <v>1086</v>
      </c>
    </row>
    <row r="358" spans="1:5" x14ac:dyDescent="0.25">
      <c r="A358" s="39" t="s">
        <v>136</v>
      </c>
      <c r="B358" s="50">
        <v>0.22321999999985565</v>
      </c>
      <c r="C358" s="45">
        <v>0</v>
      </c>
      <c r="D358" s="45">
        <v>0</v>
      </c>
      <c r="E358" s="61">
        <v>1243</v>
      </c>
    </row>
    <row r="359" spans="1:5" x14ac:dyDescent="0.25">
      <c r="A359" s="40" t="s">
        <v>136</v>
      </c>
      <c r="B359" s="50">
        <f>'1287'!D11</f>
        <v>0.17999999999994998</v>
      </c>
      <c r="C359" s="45">
        <v>0</v>
      </c>
      <c r="D359" s="45">
        <v>-0.1509000000000924</v>
      </c>
      <c r="E359" s="61">
        <v>1287</v>
      </c>
    </row>
    <row r="360" spans="1:5" x14ac:dyDescent="0.25">
      <c r="A360" s="42" t="s">
        <v>375</v>
      </c>
      <c r="B360" s="50">
        <v>72.940887550200841</v>
      </c>
      <c r="C360" s="45">
        <v>72.940887550200841</v>
      </c>
      <c r="D360" s="45">
        <v>72.940887550200841</v>
      </c>
      <c r="E360" s="60" t="s">
        <v>376</v>
      </c>
    </row>
    <row r="361" spans="1:5" ht="45" x14ac:dyDescent="0.25">
      <c r="A361" s="42" t="s">
        <v>377</v>
      </c>
      <c r="B361" s="50">
        <v>-0.5560739999997395</v>
      </c>
      <c r="C361" s="45">
        <v>0</v>
      </c>
      <c r="D361" s="45">
        <v>0.2680000000000291</v>
      </c>
      <c r="E361" s="61" t="s">
        <v>378</v>
      </c>
    </row>
    <row r="362" spans="1:5" x14ac:dyDescent="0.25">
      <c r="A362" s="42" t="s">
        <v>377</v>
      </c>
      <c r="B362" s="50">
        <v>-0.4959999999999809</v>
      </c>
      <c r="C362" s="45">
        <v>0</v>
      </c>
      <c r="D362" s="45">
        <v>0</v>
      </c>
      <c r="E362" s="61">
        <v>988</v>
      </c>
    </row>
    <row r="363" spans="1:5" x14ac:dyDescent="0.25">
      <c r="A363" s="39" t="s">
        <v>377</v>
      </c>
      <c r="B363" s="50">
        <v>-0.41450000000003229</v>
      </c>
      <c r="C363" s="45">
        <v>0</v>
      </c>
      <c r="D363" s="45">
        <v>0</v>
      </c>
      <c r="E363" s="61">
        <v>1176</v>
      </c>
    </row>
    <row r="364" spans="1:5" x14ac:dyDescent="0.25">
      <c r="A364" s="39" t="s">
        <v>377</v>
      </c>
      <c r="B364" s="50">
        <v>-0.25003999999989901</v>
      </c>
      <c r="C364" s="45">
        <v>0</v>
      </c>
      <c r="D364" s="45">
        <v>0</v>
      </c>
      <c r="E364" s="61">
        <v>1208</v>
      </c>
    </row>
    <row r="365" spans="1:5" x14ac:dyDescent="0.25">
      <c r="A365" s="42" t="s">
        <v>379</v>
      </c>
      <c r="B365" s="50">
        <v>-0.31199999999989814</v>
      </c>
      <c r="C365" s="45">
        <v>0</v>
      </c>
      <c r="D365" s="45">
        <v>-0.31199999999989814</v>
      </c>
      <c r="E365" s="60">
        <v>549</v>
      </c>
    </row>
    <row r="366" spans="1:5" x14ac:dyDescent="0.25">
      <c r="A366" s="42" t="s">
        <v>380</v>
      </c>
      <c r="B366" s="50">
        <v>-0.21150000000000091</v>
      </c>
      <c r="C366" s="45">
        <v>8.9286868686940579E-2</v>
      </c>
      <c r="D366" s="45">
        <v>8.9286868686940579E-2</v>
      </c>
      <c r="E366" s="61">
        <v>748</v>
      </c>
    </row>
    <row r="367" spans="1:5" x14ac:dyDescent="0.25">
      <c r="A367" s="42" t="s">
        <v>381</v>
      </c>
      <c r="B367" s="50">
        <v>8.9286868686940579E-2</v>
      </c>
      <c r="C367" s="45">
        <v>8.9286868686940579E-2</v>
      </c>
      <c r="D367" s="45">
        <v>8.9286868686940579E-2</v>
      </c>
      <c r="E367" s="60">
        <v>288</v>
      </c>
    </row>
    <row r="368" spans="1:5" x14ac:dyDescent="0.25">
      <c r="A368" s="42" t="s">
        <v>382</v>
      </c>
      <c r="B368" s="50">
        <v>-4.3408059647511266</v>
      </c>
      <c r="C368" s="45">
        <v>-4.3408059647511266</v>
      </c>
      <c r="D368" s="45">
        <v>-4.3408059647511266</v>
      </c>
      <c r="E368" s="61" t="s">
        <v>383</v>
      </c>
    </row>
    <row r="369" spans="1:5" x14ac:dyDescent="0.25">
      <c r="A369" s="42" t="s">
        <v>384</v>
      </c>
      <c r="B369" s="50">
        <v>1.520000000004984E-2</v>
      </c>
      <c r="C369" s="45">
        <v>8.9286868686940579E-2</v>
      </c>
      <c r="D369" s="45">
        <v>8.9286868686940579E-2</v>
      </c>
      <c r="E369" s="61" t="s">
        <v>385</v>
      </c>
    </row>
    <row r="370" spans="1:5" x14ac:dyDescent="0.25">
      <c r="A370" s="54" t="s">
        <v>384</v>
      </c>
      <c r="B370" s="50">
        <v>0.43232000000011794</v>
      </c>
      <c r="C370" s="45">
        <v>0</v>
      </c>
      <c r="D370" s="45">
        <v>0</v>
      </c>
      <c r="E370" s="61">
        <v>1055</v>
      </c>
    </row>
    <row r="371" spans="1:5" x14ac:dyDescent="0.25">
      <c r="A371" s="54" t="s">
        <v>384</v>
      </c>
      <c r="B371" s="50">
        <v>-0.43042999999988751</v>
      </c>
      <c r="C371" s="45">
        <v>0</v>
      </c>
      <c r="D371" s="45">
        <v>0</v>
      </c>
      <c r="E371" s="61">
        <v>1068</v>
      </c>
    </row>
    <row r="372" spans="1:5" x14ac:dyDescent="0.25">
      <c r="A372" s="39" t="s">
        <v>384</v>
      </c>
      <c r="B372" s="50">
        <v>-0.36714000000006308</v>
      </c>
      <c r="C372" s="45">
        <v>0</v>
      </c>
      <c r="D372" s="45">
        <v>0</v>
      </c>
      <c r="E372" s="61">
        <v>1153</v>
      </c>
    </row>
    <row r="373" spans="1:5" ht="45" x14ac:dyDescent="0.25">
      <c r="A373" s="42" t="s">
        <v>386</v>
      </c>
      <c r="B373" s="50">
        <v>-2.296810502241442E-2</v>
      </c>
      <c r="C373" s="45">
        <v>100.37307145472573</v>
      </c>
      <c r="D373" s="45">
        <v>-2.296810502241442E-2</v>
      </c>
      <c r="E373" s="61" t="s">
        <v>387</v>
      </c>
    </row>
    <row r="374" spans="1:5" x14ac:dyDescent="0.25">
      <c r="A374" s="42" t="s">
        <v>386</v>
      </c>
      <c r="B374" s="50">
        <v>-0.26273000000003321</v>
      </c>
      <c r="C374" s="45">
        <v>0</v>
      </c>
      <c r="D374" s="45">
        <v>0.2680000000000291</v>
      </c>
      <c r="E374" s="61">
        <v>1006</v>
      </c>
    </row>
    <row r="375" spans="1:5" x14ac:dyDescent="0.25">
      <c r="A375" s="54" t="s">
        <v>386</v>
      </c>
      <c r="B375" s="50">
        <v>0.37858499999993001</v>
      </c>
      <c r="C375" s="45">
        <v>0</v>
      </c>
      <c r="D375" s="45">
        <v>0</v>
      </c>
      <c r="E375" s="59">
        <v>1079</v>
      </c>
    </row>
    <row r="376" spans="1:5" ht="30" x14ac:dyDescent="0.25">
      <c r="A376" s="42" t="s">
        <v>388</v>
      </c>
      <c r="B376" s="50">
        <v>0.41446367346941315</v>
      </c>
      <c r="C376" s="45">
        <v>0.5023836734693532</v>
      </c>
      <c r="D376" s="45">
        <v>9.1536636734693957</v>
      </c>
      <c r="E376" s="61" t="s">
        <v>389</v>
      </c>
    </row>
    <row r="377" spans="1:5" ht="45" x14ac:dyDescent="0.25">
      <c r="A377" s="42" t="s">
        <v>390</v>
      </c>
      <c r="B377" s="50">
        <v>-0.15477999999990288</v>
      </c>
      <c r="C377" s="45">
        <v>0</v>
      </c>
      <c r="D377" s="45">
        <v>0.32804000000015776</v>
      </c>
      <c r="E377" s="61" t="s">
        <v>391</v>
      </c>
    </row>
    <row r="378" spans="1:5" x14ac:dyDescent="0.25">
      <c r="A378" s="42" t="s">
        <v>390</v>
      </c>
      <c r="B378" s="50">
        <v>-0.14243750000014188</v>
      </c>
      <c r="C378" s="45">
        <v>0</v>
      </c>
      <c r="D378" s="45">
        <v>0.2680000000000291</v>
      </c>
      <c r="E378" s="61">
        <v>1010</v>
      </c>
    </row>
    <row r="379" spans="1:5" x14ac:dyDescent="0.25">
      <c r="A379" s="42" t="s">
        <v>390</v>
      </c>
      <c r="B379" s="50">
        <v>8.2205100000001039</v>
      </c>
      <c r="C379" s="45">
        <v>0</v>
      </c>
      <c r="D379" s="45">
        <v>0.26800000000002899</v>
      </c>
      <c r="E379" s="59">
        <v>1025</v>
      </c>
    </row>
    <row r="380" spans="1:5" x14ac:dyDescent="0.25">
      <c r="A380" s="54" t="s">
        <v>390</v>
      </c>
      <c r="B380" s="50">
        <v>0.25855999999998858</v>
      </c>
      <c r="C380" s="45">
        <v>0</v>
      </c>
      <c r="D380" s="45">
        <v>0</v>
      </c>
      <c r="E380" s="61">
        <v>1056</v>
      </c>
    </row>
    <row r="381" spans="1:5" x14ac:dyDescent="0.25">
      <c r="A381" s="54" t="s">
        <v>390</v>
      </c>
      <c r="B381" s="50">
        <v>-0.24192000000005009</v>
      </c>
      <c r="C381" s="45">
        <v>0</v>
      </c>
      <c r="D381" s="45">
        <v>0</v>
      </c>
      <c r="E381" s="61">
        <v>1061</v>
      </c>
    </row>
    <row r="382" spans="1:5" x14ac:dyDescent="0.25">
      <c r="A382" s="40" t="s">
        <v>390</v>
      </c>
      <c r="B382" s="50">
        <v>-0.14599100000032195</v>
      </c>
      <c r="C382" s="45">
        <v>0</v>
      </c>
      <c r="D382" s="45">
        <v>0</v>
      </c>
      <c r="E382" s="61">
        <v>1101</v>
      </c>
    </row>
    <row r="383" spans="1:5" x14ac:dyDescent="0.25">
      <c r="A383" s="39" t="s">
        <v>390</v>
      </c>
      <c r="B383" s="50">
        <v>-15.794030000000021</v>
      </c>
      <c r="C383" s="45">
        <v>0</v>
      </c>
      <c r="D383" s="45">
        <v>0</v>
      </c>
      <c r="E383" s="61">
        <v>1125</v>
      </c>
    </row>
    <row r="384" spans="1:5" x14ac:dyDescent="0.25">
      <c r="A384" s="40" t="s">
        <v>146</v>
      </c>
      <c r="B384" s="50">
        <f>'1290'!D6</f>
        <v>0.26999999999998181</v>
      </c>
      <c r="C384" s="45">
        <v>0</v>
      </c>
      <c r="D384" s="45">
        <v>-0.1509000000000924</v>
      </c>
      <c r="E384" s="61">
        <v>1290</v>
      </c>
    </row>
    <row r="385" spans="1:5" x14ac:dyDescent="0.25">
      <c r="A385" s="69" t="s">
        <v>146</v>
      </c>
      <c r="B385" s="50">
        <f>'1294'!D7</f>
        <v>-6.9999999999936335E-2</v>
      </c>
      <c r="C385" s="45">
        <v>0</v>
      </c>
      <c r="D385" s="45">
        <v>0</v>
      </c>
      <c r="E385" s="61">
        <v>1294</v>
      </c>
    </row>
    <row r="386" spans="1:5" x14ac:dyDescent="0.25">
      <c r="A386" s="42" t="s">
        <v>146</v>
      </c>
      <c r="B386" s="50">
        <f>'1303'!D7</f>
        <v>-1.25</v>
      </c>
      <c r="C386" s="45">
        <v>0</v>
      </c>
      <c r="D386" s="45">
        <v>0</v>
      </c>
      <c r="E386" s="61">
        <v>1303</v>
      </c>
    </row>
    <row r="387" spans="1:5" x14ac:dyDescent="0.25">
      <c r="A387" s="92" t="s">
        <v>146</v>
      </c>
      <c r="B387" s="50">
        <f>'1313'!D8</f>
        <v>-7.0000000000050022E-2</v>
      </c>
      <c r="C387" s="45">
        <v>0</v>
      </c>
      <c r="D387" s="45">
        <v>0</v>
      </c>
      <c r="E387" s="61">
        <v>1313</v>
      </c>
    </row>
    <row r="388" spans="1:5" x14ac:dyDescent="0.25">
      <c r="A388" s="42" t="s">
        <v>392</v>
      </c>
      <c r="B388" s="50">
        <v>78.869243283582108</v>
      </c>
      <c r="C388" s="45">
        <v>78.869243283582108</v>
      </c>
      <c r="D388" s="45">
        <v>78.869243283582108</v>
      </c>
      <c r="E388" s="61">
        <v>264</v>
      </c>
    </row>
    <row r="389" spans="1:5" ht="60" x14ac:dyDescent="0.25">
      <c r="A389" s="42" t="s">
        <v>393</v>
      </c>
      <c r="B389" s="50">
        <v>-0.36762382008353711</v>
      </c>
      <c r="C389" s="45">
        <v>0</v>
      </c>
      <c r="D389" s="45">
        <v>-0.36762382008353711</v>
      </c>
      <c r="E389" s="61" t="s">
        <v>394</v>
      </c>
    </row>
    <row r="390" spans="1:5" x14ac:dyDescent="0.25">
      <c r="A390" s="39" t="s">
        <v>395</v>
      </c>
      <c r="B390" s="50">
        <v>16.09942499999994</v>
      </c>
      <c r="C390" s="45">
        <v>0</v>
      </c>
      <c r="D390" s="45">
        <v>0</v>
      </c>
      <c r="E390" s="61">
        <v>1247</v>
      </c>
    </row>
    <row r="391" spans="1:5" ht="45" x14ac:dyDescent="0.25">
      <c r="A391" s="42" t="s">
        <v>111</v>
      </c>
      <c r="B391" s="50">
        <v>-10.368687499999965</v>
      </c>
      <c r="C391" s="45">
        <v>0</v>
      </c>
      <c r="D391" s="45">
        <v>-0.55997000000002117</v>
      </c>
      <c r="E391" s="61" t="s">
        <v>396</v>
      </c>
    </row>
    <row r="392" spans="1:5" x14ac:dyDescent="0.25">
      <c r="A392" s="39" t="s">
        <v>111</v>
      </c>
      <c r="B392" s="50">
        <v>-0.10669999999981883</v>
      </c>
      <c r="C392" s="45">
        <v>0</v>
      </c>
      <c r="D392" s="45">
        <v>0</v>
      </c>
      <c r="E392" s="61">
        <v>1128</v>
      </c>
    </row>
    <row r="393" spans="1:5" x14ac:dyDescent="0.25">
      <c r="A393" s="39" t="s">
        <v>111</v>
      </c>
      <c r="B393" s="50">
        <v>-0.31257999999996855</v>
      </c>
      <c r="C393" s="45">
        <v>0</v>
      </c>
      <c r="D393" s="45">
        <v>0</v>
      </c>
      <c r="E393" s="61">
        <v>1133</v>
      </c>
    </row>
    <row r="394" spans="1:5" x14ac:dyDescent="0.25">
      <c r="A394" s="39" t="s">
        <v>111</v>
      </c>
      <c r="B394" s="50">
        <v>0.14881000000013955</v>
      </c>
      <c r="C394" s="45">
        <v>0</v>
      </c>
      <c r="D394" s="45">
        <v>0</v>
      </c>
      <c r="E394" s="61">
        <v>1159</v>
      </c>
    </row>
    <row r="395" spans="1:5" x14ac:dyDescent="0.25">
      <c r="A395" s="39" t="s">
        <v>111</v>
      </c>
      <c r="B395" s="50">
        <v>0.1898999999998523</v>
      </c>
      <c r="C395" s="45">
        <v>0</v>
      </c>
      <c r="D395" s="45">
        <v>0</v>
      </c>
      <c r="E395" s="61">
        <v>1198</v>
      </c>
    </row>
    <row r="396" spans="1:5" x14ac:dyDescent="0.25">
      <c r="A396" s="39" t="s">
        <v>111</v>
      </c>
      <c r="B396" s="50">
        <v>-1.2217000000002827</v>
      </c>
      <c r="C396" s="45">
        <v>0</v>
      </c>
      <c r="D396" s="45">
        <v>0</v>
      </c>
      <c r="E396" s="61">
        <v>1221</v>
      </c>
    </row>
    <row r="397" spans="1:5" x14ac:dyDescent="0.25">
      <c r="A397" s="40" t="s">
        <v>111</v>
      </c>
      <c r="B397" s="50">
        <f>'1281'!F11</f>
        <v>0.18440000000009604</v>
      </c>
      <c r="C397" s="45">
        <v>0</v>
      </c>
      <c r="D397" s="45">
        <v>-0.15090000000009199</v>
      </c>
      <c r="E397" s="61">
        <v>1281</v>
      </c>
    </row>
    <row r="398" spans="1:5" x14ac:dyDescent="0.25">
      <c r="A398" s="40" t="s">
        <v>111</v>
      </c>
      <c r="B398" s="50">
        <f>'1287'!D6</f>
        <v>0.44999999999998863</v>
      </c>
      <c r="C398" s="45">
        <v>0</v>
      </c>
      <c r="D398" s="45">
        <v>-0.1509000000000924</v>
      </c>
      <c r="E398" s="61">
        <v>1287</v>
      </c>
    </row>
    <row r="399" spans="1:5" ht="30" x14ac:dyDescent="0.25">
      <c r="A399" s="42" t="s">
        <v>397</v>
      </c>
      <c r="B399" s="50">
        <v>0.24884696681959895</v>
      </c>
      <c r="C399" s="45">
        <v>-0.10365303318036467</v>
      </c>
      <c r="D399" s="45">
        <v>0.24884696681959895</v>
      </c>
      <c r="E399" s="61" t="s">
        <v>398</v>
      </c>
    </row>
    <row r="400" spans="1:5" ht="75" x14ac:dyDescent="0.25">
      <c r="A400" s="42" t="s">
        <v>399</v>
      </c>
      <c r="B400" s="50">
        <v>-48.603935278431209</v>
      </c>
      <c r="C400" s="45">
        <v>-0.28449137599250207</v>
      </c>
      <c r="D400" s="45">
        <v>-48.603935278431209</v>
      </c>
      <c r="E400" s="61" t="s">
        <v>400</v>
      </c>
    </row>
    <row r="401" spans="1:5" x14ac:dyDescent="0.25">
      <c r="A401" s="42" t="s">
        <v>401</v>
      </c>
      <c r="B401" s="50">
        <v>0.36059999999997672</v>
      </c>
      <c r="C401" s="45"/>
      <c r="D401" s="45"/>
      <c r="E401" s="61">
        <v>763</v>
      </c>
    </row>
    <row r="402" spans="1:5" x14ac:dyDescent="0.25">
      <c r="A402" s="42" t="s">
        <v>402</v>
      </c>
      <c r="B402" s="50">
        <v>-4.6708347647381743E-3</v>
      </c>
      <c r="C402" s="45">
        <v>0</v>
      </c>
      <c r="D402" s="45">
        <v>-4.6708347647381743E-3</v>
      </c>
      <c r="E402" s="61" t="s">
        <v>403</v>
      </c>
    </row>
    <row r="403" spans="1:5" x14ac:dyDescent="0.25">
      <c r="A403" s="42" t="s">
        <v>404</v>
      </c>
      <c r="B403" s="50">
        <v>8.713600000015731E-2</v>
      </c>
      <c r="C403" s="45">
        <v>0</v>
      </c>
      <c r="D403" s="45">
        <v>0.26800000000002899</v>
      </c>
      <c r="E403" s="61" t="s">
        <v>405</v>
      </c>
    </row>
    <row r="404" spans="1:5" x14ac:dyDescent="0.25">
      <c r="A404" s="42" t="s">
        <v>404</v>
      </c>
      <c r="B404" s="50">
        <v>-0.64462000000003172</v>
      </c>
      <c r="C404" s="45">
        <v>0</v>
      </c>
      <c r="D404" s="45">
        <v>0.26800000000002899</v>
      </c>
      <c r="E404" s="59">
        <v>1022</v>
      </c>
    </row>
    <row r="405" spans="1:5" x14ac:dyDescent="0.25">
      <c r="A405" s="39" t="s">
        <v>404</v>
      </c>
      <c r="B405" s="50">
        <v>33.796500000000151</v>
      </c>
      <c r="C405" s="45">
        <v>0</v>
      </c>
      <c r="D405" s="45">
        <v>0</v>
      </c>
      <c r="E405" s="61">
        <v>1137</v>
      </c>
    </row>
    <row r="406" spans="1:5" x14ac:dyDescent="0.25">
      <c r="A406" s="39" t="s">
        <v>404</v>
      </c>
      <c r="B406" s="50">
        <v>0.15192400000000816</v>
      </c>
      <c r="C406" s="45">
        <v>0</v>
      </c>
      <c r="D406" s="45">
        <v>0</v>
      </c>
      <c r="E406" s="61">
        <v>1153</v>
      </c>
    </row>
    <row r="407" spans="1:5" x14ac:dyDescent="0.25">
      <c r="A407" s="39" t="s">
        <v>404</v>
      </c>
      <c r="B407" s="50">
        <v>-6.6250000000081855E-2</v>
      </c>
      <c r="C407" s="45">
        <v>0</v>
      </c>
      <c r="D407" s="45">
        <v>0</v>
      </c>
      <c r="E407" s="61">
        <v>1202</v>
      </c>
    </row>
    <row r="408" spans="1:5" x14ac:dyDescent="0.25">
      <c r="A408" s="93" t="s">
        <v>404</v>
      </c>
      <c r="B408" s="50">
        <f>'1318'!D8</f>
        <v>-0.49000000000000909</v>
      </c>
      <c r="C408" s="45">
        <v>0</v>
      </c>
      <c r="D408" s="45">
        <v>0</v>
      </c>
      <c r="E408" s="61">
        <v>1318</v>
      </c>
    </row>
    <row r="409" spans="1:5" x14ac:dyDescent="0.25">
      <c r="A409" s="39" t="s">
        <v>406</v>
      </c>
      <c r="B409" s="50">
        <v>-0.42844349999995757</v>
      </c>
      <c r="C409" s="45">
        <v>0</v>
      </c>
      <c r="D409" s="45">
        <v>0</v>
      </c>
      <c r="E409" s="61">
        <v>1250</v>
      </c>
    </row>
    <row r="410" spans="1:5" x14ac:dyDescent="0.25">
      <c r="A410" s="39" t="s">
        <v>406</v>
      </c>
      <c r="B410" s="50">
        <v>29.642440000000079</v>
      </c>
      <c r="C410" s="45">
        <v>0</v>
      </c>
      <c r="D410" s="45">
        <v>0</v>
      </c>
      <c r="E410" s="61">
        <v>1257</v>
      </c>
    </row>
    <row r="411" spans="1:5" x14ac:dyDescent="0.25">
      <c r="A411" s="69" t="s">
        <v>406</v>
      </c>
      <c r="B411" s="50">
        <f>'1294'!D10</f>
        <v>-0.23000000000001819</v>
      </c>
      <c r="C411" s="45">
        <v>0</v>
      </c>
      <c r="D411" s="45">
        <v>0</v>
      </c>
      <c r="E411" s="61">
        <v>1294</v>
      </c>
    </row>
    <row r="412" spans="1:5" x14ac:dyDescent="0.25">
      <c r="A412" s="42" t="s">
        <v>407</v>
      </c>
      <c r="B412" s="50">
        <v>0.18880000000007158</v>
      </c>
      <c r="C412" s="45">
        <v>0</v>
      </c>
      <c r="D412" s="45">
        <v>6.8647000000006599</v>
      </c>
      <c r="E412" s="61" t="s">
        <v>408</v>
      </c>
    </row>
    <row r="413" spans="1:5" x14ac:dyDescent="0.25">
      <c r="A413" s="39" t="s">
        <v>407</v>
      </c>
      <c r="B413" s="50">
        <v>-0.14103000000000065</v>
      </c>
      <c r="C413" s="45">
        <v>0</v>
      </c>
      <c r="D413" s="45">
        <v>0</v>
      </c>
      <c r="E413" s="61">
        <v>1124</v>
      </c>
    </row>
    <row r="414" spans="1:5" x14ac:dyDescent="0.25">
      <c r="A414" s="39" t="s">
        <v>407</v>
      </c>
      <c r="B414" s="50">
        <v>-0.28759999999988395</v>
      </c>
      <c r="C414" s="45">
        <v>0</v>
      </c>
      <c r="D414" s="45">
        <v>0</v>
      </c>
      <c r="E414" s="61">
        <v>1223</v>
      </c>
    </row>
    <row r="415" spans="1:5" ht="45" x14ac:dyDescent="0.25">
      <c r="A415" s="42" t="s">
        <v>116</v>
      </c>
      <c r="B415" s="50">
        <v>8.1858599999991952</v>
      </c>
      <c r="C415" s="45">
        <v>0</v>
      </c>
      <c r="D415" s="45">
        <v>25.371239999999204</v>
      </c>
      <c r="E415" s="61" t="s">
        <v>409</v>
      </c>
    </row>
    <row r="416" spans="1:5" x14ac:dyDescent="0.25">
      <c r="A416" s="40" t="s">
        <v>116</v>
      </c>
      <c r="B416" s="50">
        <f>'1282'!F8</f>
        <v>0.45280000000002474</v>
      </c>
      <c r="C416" s="45">
        <v>0</v>
      </c>
      <c r="D416" s="45">
        <v>-0.15090000000009199</v>
      </c>
      <c r="E416" s="61">
        <v>1282</v>
      </c>
    </row>
    <row r="417" spans="1:5" x14ac:dyDescent="0.25">
      <c r="A417" s="69" t="s">
        <v>116</v>
      </c>
      <c r="B417" s="50">
        <f>'1307'!D4</f>
        <v>4.9999999999954525E-2</v>
      </c>
      <c r="C417" s="45">
        <v>0</v>
      </c>
      <c r="D417" s="45">
        <v>0</v>
      </c>
      <c r="E417" s="61">
        <v>1307</v>
      </c>
    </row>
    <row r="418" spans="1:5" ht="30" x14ac:dyDescent="0.25">
      <c r="A418" s="42" t="s">
        <v>410</v>
      </c>
      <c r="B418" s="50">
        <v>-0.32501000000003444</v>
      </c>
      <c r="C418" s="45">
        <v>0</v>
      </c>
      <c r="D418" s="45">
        <v>-8.9309999999954925E-2</v>
      </c>
      <c r="E418" s="61" t="s">
        <v>411</v>
      </c>
    </row>
    <row r="419" spans="1:5" x14ac:dyDescent="0.25">
      <c r="A419" s="54" t="s">
        <v>410</v>
      </c>
      <c r="B419" s="50">
        <v>0.74335999999993874</v>
      </c>
      <c r="C419" s="45">
        <v>0</v>
      </c>
      <c r="D419" s="45">
        <v>0</v>
      </c>
      <c r="E419" s="61">
        <v>1055</v>
      </c>
    </row>
    <row r="420" spans="1:5" x14ac:dyDescent="0.25">
      <c r="A420" s="54" t="s">
        <v>410</v>
      </c>
      <c r="B420" s="50">
        <v>-4.4044999999869106E-2</v>
      </c>
      <c r="C420" s="45">
        <v>0</v>
      </c>
      <c r="D420" s="45">
        <v>0</v>
      </c>
      <c r="E420" s="59">
        <v>1080</v>
      </c>
    </row>
    <row r="421" spans="1:5" x14ac:dyDescent="0.25">
      <c r="A421" s="54" t="s">
        <v>410</v>
      </c>
      <c r="B421" s="50">
        <v>-0.48358400000006441</v>
      </c>
      <c r="C421" s="45">
        <v>0</v>
      </c>
      <c r="D421" s="45">
        <v>0</v>
      </c>
      <c r="E421" s="61">
        <v>1096</v>
      </c>
    </row>
    <row r="422" spans="1:5" x14ac:dyDescent="0.25">
      <c r="A422" s="39" t="s">
        <v>410</v>
      </c>
      <c r="B422" s="50">
        <v>-8.5841199999999844</v>
      </c>
      <c r="C422" s="45">
        <v>0</v>
      </c>
      <c r="D422" s="45">
        <v>0</v>
      </c>
      <c r="E422" s="61">
        <v>1151</v>
      </c>
    </row>
    <row r="423" spans="1:5" x14ac:dyDescent="0.25">
      <c r="A423" s="42" t="s">
        <v>412</v>
      </c>
      <c r="B423" s="50">
        <v>-0.40484999999989668</v>
      </c>
      <c r="C423" s="45">
        <v>0</v>
      </c>
      <c r="D423" s="45">
        <v>0.26800000000002899</v>
      </c>
      <c r="E423" s="59">
        <v>1031</v>
      </c>
    </row>
    <row r="424" spans="1:5" x14ac:dyDescent="0.25">
      <c r="A424" s="42" t="s">
        <v>413</v>
      </c>
      <c r="B424" s="50">
        <v>61.529999999999973</v>
      </c>
      <c r="C424" s="45">
        <v>0</v>
      </c>
      <c r="D424" s="45">
        <v>61.529999999999973</v>
      </c>
      <c r="E424" s="61" t="s">
        <v>414</v>
      </c>
    </row>
    <row r="425" spans="1:5" x14ac:dyDescent="0.25">
      <c r="A425" s="42" t="s">
        <v>415</v>
      </c>
      <c r="B425" s="50">
        <v>-2.9416254999999865</v>
      </c>
      <c r="C425" s="45">
        <v>0</v>
      </c>
      <c r="D425" s="45">
        <v>0.26800000000002899</v>
      </c>
      <c r="E425" s="59">
        <v>1026</v>
      </c>
    </row>
    <row r="426" spans="1:5" x14ac:dyDescent="0.25">
      <c r="A426" s="42" t="s">
        <v>415</v>
      </c>
      <c r="B426" s="50">
        <v>0.2570344999999179</v>
      </c>
      <c r="C426" s="45">
        <v>0</v>
      </c>
      <c r="D426" s="45">
        <v>0.26800000000002899</v>
      </c>
      <c r="E426" s="61">
        <v>1049</v>
      </c>
    </row>
    <row r="427" spans="1:5" x14ac:dyDescent="0.25">
      <c r="A427" s="54" t="s">
        <v>415</v>
      </c>
      <c r="B427" s="50">
        <v>0.16232000000002245</v>
      </c>
      <c r="C427" s="45">
        <v>0</v>
      </c>
      <c r="D427" s="45">
        <v>0</v>
      </c>
      <c r="E427" s="61">
        <v>1066</v>
      </c>
    </row>
    <row r="428" spans="1:5" x14ac:dyDescent="0.25">
      <c r="A428" s="39" t="s">
        <v>415</v>
      </c>
      <c r="B428" s="50">
        <v>0.33358499999985725</v>
      </c>
      <c r="C428" s="45">
        <v>0</v>
      </c>
      <c r="D428" s="45">
        <v>0</v>
      </c>
      <c r="E428" s="61">
        <v>1106</v>
      </c>
    </row>
    <row r="429" spans="1:5" x14ac:dyDescent="0.25">
      <c r="A429" s="39" t="s">
        <v>415</v>
      </c>
      <c r="B429" s="50">
        <v>4.8040000000014516E-2</v>
      </c>
      <c r="C429" s="45">
        <v>0</v>
      </c>
      <c r="D429" s="45">
        <v>0</v>
      </c>
      <c r="E429" s="61">
        <v>1120</v>
      </c>
    </row>
    <row r="430" spans="1:5" x14ac:dyDescent="0.25">
      <c r="A430" s="39" t="s">
        <v>415</v>
      </c>
      <c r="B430" s="50">
        <v>-0.23437999999998738</v>
      </c>
      <c r="C430" s="45">
        <v>0</v>
      </c>
      <c r="D430" s="45">
        <v>0</v>
      </c>
      <c r="E430" s="61">
        <v>1135</v>
      </c>
    </row>
    <row r="431" spans="1:5" x14ac:dyDescent="0.25">
      <c r="A431" s="39" t="s">
        <v>415</v>
      </c>
      <c r="B431" s="50">
        <v>0.47662799999989147</v>
      </c>
      <c r="C431" s="45">
        <v>0</v>
      </c>
      <c r="D431" s="45">
        <v>0</v>
      </c>
      <c r="E431" s="61">
        <v>1226</v>
      </c>
    </row>
    <row r="432" spans="1:5" x14ac:dyDescent="0.25">
      <c r="A432" s="39" t="s">
        <v>415</v>
      </c>
      <c r="B432" s="50">
        <v>-0.2396000000001095</v>
      </c>
      <c r="C432" s="45">
        <v>0</v>
      </c>
      <c r="D432" s="45">
        <v>0</v>
      </c>
      <c r="E432" s="61">
        <v>1236</v>
      </c>
    </row>
    <row r="433" spans="1:5" ht="30" x14ac:dyDescent="0.25">
      <c r="A433" s="42" t="s">
        <v>74</v>
      </c>
      <c r="B433" s="50">
        <v>5.2795603542437561</v>
      </c>
      <c r="C433" s="45">
        <v>6.8068243542436448</v>
      </c>
      <c r="D433" s="45">
        <v>6.8068243542436448</v>
      </c>
      <c r="E433" s="61" t="s">
        <v>416</v>
      </c>
    </row>
    <row r="434" spans="1:5" x14ac:dyDescent="0.25">
      <c r="A434" s="54" t="s">
        <v>74</v>
      </c>
      <c r="B434" s="50">
        <v>-0.41431999999997515</v>
      </c>
      <c r="C434" s="45">
        <v>0</v>
      </c>
      <c r="D434" s="45">
        <v>0</v>
      </c>
      <c r="E434" s="61">
        <v>1095</v>
      </c>
    </row>
    <row r="435" spans="1:5" x14ac:dyDescent="0.25">
      <c r="A435" s="39" t="s">
        <v>74</v>
      </c>
      <c r="B435" s="50">
        <v>-4.7489049999999224</v>
      </c>
      <c r="C435" s="45">
        <v>0</v>
      </c>
      <c r="D435" s="45">
        <v>0</v>
      </c>
      <c r="E435" s="61">
        <v>1138</v>
      </c>
    </row>
    <row r="436" spans="1:5" x14ac:dyDescent="0.25">
      <c r="A436" s="39" t="s">
        <v>74</v>
      </c>
      <c r="B436" s="50">
        <v>-0.18279999999992924</v>
      </c>
      <c r="C436" s="45">
        <v>0</v>
      </c>
      <c r="D436" s="45">
        <v>0</v>
      </c>
      <c r="E436" s="61">
        <v>1193</v>
      </c>
    </row>
    <row r="437" spans="1:5" x14ac:dyDescent="0.25">
      <c r="A437" s="39" t="s">
        <v>74</v>
      </c>
      <c r="B437" s="50">
        <v>0.26782800000000861</v>
      </c>
      <c r="C437" s="45">
        <v>0</v>
      </c>
      <c r="D437" s="45">
        <v>0</v>
      </c>
      <c r="E437" s="61">
        <v>1212</v>
      </c>
    </row>
    <row r="438" spans="1:5" x14ac:dyDescent="0.25">
      <c r="A438" s="40" t="s">
        <v>74</v>
      </c>
      <c r="B438" s="50">
        <f>'1272'!F6</f>
        <v>-0.10455000000001746</v>
      </c>
      <c r="C438" s="45">
        <v>0</v>
      </c>
      <c r="D438" s="45">
        <v>-0.1509000000000924</v>
      </c>
      <c r="E438" s="61">
        <v>1272</v>
      </c>
    </row>
    <row r="439" spans="1:5" ht="30" x14ac:dyDescent="0.25">
      <c r="A439" s="42" t="s">
        <v>417</v>
      </c>
      <c r="B439" s="50">
        <v>-5.5059999999912179E-2</v>
      </c>
      <c r="C439" s="45">
        <v>0</v>
      </c>
      <c r="D439" s="45">
        <v>-5.5059999999912179E-2</v>
      </c>
      <c r="E439" s="61" t="s">
        <v>418</v>
      </c>
    </row>
    <row r="440" spans="1:5" x14ac:dyDescent="0.25">
      <c r="A440" s="42" t="s">
        <v>419</v>
      </c>
      <c r="B440" s="50">
        <v>0.39167999999995118</v>
      </c>
      <c r="C440" s="45">
        <v>0</v>
      </c>
      <c r="D440" s="45">
        <v>4.2260200000004096</v>
      </c>
      <c r="E440" s="61">
        <v>881</v>
      </c>
    </row>
    <row r="441" spans="1:5" x14ac:dyDescent="0.25">
      <c r="A441" s="42" t="s">
        <v>420</v>
      </c>
      <c r="B441" s="50">
        <v>-13.78925000000001</v>
      </c>
      <c r="C441" s="45">
        <v>-13</v>
      </c>
      <c r="D441" s="45">
        <v>-13.78925000000001</v>
      </c>
      <c r="E441" s="60" t="s">
        <v>421</v>
      </c>
    </row>
    <row r="442" spans="1:5" x14ac:dyDescent="0.25">
      <c r="A442" s="42" t="s">
        <v>422</v>
      </c>
      <c r="B442" s="50">
        <v>-0.41686399999997548</v>
      </c>
      <c r="C442" s="45">
        <v>0</v>
      </c>
      <c r="D442" s="45">
        <v>0.2680000000000291</v>
      </c>
      <c r="E442" s="61">
        <v>927</v>
      </c>
    </row>
    <row r="443" spans="1:5" ht="30" x14ac:dyDescent="0.25">
      <c r="A443" s="42" t="s">
        <v>423</v>
      </c>
      <c r="B443" s="50">
        <v>-54.138859247779351</v>
      </c>
      <c r="C443" s="45">
        <v>-54.138859247779351</v>
      </c>
      <c r="D443" s="45">
        <v>-54.138859247779351</v>
      </c>
      <c r="E443" s="60" t="s">
        <v>424</v>
      </c>
    </row>
    <row r="444" spans="1:5" x14ac:dyDescent="0.25">
      <c r="A444" s="42" t="s">
        <v>425</v>
      </c>
      <c r="B444" s="50">
        <v>-0.1652000000000271</v>
      </c>
      <c r="C444" s="45">
        <v>0</v>
      </c>
      <c r="D444" s="45">
        <v>13.9011800000013</v>
      </c>
      <c r="E444" s="61" t="s">
        <v>426</v>
      </c>
    </row>
    <row r="445" spans="1:5" ht="60" x14ac:dyDescent="0.25">
      <c r="A445" s="42" t="s">
        <v>427</v>
      </c>
      <c r="B445" s="50">
        <v>-11.461335181175002</v>
      </c>
      <c r="C445" s="45">
        <v>-11.461335181175002</v>
      </c>
      <c r="D445" s="45">
        <v>-11.461335181175002</v>
      </c>
      <c r="E445" s="60" t="s">
        <v>428</v>
      </c>
    </row>
    <row r="446" spans="1:5" ht="30" x14ac:dyDescent="0.25">
      <c r="A446" s="42" t="s">
        <v>429</v>
      </c>
      <c r="B446" s="50">
        <v>4.2070493184260158</v>
      </c>
      <c r="C446" s="45">
        <v>4.4126493184260198</v>
      </c>
      <c r="D446" s="45">
        <v>4.4280493184260195</v>
      </c>
      <c r="E446" s="60" t="s">
        <v>430</v>
      </c>
    </row>
    <row r="447" spans="1:5" x14ac:dyDescent="0.25">
      <c r="A447" s="42" t="s">
        <v>429</v>
      </c>
      <c r="B447" s="50">
        <v>-0.26194500000002563</v>
      </c>
      <c r="C447" s="45">
        <v>0</v>
      </c>
      <c r="D447" s="45">
        <v>0</v>
      </c>
      <c r="E447" s="59">
        <v>1001</v>
      </c>
    </row>
    <row r="448" spans="1:5" x14ac:dyDescent="0.25">
      <c r="A448" s="39" t="s">
        <v>429</v>
      </c>
      <c r="B448" s="50">
        <v>-4.0724100000000476</v>
      </c>
      <c r="C448" s="45">
        <v>0</v>
      </c>
      <c r="D448" s="45">
        <v>0</v>
      </c>
      <c r="E448" s="61">
        <v>1226</v>
      </c>
    </row>
    <row r="449" spans="1:5" x14ac:dyDescent="0.25">
      <c r="A449" s="42" t="s">
        <v>431</v>
      </c>
      <c r="B449" s="50">
        <v>0.19501249999996162</v>
      </c>
      <c r="C449" s="45">
        <v>0</v>
      </c>
      <c r="D449" s="45">
        <v>0.2680000000000291</v>
      </c>
      <c r="E449" s="61">
        <v>1011</v>
      </c>
    </row>
    <row r="450" spans="1:5" x14ac:dyDescent="0.25">
      <c r="A450" s="42" t="s">
        <v>432</v>
      </c>
      <c r="B450" s="50">
        <v>0.50456000000002632</v>
      </c>
      <c r="C450" s="45">
        <v>0</v>
      </c>
      <c r="D450" s="45">
        <v>0.50456000000002632</v>
      </c>
      <c r="E450" s="61">
        <v>675</v>
      </c>
    </row>
    <row r="451" spans="1:5" x14ac:dyDescent="0.25">
      <c r="A451" s="42" t="s">
        <v>433</v>
      </c>
      <c r="B451" s="50">
        <v>12.336000000000013</v>
      </c>
      <c r="C451" s="45">
        <v>0</v>
      </c>
      <c r="D451" s="45">
        <v>12.336000000000013</v>
      </c>
      <c r="E451" s="60">
        <v>365</v>
      </c>
    </row>
    <row r="452" spans="1:5" x14ac:dyDescent="0.25">
      <c r="A452" s="42" t="s">
        <v>434</v>
      </c>
      <c r="B452" s="50">
        <v>-0.29880000000008522</v>
      </c>
      <c r="C452" s="45">
        <v>0</v>
      </c>
      <c r="D452" s="45">
        <v>0</v>
      </c>
      <c r="E452" s="60" t="s">
        <v>435</v>
      </c>
    </row>
    <row r="453" spans="1:5" ht="90" x14ac:dyDescent="0.25">
      <c r="A453" s="42" t="s">
        <v>117</v>
      </c>
      <c r="B453" s="50">
        <v>6.3624396061186417E-2</v>
      </c>
      <c r="C453" s="45">
        <v>-69.214765603940123</v>
      </c>
      <c r="D453" s="45">
        <v>6.3624396061186417E-2</v>
      </c>
      <c r="E453" s="60" t="s">
        <v>436</v>
      </c>
    </row>
    <row r="454" spans="1:5" x14ac:dyDescent="0.25">
      <c r="A454" s="40" t="s">
        <v>117</v>
      </c>
      <c r="B454" s="50">
        <f>'1282'!F9</f>
        <v>0.19039999999995416</v>
      </c>
      <c r="C454" s="45">
        <v>0</v>
      </c>
      <c r="D454" s="45">
        <v>-0.15090000000009199</v>
      </c>
      <c r="E454" s="61">
        <v>1282</v>
      </c>
    </row>
    <row r="455" spans="1:5" x14ac:dyDescent="0.25">
      <c r="A455" s="20" t="s">
        <v>117</v>
      </c>
      <c r="B455" s="50">
        <f>'1310'!D5</f>
        <v>0.28999999999996362</v>
      </c>
      <c r="C455" s="45">
        <v>0</v>
      </c>
      <c r="D455" s="45">
        <v>0</v>
      </c>
      <c r="E455" s="61">
        <v>1310</v>
      </c>
    </row>
    <row r="456" spans="1:5" x14ac:dyDescent="0.25">
      <c r="A456" s="42" t="s">
        <v>437</v>
      </c>
      <c r="B456" s="50">
        <v>-1.6307806841098227E-2</v>
      </c>
      <c r="C456" s="45">
        <v>0</v>
      </c>
      <c r="D456" s="45">
        <v>-1.6307806841098227E-2</v>
      </c>
      <c r="E456" s="61">
        <v>312</v>
      </c>
    </row>
    <row r="457" spans="1:5" ht="60" x14ac:dyDescent="0.25">
      <c r="A457" s="42" t="s">
        <v>438</v>
      </c>
      <c r="B457" s="50">
        <v>-1.3450499999999579</v>
      </c>
      <c r="C457" s="45">
        <v>0</v>
      </c>
      <c r="D457" s="45">
        <v>-0.84564999999997781</v>
      </c>
      <c r="E457" s="61" t="s">
        <v>439</v>
      </c>
    </row>
    <row r="458" spans="1:5" x14ac:dyDescent="0.25">
      <c r="A458" s="39" t="s">
        <v>438</v>
      </c>
      <c r="B458" s="50">
        <v>1.2126800000000912</v>
      </c>
      <c r="C458" s="45">
        <v>0</v>
      </c>
      <c r="D458" s="45">
        <v>0</v>
      </c>
      <c r="E458" s="61">
        <v>1129</v>
      </c>
    </row>
    <row r="459" spans="1:5" x14ac:dyDescent="0.25">
      <c r="A459" s="20" t="s">
        <v>438</v>
      </c>
      <c r="B459" s="50">
        <f>'1311'!D5</f>
        <v>-2.4600000000000364</v>
      </c>
      <c r="C459" s="45">
        <v>0</v>
      </c>
      <c r="D459" s="45">
        <v>0</v>
      </c>
      <c r="E459" s="61">
        <v>1311</v>
      </c>
    </row>
    <row r="460" spans="1:5" ht="75" x14ac:dyDescent="0.25">
      <c r="A460" s="42" t="s">
        <v>440</v>
      </c>
      <c r="B460" s="50">
        <v>-0.34746626148717041</v>
      </c>
      <c r="C460" s="45">
        <v>-10.745266261487131</v>
      </c>
      <c r="D460" s="45">
        <v>-0.34746626148717041</v>
      </c>
      <c r="E460" s="60" t="s">
        <v>441</v>
      </c>
    </row>
    <row r="461" spans="1:5" x14ac:dyDescent="0.25">
      <c r="A461" s="42" t="s">
        <v>442</v>
      </c>
      <c r="B461" s="50">
        <v>-0.37119999999976017</v>
      </c>
      <c r="C461" s="45">
        <v>0</v>
      </c>
      <c r="D461" s="45">
        <v>0.2680000000000291</v>
      </c>
      <c r="E461" s="61" t="s">
        <v>443</v>
      </c>
    </row>
    <row r="462" spans="1:5" x14ac:dyDescent="0.25">
      <c r="A462" s="54" t="s">
        <v>442</v>
      </c>
      <c r="B462" s="50">
        <v>5.808999999999287E-2</v>
      </c>
      <c r="C462" s="45">
        <v>0</v>
      </c>
      <c r="D462" s="45">
        <v>0</v>
      </c>
      <c r="E462" s="59">
        <v>1079</v>
      </c>
    </row>
    <row r="463" spans="1:5" x14ac:dyDescent="0.25">
      <c r="A463" s="42" t="s">
        <v>444</v>
      </c>
      <c r="B463" s="50">
        <v>-0.25199999999995271</v>
      </c>
      <c r="C463" s="45">
        <v>0</v>
      </c>
      <c r="D463" s="45">
        <v>-0.25199999999995271</v>
      </c>
      <c r="E463" s="60">
        <v>606</v>
      </c>
    </row>
    <row r="464" spans="1:5" x14ac:dyDescent="0.25">
      <c r="A464" s="39" t="s">
        <v>445</v>
      </c>
      <c r="B464" s="50">
        <v>0.38849999999990814</v>
      </c>
      <c r="C464" s="45">
        <v>0</v>
      </c>
      <c r="D464" s="45">
        <v>0</v>
      </c>
      <c r="E464" s="61">
        <v>1174</v>
      </c>
    </row>
    <row r="465" spans="1:5" x14ac:dyDescent="0.25">
      <c r="A465" s="42" t="s">
        <v>446</v>
      </c>
      <c r="B465" s="50">
        <v>449.84879999999998</v>
      </c>
      <c r="C465" s="45">
        <v>0</v>
      </c>
      <c r="D465" s="45">
        <v>450.2038</v>
      </c>
      <c r="E465" s="60" t="s">
        <v>447</v>
      </c>
    </row>
    <row r="466" spans="1:5" x14ac:dyDescent="0.25">
      <c r="A466" s="42" t="s">
        <v>448</v>
      </c>
      <c r="B466" s="50">
        <v>-2.5301818181617364E-2</v>
      </c>
      <c r="C466" s="45">
        <v>1.5424181818181637</v>
      </c>
      <c r="D466" s="45">
        <v>-2.5301818181617364E-2</v>
      </c>
      <c r="E466" s="60" t="s">
        <v>449</v>
      </c>
    </row>
    <row r="467" spans="1:5" ht="30" x14ac:dyDescent="0.25">
      <c r="A467" s="42" t="s">
        <v>450</v>
      </c>
      <c r="B467" s="50">
        <v>-0.19088000000027705</v>
      </c>
      <c r="C467" s="45">
        <v>0</v>
      </c>
      <c r="D467" s="45">
        <v>-0.17405999999999722</v>
      </c>
      <c r="E467" s="61" t="s">
        <v>451</v>
      </c>
    </row>
    <row r="468" spans="1:5" x14ac:dyDescent="0.25">
      <c r="A468" s="54" t="s">
        <v>450</v>
      </c>
      <c r="B468" s="50">
        <v>0.25361999999995533</v>
      </c>
      <c r="C468" s="45">
        <v>0</v>
      </c>
      <c r="D468" s="45">
        <v>0</v>
      </c>
      <c r="E468" s="61">
        <v>1071</v>
      </c>
    </row>
    <row r="469" spans="1:5" x14ac:dyDescent="0.25">
      <c r="A469" s="39" t="s">
        <v>450</v>
      </c>
      <c r="B469" s="50">
        <v>-0.52576999999996588</v>
      </c>
      <c r="C469" s="45">
        <v>0</v>
      </c>
      <c r="D469" s="45">
        <v>0</v>
      </c>
      <c r="E469" s="61">
        <v>1133</v>
      </c>
    </row>
    <row r="470" spans="1:5" x14ac:dyDescent="0.25">
      <c r="A470" s="39" t="s">
        <v>450</v>
      </c>
      <c r="B470" s="50">
        <v>0.33134000000018204</v>
      </c>
      <c r="C470" s="45">
        <v>0</v>
      </c>
      <c r="D470" s="45">
        <v>0</v>
      </c>
      <c r="E470" s="61">
        <v>1160</v>
      </c>
    </row>
    <row r="471" spans="1:5" ht="105" x14ac:dyDescent="0.25">
      <c r="A471" s="42" t="s">
        <v>452</v>
      </c>
      <c r="B471" s="50">
        <v>0.16742945537293963</v>
      </c>
      <c r="C471" s="45">
        <v>-17.428015544627101</v>
      </c>
      <c r="D471" s="45">
        <v>-0.22957054462699489</v>
      </c>
      <c r="E471" s="60" t="s">
        <v>453</v>
      </c>
    </row>
    <row r="472" spans="1:5" x14ac:dyDescent="0.25">
      <c r="A472" s="39" t="s">
        <v>15</v>
      </c>
      <c r="B472" s="50">
        <v>931.48959999999988</v>
      </c>
      <c r="C472" s="45">
        <v>0</v>
      </c>
      <c r="D472" s="45">
        <v>0</v>
      </c>
      <c r="E472" s="61">
        <v>1236</v>
      </c>
    </row>
    <row r="473" spans="1:5" x14ac:dyDescent="0.25">
      <c r="A473" s="40" t="s">
        <v>15</v>
      </c>
      <c r="B473" s="50">
        <f>'1260'!F4</f>
        <v>-931.61799999999994</v>
      </c>
      <c r="C473" s="45">
        <v>0</v>
      </c>
      <c r="D473" s="45">
        <v>-0.1509000000000924</v>
      </c>
      <c r="E473" s="61">
        <v>1260</v>
      </c>
    </row>
    <row r="474" spans="1:5" x14ac:dyDescent="0.25">
      <c r="A474" s="42" t="s">
        <v>454</v>
      </c>
      <c r="B474" s="50">
        <v>0.39359999999999218</v>
      </c>
      <c r="C474" s="45">
        <v>0</v>
      </c>
      <c r="D474" s="45">
        <v>0.26800000000002899</v>
      </c>
      <c r="E474" s="61">
        <v>903</v>
      </c>
    </row>
    <row r="475" spans="1:5" x14ac:dyDescent="0.25">
      <c r="A475" s="42" t="s">
        <v>37</v>
      </c>
      <c r="B475" s="50">
        <v>8.6799999997992927E-3</v>
      </c>
      <c r="C475" s="45">
        <v>0</v>
      </c>
      <c r="D475" s="45">
        <v>0.20899999999994634</v>
      </c>
      <c r="E475" s="60" t="s">
        <v>455</v>
      </c>
    </row>
    <row r="476" spans="1:5" x14ac:dyDescent="0.25">
      <c r="A476" s="39" t="s">
        <v>37</v>
      </c>
      <c r="B476" s="50">
        <v>-0.33215999999993073</v>
      </c>
      <c r="C476" s="45">
        <v>0</v>
      </c>
      <c r="D476" s="45">
        <v>0</v>
      </c>
      <c r="E476" s="61">
        <v>1150</v>
      </c>
    </row>
    <row r="477" spans="1:5" x14ac:dyDescent="0.25">
      <c r="A477" s="39" t="s">
        <v>37</v>
      </c>
      <c r="B477" s="50">
        <f>'1264'!F5</f>
        <v>0.36239999999997963</v>
      </c>
      <c r="C477" s="45">
        <v>0</v>
      </c>
      <c r="D477" s="45">
        <v>-0.1509000000000924</v>
      </c>
      <c r="E477" s="61">
        <v>1264</v>
      </c>
    </row>
    <row r="478" spans="1:5" x14ac:dyDescent="0.25">
      <c r="A478" s="42" t="s">
        <v>37</v>
      </c>
      <c r="B478" s="50">
        <f>'1306'!D9</f>
        <v>-0.41000000000002501</v>
      </c>
      <c r="C478" s="45">
        <v>0</v>
      </c>
      <c r="D478" s="45">
        <v>0</v>
      </c>
      <c r="E478" s="61">
        <v>1306</v>
      </c>
    </row>
    <row r="479" spans="1:5" x14ac:dyDescent="0.25">
      <c r="A479" s="42" t="s">
        <v>456</v>
      </c>
      <c r="B479" s="50">
        <v>14.026053531598507</v>
      </c>
      <c r="C479" s="45">
        <v>14.026053531598507</v>
      </c>
      <c r="D479" s="45">
        <v>14.026053531598507</v>
      </c>
      <c r="E479" s="60">
        <v>173</v>
      </c>
    </row>
    <row r="480" spans="1:5" x14ac:dyDescent="0.25">
      <c r="A480" s="42" t="s">
        <v>457</v>
      </c>
      <c r="B480" s="50">
        <v>6.4452967953188249</v>
      </c>
      <c r="C480" s="45">
        <v>6.4452967953188249</v>
      </c>
      <c r="D480" s="45">
        <v>6.4452967953188249</v>
      </c>
      <c r="E480" s="60" t="s">
        <v>458</v>
      </c>
    </row>
    <row r="481" spans="1:5" x14ac:dyDescent="0.25">
      <c r="A481" s="54" t="s">
        <v>459</v>
      </c>
      <c r="B481" s="50">
        <v>-0.32031999999981053</v>
      </c>
      <c r="C481" s="45">
        <v>0</v>
      </c>
      <c r="D481" s="45">
        <v>0</v>
      </c>
      <c r="E481" s="61">
        <v>1065</v>
      </c>
    </row>
    <row r="482" spans="1:5" x14ac:dyDescent="0.25">
      <c r="A482" s="42" t="s">
        <v>459</v>
      </c>
      <c r="B482" s="50">
        <f>'1306'!D6</f>
        <v>-0.28999999999996362</v>
      </c>
      <c r="C482" s="45">
        <v>0</v>
      </c>
      <c r="D482" s="45">
        <v>0</v>
      </c>
      <c r="E482" s="61">
        <v>1306</v>
      </c>
    </row>
    <row r="483" spans="1:5" x14ac:dyDescent="0.25">
      <c r="A483" s="42" t="s">
        <v>460</v>
      </c>
      <c r="B483" s="50">
        <v>-0.3727200000000721</v>
      </c>
      <c r="C483" s="45">
        <v>0</v>
      </c>
      <c r="D483" s="45">
        <v>0.2680000000000291</v>
      </c>
      <c r="E483" s="61">
        <v>951</v>
      </c>
    </row>
    <row r="484" spans="1:5" x14ac:dyDescent="0.25">
      <c r="A484" s="42" t="s">
        <v>461</v>
      </c>
      <c r="B484" s="50">
        <v>0.1390400000000227</v>
      </c>
      <c r="C484" s="45">
        <v>0</v>
      </c>
      <c r="D484" s="45">
        <v>0.59954000000004726</v>
      </c>
      <c r="E484" s="60" t="s">
        <v>462</v>
      </c>
    </row>
    <row r="485" spans="1:5" x14ac:dyDescent="0.25">
      <c r="A485" s="39" t="s">
        <v>81</v>
      </c>
      <c r="B485" s="50">
        <v>0.29884000000004107</v>
      </c>
      <c r="C485" s="45">
        <v>0</v>
      </c>
      <c r="D485" s="45">
        <v>0</v>
      </c>
      <c r="E485" s="61">
        <v>1134</v>
      </c>
    </row>
    <row r="486" spans="1:5" x14ac:dyDescent="0.25">
      <c r="A486" s="39" t="s">
        <v>81</v>
      </c>
      <c r="B486" s="50">
        <v>-0.68309999999996762</v>
      </c>
      <c r="C486" s="45">
        <v>0</v>
      </c>
      <c r="D486" s="45">
        <v>0</v>
      </c>
      <c r="E486" s="61">
        <v>1135</v>
      </c>
    </row>
    <row r="487" spans="1:5" x14ac:dyDescent="0.25">
      <c r="A487" s="39" t="s">
        <v>81</v>
      </c>
      <c r="B487" s="50">
        <v>-0.47392000000013468</v>
      </c>
      <c r="C487" s="45">
        <v>0</v>
      </c>
      <c r="D487" s="45">
        <v>0</v>
      </c>
      <c r="E487" s="61">
        <v>1224</v>
      </c>
    </row>
    <row r="488" spans="1:5" x14ac:dyDescent="0.25">
      <c r="A488" s="40" t="s">
        <v>81</v>
      </c>
      <c r="B488" s="50">
        <f>'1274'!F4</f>
        <v>6.4399999999977808E-2</v>
      </c>
      <c r="C488" s="45">
        <v>0</v>
      </c>
      <c r="D488" s="45">
        <v>-0.1509000000000924</v>
      </c>
      <c r="E488" s="61">
        <v>1274</v>
      </c>
    </row>
    <row r="489" spans="1:5" ht="105" x14ac:dyDescent="0.25">
      <c r="A489" s="42" t="s">
        <v>122</v>
      </c>
      <c r="B489" s="50">
        <v>-0.83198725887174874</v>
      </c>
      <c r="C489" s="45">
        <v>-15.994466053139689</v>
      </c>
      <c r="D489" s="45">
        <v>-0.83198725887174874</v>
      </c>
      <c r="E489" s="61" t="s">
        <v>463</v>
      </c>
    </row>
    <row r="490" spans="1:5" x14ac:dyDescent="0.25">
      <c r="A490" s="54" t="s">
        <v>122</v>
      </c>
      <c r="B490" s="50">
        <v>-0.40219999999999345</v>
      </c>
      <c r="C490" s="45">
        <v>0</v>
      </c>
      <c r="D490" s="45">
        <v>0</v>
      </c>
      <c r="E490" s="59">
        <v>1072</v>
      </c>
    </row>
    <row r="491" spans="1:5" x14ac:dyDescent="0.25">
      <c r="A491" s="39" t="s">
        <v>122</v>
      </c>
      <c r="B491" s="50">
        <v>-0.8708000000000311</v>
      </c>
      <c r="C491" s="45">
        <v>0</v>
      </c>
      <c r="D491" s="45">
        <v>0</v>
      </c>
      <c r="E491" s="61">
        <v>1187</v>
      </c>
    </row>
    <row r="492" spans="1:5" x14ac:dyDescent="0.25">
      <c r="A492" s="40" t="s">
        <v>122</v>
      </c>
      <c r="B492" s="50">
        <f>'1283'!D8</f>
        <v>0.23000000000001819</v>
      </c>
      <c r="C492" s="45">
        <v>0</v>
      </c>
      <c r="D492" s="45">
        <v>-0.15090000000009199</v>
      </c>
      <c r="E492" s="61">
        <v>1283</v>
      </c>
    </row>
    <row r="493" spans="1:5" x14ac:dyDescent="0.25">
      <c r="A493" s="42" t="s">
        <v>97</v>
      </c>
      <c r="B493" s="50">
        <v>2.3529999999880147E-2</v>
      </c>
      <c r="C493" s="45">
        <v>0</v>
      </c>
      <c r="D493" s="45">
        <v>0</v>
      </c>
      <c r="E493" s="61" t="s">
        <v>464</v>
      </c>
    </row>
    <row r="494" spans="1:5" x14ac:dyDescent="0.25">
      <c r="A494" s="42" t="s">
        <v>97</v>
      </c>
      <c r="B494" s="50">
        <v>0.22439999999994598</v>
      </c>
      <c r="C494" s="45">
        <v>0</v>
      </c>
      <c r="D494" s="45">
        <v>0</v>
      </c>
      <c r="E494" s="61">
        <v>986</v>
      </c>
    </row>
    <row r="495" spans="1:5" x14ac:dyDescent="0.25">
      <c r="A495" s="42" t="s">
        <v>97</v>
      </c>
      <c r="B495" s="50">
        <v>-0.47754049999997505</v>
      </c>
      <c r="C495" s="45">
        <v>0</v>
      </c>
      <c r="D495" s="45">
        <v>0</v>
      </c>
      <c r="E495" s="59">
        <v>1001</v>
      </c>
    </row>
    <row r="496" spans="1:5" x14ac:dyDescent="0.25">
      <c r="A496" s="42" t="s">
        <v>97</v>
      </c>
      <c r="B496" s="50">
        <v>-0.78280000000000882</v>
      </c>
      <c r="C496" s="45">
        <v>0</v>
      </c>
      <c r="D496" s="45">
        <v>0.26800000000002899</v>
      </c>
      <c r="E496" s="61">
        <v>1044</v>
      </c>
    </row>
    <row r="497" spans="1:5" x14ac:dyDescent="0.25">
      <c r="A497" s="54" t="s">
        <v>97</v>
      </c>
      <c r="B497" s="50">
        <v>-0.1173710000000483</v>
      </c>
      <c r="C497" s="45">
        <v>0</v>
      </c>
      <c r="D497" s="45">
        <v>0</v>
      </c>
      <c r="E497" s="61">
        <v>1086</v>
      </c>
    </row>
    <row r="498" spans="1:5" x14ac:dyDescent="0.25">
      <c r="A498" s="40" t="s">
        <v>97</v>
      </c>
      <c r="B498" s="50">
        <f>'1277'!F7</f>
        <v>-0.2015999999999849</v>
      </c>
      <c r="C498" s="45">
        <v>0</v>
      </c>
      <c r="D498" s="45">
        <v>-0.15090000000009199</v>
      </c>
      <c r="E498" s="61">
        <v>1277</v>
      </c>
    </row>
    <row r="499" spans="1:5" x14ac:dyDescent="0.25">
      <c r="A499" s="40" t="s">
        <v>97</v>
      </c>
      <c r="B499" s="50">
        <f>'1279'!F7</f>
        <v>0.17379999999997153</v>
      </c>
      <c r="C499" s="45">
        <v>0</v>
      </c>
      <c r="D499" s="45">
        <v>-0.15090000000009199</v>
      </c>
      <c r="E499" s="61">
        <v>1279</v>
      </c>
    </row>
    <row r="500" spans="1:5" x14ac:dyDescent="0.25">
      <c r="A500" s="42" t="s">
        <v>465</v>
      </c>
      <c r="B500" s="50">
        <v>-0.477800000000002</v>
      </c>
      <c r="C500" s="45">
        <v>0</v>
      </c>
      <c r="D500" s="45">
        <v>0.2680000000000291</v>
      </c>
      <c r="E500" s="59">
        <v>998</v>
      </c>
    </row>
    <row r="501" spans="1:5" x14ac:dyDescent="0.25">
      <c r="A501" s="42" t="s">
        <v>466</v>
      </c>
      <c r="B501" s="50">
        <v>0.56277200000033645</v>
      </c>
      <c r="C501" s="45">
        <v>0</v>
      </c>
      <c r="D501" s="45">
        <v>0.2680000000000291</v>
      </c>
      <c r="E501" s="61" t="s">
        <v>467</v>
      </c>
    </row>
    <row r="502" spans="1:5" x14ac:dyDescent="0.25">
      <c r="A502" s="42" t="s">
        <v>466</v>
      </c>
      <c r="B502" s="50">
        <v>-4.6894999999949505E-2</v>
      </c>
      <c r="C502" s="45">
        <v>0</v>
      </c>
      <c r="D502" s="45">
        <v>0.2680000000000291</v>
      </c>
      <c r="E502" s="59">
        <v>1041</v>
      </c>
    </row>
    <row r="503" spans="1:5" x14ac:dyDescent="0.25">
      <c r="A503" s="42" t="s">
        <v>466</v>
      </c>
      <c r="B503" s="50">
        <v>-0.42951579999999012</v>
      </c>
      <c r="C503" s="45">
        <v>0</v>
      </c>
      <c r="D503" s="45">
        <v>0.26800000000002899</v>
      </c>
      <c r="E503" s="61">
        <v>1052</v>
      </c>
    </row>
    <row r="504" spans="1:5" x14ac:dyDescent="0.25">
      <c r="A504" s="39" t="s">
        <v>468</v>
      </c>
      <c r="B504" s="50">
        <v>-0.43960000000060973</v>
      </c>
      <c r="C504" s="45">
        <v>0</v>
      </c>
      <c r="D504" s="45">
        <v>0</v>
      </c>
      <c r="E504" s="61">
        <v>1143</v>
      </c>
    </row>
    <row r="505" spans="1:5" x14ac:dyDescent="0.25">
      <c r="A505" s="39" t="s">
        <v>469</v>
      </c>
      <c r="B505" s="50">
        <v>-3.6710999999968408E-2</v>
      </c>
      <c r="C505" s="45">
        <v>0</v>
      </c>
      <c r="D505" s="45">
        <v>0</v>
      </c>
      <c r="E505" s="61">
        <v>1157</v>
      </c>
    </row>
    <row r="506" spans="1:5" x14ac:dyDescent="0.25">
      <c r="A506" s="39" t="s">
        <v>469</v>
      </c>
      <c r="B506" s="50">
        <v>0</v>
      </c>
      <c r="C506" s="45">
        <v>0</v>
      </c>
      <c r="D506" s="45">
        <v>0</v>
      </c>
      <c r="E506" s="61">
        <v>1166</v>
      </c>
    </row>
    <row r="507" spans="1:5" x14ac:dyDescent="0.25">
      <c r="A507" s="42" t="s">
        <v>470</v>
      </c>
      <c r="B507" s="50">
        <v>0.33179999999993015</v>
      </c>
      <c r="C507" s="45"/>
      <c r="D507" s="45"/>
      <c r="E507" s="61">
        <v>796</v>
      </c>
    </row>
    <row r="508" spans="1:5" ht="45" x14ac:dyDescent="0.25">
      <c r="A508" s="42" t="s">
        <v>471</v>
      </c>
      <c r="B508" s="50">
        <v>-0.34727613382898426</v>
      </c>
      <c r="C508" s="45">
        <v>1.5234438661710215</v>
      </c>
      <c r="D508" s="45">
        <v>-0.3849761338288431</v>
      </c>
      <c r="E508" s="61" t="s">
        <v>472</v>
      </c>
    </row>
    <row r="509" spans="1:5" x14ac:dyDescent="0.25">
      <c r="A509" s="39" t="s">
        <v>471</v>
      </c>
      <c r="B509" s="50">
        <v>-0.1592000000000553</v>
      </c>
      <c r="C509" s="45">
        <v>0</v>
      </c>
      <c r="D509" s="45">
        <v>0</v>
      </c>
      <c r="E509" s="61">
        <v>1181</v>
      </c>
    </row>
    <row r="510" spans="1:5" ht="45" x14ac:dyDescent="0.25">
      <c r="A510" s="42" t="s">
        <v>473</v>
      </c>
      <c r="B510" s="50">
        <v>1.7719064523328569</v>
      </c>
      <c r="C510" s="45">
        <v>1.6205894523326378</v>
      </c>
      <c r="D510" s="45">
        <v>0.53855945233266311</v>
      </c>
      <c r="E510" s="61" t="s">
        <v>474</v>
      </c>
    </row>
    <row r="511" spans="1:5" x14ac:dyDescent="0.25">
      <c r="A511" s="42" t="s">
        <v>473</v>
      </c>
      <c r="B511" s="50">
        <v>-0.65308449999952245</v>
      </c>
      <c r="C511" s="45">
        <v>0</v>
      </c>
      <c r="D511" s="45">
        <v>0</v>
      </c>
      <c r="E511" s="59">
        <v>1002</v>
      </c>
    </row>
    <row r="512" spans="1:5" x14ac:dyDescent="0.25">
      <c r="A512" s="42" t="s">
        <v>473</v>
      </c>
      <c r="B512" s="50">
        <v>-0.11910999999997784</v>
      </c>
      <c r="C512" s="45">
        <v>0</v>
      </c>
      <c r="D512" s="45">
        <v>0.2680000000000291</v>
      </c>
      <c r="E512" s="61">
        <v>1005</v>
      </c>
    </row>
    <row r="513" spans="1:5" x14ac:dyDescent="0.25">
      <c r="A513" s="39" t="s">
        <v>473</v>
      </c>
      <c r="B513" s="50">
        <v>-447.59939000000003</v>
      </c>
      <c r="C513" s="45">
        <v>0</v>
      </c>
      <c r="D513" s="45">
        <v>0</v>
      </c>
      <c r="E513" s="61">
        <v>1243</v>
      </c>
    </row>
    <row r="514" spans="1:5" x14ac:dyDescent="0.25">
      <c r="A514" s="39" t="s">
        <v>473</v>
      </c>
      <c r="B514" s="50">
        <v>446.16922</v>
      </c>
      <c r="C514" s="45">
        <v>0</v>
      </c>
      <c r="D514" s="45">
        <v>0</v>
      </c>
      <c r="E514" s="61">
        <v>1244</v>
      </c>
    </row>
    <row r="515" spans="1:5" x14ac:dyDescent="0.25">
      <c r="A515" s="69" t="s">
        <v>1488</v>
      </c>
      <c r="B515" s="50">
        <f>'1296'!D7</f>
        <v>-0.26999999999998181</v>
      </c>
      <c r="C515" s="45">
        <v>0</v>
      </c>
      <c r="D515" s="45">
        <v>0</v>
      </c>
      <c r="E515" s="61">
        <v>1296</v>
      </c>
    </row>
    <row r="516" spans="1:5" x14ac:dyDescent="0.25">
      <c r="A516" s="42" t="s">
        <v>475</v>
      </c>
      <c r="B516" s="50">
        <v>-0.66820000000006985</v>
      </c>
      <c r="C516" s="45">
        <v>0</v>
      </c>
      <c r="D516" s="45">
        <v>-0.28309999999999036</v>
      </c>
      <c r="E516" s="61" t="s">
        <v>476</v>
      </c>
    </row>
    <row r="517" spans="1:5" x14ac:dyDescent="0.25">
      <c r="A517" s="42" t="s">
        <v>477</v>
      </c>
      <c r="B517" s="50">
        <v>0.2046999999999457</v>
      </c>
      <c r="C517" s="45">
        <v>0</v>
      </c>
      <c r="D517" s="45">
        <v>0.2046999999999457</v>
      </c>
      <c r="E517" s="61" t="s">
        <v>478</v>
      </c>
    </row>
    <row r="518" spans="1:5" x14ac:dyDescent="0.25">
      <c r="A518" s="39" t="s">
        <v>479</v>
      </c>
      <c r="B518" s="50">
        <v>401.94795999999997</v>
      </c>
      <c r="C518" s="45">
        <v>0</v>
      </c>
      <c r="D518" s="45">
        <v>0</v>
      </c>
      <c r="E518" s="61">
        <v>1238</v>
      </c>
    </row>
    <row r="519" spans="1:5" x14ac:dyDescent="0.25">
      <c r="A519" s="39" t="s">
        <v>479</v>
      </c>
      <c r="B519" s="50">
        <v>-402.07503000000003</v>
      </c>
      <c r="C519" s="45">
        <v>0</v>
      </c>
      <c r="D519" s="45">
        <v>0</v>
      </c>
      <c r="E519" s="61">
        <v>1239</v>
      </c>
    </row>
    <row r="520" spans="1:5" x14ac:dyDescent="0.25">
      <c r="A520" s="39" t="s">
        <v>480</v>
      </c>
      <c r="B520" s="50">
        <v>0.48319999999989705</v>
      </c>
      <c r="C520" s="45">
        <v>0</v>
      </c>
      <c r="D520" s="45">
        <v>0</v>
      </c>
      <c r="E520" s="61">
        <v>1258</v>
      </c>
    </row>
    <row r="521" spans="1:5" x14ac:dyDescent="0.25">
      <c r="A521" s="39" t="s">
        <v>69</v>
      </c>
      <c r="B521" s="50">
        <v>0.39630249999999023</v>
      </c>
      <c r="C521" s="45">
        <v>0</v>
      </c>
      <c r="D521" s="45">
        <v>0</v>
      </c>
      <c r="E521" s="61">
        <v>1247</v>
      </c>
    </row>
    <row r="522" spans="1:5" x14ac:dyDescent="0.25">
      <c r="A522" s="40" t="s">
        <v>69</v>
      </c>
      <c r="B522" s="50">
        <f>'1271'!F4</f>
        <v>0.37050000000090222</v>
      </c>
      <c r="C522" s="45">
        <v>0</v>
      </c>
      <c r="D522" s="45">
        <v>-0.1509000000000924</v>
      </c>
      <c r="E522" s="61">
        <v>1271</v>
      </c>
    </row>
    <row r="523" spans="1:5" x14ac:dyDescent="0.25">
      <c r="A523" s="40" t="s">
        <v>69</v>
      </c>
      <c r="B523" s="50">
        <f>'1273'!F12</f>
        <v>6.3999999999850843E-3</v>
      </c>
      <c r="C523" s="45">
        <v>0</v>
      </c>
      <c r="D523" s="45">
        <v>-0.1509000000000924</v>
      </c>
      <c r="E523" s="61">
        <v>1273</v>
      </c>
    </row>
    <row r="524" spans="1:5" x14ac:dyDescent="0.25">
      <c r="A524" s="40" t="s">
        <v>69</v>
      </c>
      <c r="B524" s="50">
        <f>'1275'!F6</f>
        <v>-0.45080000000001519</v>
      </c>
      <c r="C524" s="45">
        <v>0</v>
      </c>
      <c r="D524" s="45">
        <v>-0.1509000000000924</v>
      </c>
      <c r="E524" s="61">
        <v>1275</v>
      </c>
    </row>
    <row r="525" spans="1:5" x14ac:dyDescent="0.25">
      <c r="A525" s="40" t="s">
        <v>69</v>
      </c>
      <c r="B525" s="50">
        <f>'1283'!D9</f>
        <v>-9.9999999999909051E-2</v>
      </c>
      <c r="C525" s="45">
        <v>0</v>
      </c>
      <c r="D525" s="45">
        <v>-0.15090000000009199</v>
      </c>
      <c r="E525" s="61">
        <v>1283</v>
      </c>
    </row>
    <row r="526" spans="1:5" x14ac:dyDescent="0.25">
      <c r="A526" s="40" t="s">
        <v>69</v>
      </c>
      <c r="B526" s="50">
        <f>'1286'!D6</f>
        <v>-0.46999999999979991</v>
      </c>
      <c r="C526" s="45">
        <v>0</v>
      </c>
      <c r="D526" s="45">
        <v>-0.1509000000000924</v>
      </c>
      <c r="E526" s="61">
        <v>1286</v>
      </c>
    </row>
    <row r="527" spans="1:5" x14ac:dyDescent="0.25">
      <c r="A527" s="92" t="s">
        <v>69</v>
      </c>
      <c r="B527" s="50">
        <f>'1313'!D4</f>
        <v>0.26999999999998181</v>
      </c>
      <c r="C527" s="45">
        <v>0</v>
      </c>
      <c r="D527" s="45">
        <v>0</v>
      </c>
      <c r="E527" s="61">
        <v>1313</v>
      </c>
    </row>
    <row r="528" spans="1:5" x14ac:dyDescent="0.25">
      <c r="A528" s="42" t="s">
        <v>481</v>
      </c>
      <c r="B528" s="50">
        <v>0.35979999999995016</v>
      </c>
      <c r="C528" s="45">
        <v>0</v>
      </c>
      <c r="D528" s="45">
        <v>0.35979999999995016</v>
      </c>
      <c r="E528" s="61" t="s">
        <v>482</v>
      </c>
    </row>
    <row r="529" spans="1:5" x14ac:dyDescent="0.25">
      <c r="A529" s="42" t="s">
        <v>483</v>
      </c>
      <c r="B529" s="50">
        <v>-1.3094999999907486E-2</v>
      </c>
      <c r="C529" s="45">
        <v>0</v>
      </c>
      <c r="D529" s="45">
        <v>-1.3094999999907486E-2</v>
      </c>
      <c r="E529" s="61" t="s">
        <v>484</v>
      </c>
    </row>
    <row r="530" spans="1:5" x14ac:dyDescent="0.25">
      <c r="A530" s="42" t="s">
        <v>485</v>
      </c>
      <c r="B530" s="50">
        <v>-0.80940000000009604</v>
      </c>
      <c r="C530" s="45">
        <v>0</v>
      </c>
      <c r="D530" s="45">
        <v>0</v>
      </c>
      <c r="E530" s="61">
        <v>996</v>
      </c>
    </row>
    <row r="531" spans="1:5" x14ac:dyDescent="0.25">
      <c r="A531" s="39" t="s">
        <v>64</v>
      </c>
      <c r="B531" s="50">
        <v>0.50299999999992906</v>
      </c>
      <c r="C531" s="45">
        <v>0</v>
      </c>
      <c r="D531" s="45">
        <v>0</v>
      </c>
      <c r="E531" s="61">
        <v>1222</v>
      </c>
    </row>
    <row r="532" spans="1:5" x14ac:dyDescent="0.25">
      <c r="A532" s="39" t="s">
        <v>64</v>
      </c>
      <c r="B532" s="50">
        <v>0.35359999999991487</v>
      </c>
      <c r="C532" s="45">
        <v>0</v>
      </c>
      <c r="D532" s="45">
        <v>0</v>
      </c>
      <c r="E532" s="61">
        <v>1258</v>
      </c>
    </row>
    <row r="533" spans="1:5" x14ac:dyDescent="0.25">
      <c r="A533" s="39" t="s">
        <v>64</v>
      </c>
      <c r="B533" s="50">
        <v>0.26895999999999276</v>
      </c>
      <c r="C533" s="45">
        <v>0</v>
      </c>
      <c r="D533" s="45">
        <v>0</v>
      </c>
      <c r="E533" s="61">
        <v>1259</v>
      </c>
    </row>
    <row r="534" spans="1:5" x14ac:dyDescent="0.25">
      <c r="A534" s="40" t="s">
        <v>64</v>
      </c>
      <c r="B534" s="50">
        <f>'1270'!F8</f>
        <v>0.34899999999998954</v>
      </c>
      <c r="C534" s="45">
        <v>0</v>
      </c>
      <c r="D534" s="45">
        <v>-0.1509000000000924</v>
      </c>
      <c r="E534" s="61">
        <v>1270</v>
      </c>
    </row>
    <row r="535" spans="1:5" x14ac:dyDescent="0.25">
      <c r="A535" s="42" t="s">
        <v>486</v>
      </c>
      <c r="B535" s="50">
        <v>-0.27639999999999532</v>
      </c>
      <c r="C535" s="45">
        <v>0</v>
      </c>
      <c r="D535" s="45">
        <v>-0.27639999999999532</v>
      </c>
      <c r="E535" s="61" t="s">
        <v>487</v>
      </c>
    </row>
    <row r="536" spans="1:5" x14ac:dyDescent="0.25">
      <c r="A536" s="42" t="s">
        <v>488</v>
      </c>
      <c r="B536" s="50">
        <v>-0.62880000000041036</v>
      </c>
      <c r="C536" s="45">
        <v>0</v>
      </c>
      <c r="D536" s="45">
        <v>-0.46720000000004802</v>
      </c>
      <c r="E536" s="61" t="s">
        <v>489</v>
      </c>
    </row>
    <row r="537" spans="1:5" x14ac:dyDescent="0.25">
      <c r="A537" s="54" t="s">
        <v>488</v>
      </c>
      <c r="B537" s="50">
        <v>0.11840500000016618</v>
      </c>
      <c r="C537" s="45">
        <v>0</v>
      </c>
      <c r="D537" s="45">
        <v>0</v>
      </c>
      <c r="E537" s="61">
        <v>1095</v>
      </c>
    </row>
    <row r="538" spans="1:5" x14ac:dyDescent="0.25">
      <c r="A538" s="42" t="s">
        <v>490</v>
      </c>
      <c r="B538" s="50">
        <v>-0.47169999999982792</v>
      </c>
      <c r="C538" s="45">
        <v>0</v>
      </c>
      <c r="D538" s="45">
        <v>-0.47169999999982792</v>
      </c>
      <c r="E538" s="61" t="s">
        <v>491</v>
      </c>
    </row>
    <row r="539" spans="1:5" x14ac:dyDescent="0.25">
      <c r="A539" s="42" t="s">
        <v>492</v>
      </c>
      <c r="B539" s="50">
        <v>0.27010999999981777</v>
      </c>
      <c r="C539" s="45">
        <v>0</v>
      </c>
      <c r="D539" s="45">
        <v>0.27010999999981777</v>
      </c>
      <c r="E539" s="61" t="s">
        <v>493</v>
      </c>
    </row>
    <row r="540" spans="1:5" x14ac:dyDescent="0.25">
      <c r="A540" s="39" t="s">
        <v>492</v>
      </c>
      <c r="B540" s="50">
        <v>0.19303999999999633</v>
      </c>
      <c r="C540" s="45">
        <v>0</v>
      </c>
      <c r="D540" s="45">
        <v>0</v>
      </c>
      <c r="E540" s="61">
        <v>1162</v>
      </c>
    </row>
    <row r="541" spans="1:5" x14ac:dyDescent="0.25">
      <c r="A541" s="39" t="s">
        <v>492</v>
      </c>
      <c r="B541" s="50">
        <v>5.9800000000109321E-2</v>
      </c>
      <c r="C541" s="45">
        <v>0</v>
      </c>
      <c r="D541" s="45">
        <v>0</v>
      </c>
      <c r="E541" s="61">
        <v>1173</v>
      </c>
    </row>
    <row r="542" spans="1:5" x14ac:dyDescent="0.25">
      <c r="A542" s="39" t="s">
        <v>492</v>
      </c>
      <c r="B542" s="50">
        <v>-0.21976999999992586</v>
      </c>
      <c r="C542" s="45">
        <v>0</v>
      </c>
      <c r="D542" s="45">
        <v>0</v>
      </c>
      <c r="E542" s="61">
        <v>1220</v>
      </c>
    </row>
    <row r="543" spans="1:5" x14ac:dyDescent="0.25">
      <c r="A543" s="42" t="s">
        <v>494</v>
      </c>
      <c r="B543" s="50">
        <v>5.6583987951810286</v>
      </c>
      <c r="C543" s="45">
        <v>5.6583987951810286</v>
      </c>
      <c r="D543" s="45">
        <v>5.6583987951810286</v>
      </c>
      <c r="E543" s="61">
        <v>217</v>
      </c>
    </row>
    <row r="544" spans="1:5" x14ac:dyDescent="0.25">
      <c r="A544" s="42" t="s">
        <v>495</v>
      </c>
      <c r="B544" s="50">
        <v>-0.46450000000015734</v>
      </c>
      <c r="C544" s="45">
        <v>0</v>
      </c>
      <c r="D544" s="45">
        <v>-0.46450000000015734</v>
      </c>
      <c r="E544" s="61" t="s">
        <v>496</v>
      </c>
    </row>
    <row r="545" spans="1:5" x14ac:dyDescent="0.25">
      <c r="A545" s="42" t="s">
        <v>497</v>
      </c>
      <c r="B545" s="50">
        <v>-2.6790087885493676</v>
      </c>
      <c r="C545" s="45">
        <v>-2.6790087885493676</v>
      </c>
      <c r="D545" s="45">
        <v>-2.6790087885493676</v>
      </c>
      <c r="E545" s="61" t="s">
        <v>498</v>
      </c>
    </row>
    <row r="546" spans="1:5" x14ac:dyDescent="0.25">
      <c r="A546" s="42" t="s">
        <v>499</v>
      </c>
      <c r="B546" s="50">
        <v>0.35430000000002337</v>
      </c>
      <c r="C546" s="45">
        <v>0</v>
      </c>
      <c r="D546" s="45">
        <v>1.3000000000090495E-2</v>
      </c>
      <c r="E546" s="61" t="s">
        <v>500</v>
      </c>
    </row>
    <row r="547" spans="1:5" x14ac:dyDescent="0.25">
      <c r="A547" s="40" t="s">
        <v>142</v>
      </c>
      <c r="B547" s="50">
        <f>'1288'!D10</f>
        <v>0.49000000000000909</v>
      </c>
      <c r="C547" s="45">
        <v>0</v>
      </c>
      <c r="D547" s="45">
        <v>-0.1509000000000924</v>
      </c>
      <c r="E547" s="61">
        <v>1288</v>
      </c>
    </row>
    <row r="548" spans="1:5" x14ac:dyDescent="0.25">
      <c r="A548" s="40" t="s">
        <v>127</v>
      </c>
      <c r="B548" s="50">
        <f>'1285'!D5</f>
        <v>0.32999999999992724</v>
      </c>
      <c r="C548" s="45">
        <v>0</v>
      </c>
      <c r="D548" s="45">
        <v>-0.1509000000000924</v>
      </c>
      <c r="E548" s="61">
        <v>1285</v>
      </c>
    </row>
    <row r="549" spans="1:5" x14ac:dyDescent="0.25">
      <c r="A549" s="54" t="s">
        <v>501</v>
      </c>
      <c r="B549" s="50">
        <v>-3.5003119999998944</v>
      </c>
      <c r="C549" s="45">
        <v>0</v>
      </c>
      <c r="D549" s="45">
        <v>0</v>
      </c>
      <c r="E549" s="59">
        <v>1077</v>
      </c>
    </row>
    <row r="550" spans="1:5" x14ac:dyDescent="0.25">
      <c r="A550" s="39" t="s">
        <v>501</v>
      </c>
      <c r="B550" s="50">
        <v>-5.1920999999765627E-2</v>
      </c>
      <c r="C550" s="45">
        <v>0</v>
      </c>
      <c r="D550" s="45">
        <v>0</v>
      </c>
      <c r="E550" s="61">
        <v>1158</v>
      </c>
    </row>
    <row r="551" spans="1:5" x14ac:dyDescent="0.25">
      <c r="A551" s="42" t="s">
        <v>502</v>
      </c>
      <c r="B551" s="50">
        <v>-7.7700634670497948</v>
      </c>
      <c r="C551" s="45">
        <v>0.54497861711854512</v>
      </c>
      <c r="D551" s="45">
        <v>-7.3876634670498333</v>
      </c>
      <c r="E551" s="61" t="s">
        <v>503</v>
      </c>
    </row>
    <row r="552" spans="1:5" x14ac:dyDescent="0.25">
      <c r="A552" s="42" t="s">
        <v>504</v>
      </c>
      <c r="B552" s="50">
        <v>-0.10779175050311096</v>
      </c>
      <c r="C552" s="45"/>
      <c r="D552" s="45">
        <v>-0.10779175050311096</v>
      </c>
      <c r="E552" s="61">
        <v>300</v>
      </c>
    </row>
    <row r="553" spans="1:5" x14ac:dyDescent="0.25">
      <c r="A553" s="39" t="s">
        <v>504</v>
      </c>
      <c r="B553" s="50">
        <v>-0.37680000000000291</v>
      </c>
      <c r="C553" s="45">
        <v>0</v>
      </c>
      <c r="D553" s="45">
        <v>0</v>
      </c>
      <c r="E553" s="61">
        <v>1165</v>
      </c>
    </row>
    <row r="554" spans="1:5" x14ac:dyDescent="0.25">
      <c r="A554" s="39" t="s">
        <v>504</v>
      </c>
      <c r="B554" s="50">
        <v>0.42859999999996035</v>
      </c>
      <c r="C554" s="45">
        <v>0</v>
      </c>
      <c r="D554" s="45">
        <v>0</v>
      </c>
      <c r="E554" s="61">
        <v>1200</v>
      </c>
    </row>
    <row r="555" spans="1:5" x14ac:dyDescent="0.25">
      <c r="A555" s="42" t="s">
        <v>505</v>
      </c>
      <c r="B555" s="50">
        <v>-0.48919999999986885</v>
      </c>
      <c r="C555" s="45">
        <v>0</v>
      </c>
      <c r="D555" s="45">
        <v>-0.48919999999986885</v>
      </c>
      <c r="E555" s="61" t="s">
        <v>506</v>
      </c>
    </row>
    <row r="556" spans="1:5" x14ac:dyDescent="0.25">
      <c r="A556" s="42" t="s">
        <v>507</v>
      </c>
      <c r="B556" s="50">
        <v>-1.1653599999999358</v>
      </c>
      <c r="C556" s="45">
        <v>0</v>
      </c>
      <c r="D556" s="45">
        <v>-0.61037499999997635</v>
      </c>
      <c r="E556" s="61" t="s">
        <v>508</v>
      </c>
    </row>
    <row r="557" spans="1:5" x14ac:dyDescent="0.25">
      <c r="A557" s="53" t="s">
        <v>509</v>
      </c>
      <c r="B557" s="50">
        <v>0.4704153300190228</v>
      </c>
      <c r="C557" s="45">
        <v>0.4704153300190228</v>
      </c>
      <c r="D557" s="45">
        <v>0.4704153300190228</v>
      </c>
      <c r="E557" s="60" t="s">
        <v>510</v>
      </c>
    </row>
    <row r="558" spans="1:5" x14ac:dyDescent="0.25">
      <c r="A558" s="53" t="s">
        <v>511</v>
      </c>
      <c r="B558" s="50">
        <v>-0.36860000000001492</v>
      </c>
      <c r="C558" s="45">
        <v>0</v>
      </c>
      <c r="D558" s="45">
        <v>-0.36860000000001492</v>
      </c>
      <c r="E558" s="60">
        <v>540</v>
      </c>
    </row>
    <row r="559" spans="1:5" x14ac:dyDescent="0.25">
      <c r="A559" s="39" t="s">
        <v>511</v>
      </c>
      <c r="B559" s="50">
        <v>0.39747099999976854</v>
      </c>
      <c r="C559" s="45">
        <v>0</v>
      </c>
      <c r="D559" s="45">
        <v>0</v>
      </c>
      <c r="E559" s="61">
        <v>1251</v>
      </c>
    </row>
    <row r="560" spans="1:5" x14ac:dyDescent="0.25">
      <c r="A560" s="69" t="s">
        <v>1484</v>
      </c>
      <c r="B560" s="50">
        <f>'1294'!D6</f>
        <v>0.15000000000009095</v>
      </c>
      <c r="C560" s="45">
        <v>0</v>
      </c>
      <c r="D560" s="45">
        <v>0</v>
      </c>
      <c r="E560" s="61">
        <v>1294</v>
      </c>
    </row>
    <row r="561" spans="1:5" x14ac:dyDescent="0.25">
      <c r="A561" s="42" t="s">
        <v>512</v>
      </c>
      <c r="B561" s="50">
        <v>-225.67440000000002</v>
      </c>
      <c r="C561" s="45">
        <v>0</v>
      </c>
      <c r="D561" s="45">
        <v>0</v>
      </c>
      <c r="E561" s="61">
        <v>989</v>
      </c>
    </row>
    <row r="562" spans="1:5" x14ac:dyDescent="0.25">
      <c r="A562" s="42" t="s">
        <v>512</v>
      </c>
      <c r="B562" s="50">
        <v>225.53725000000009</v>
      </c>
      <c r="C562" s="45">
        <v>0</v>
      </c>
      <c r="D562" s="45">
        <v>0</v>
      </c>
      <c r="E562" s="61">
        <v>992</v>
      </c>
    </row>
    <row r="563" spans="1:5" x14ac:dyDescent="0.25">
      <c r="A563" s="54" t="s">
        <v>512</v>
      </c>
      <c r="B563" s="50">
        <v>-0.28639999999973043</v>
      </c>
      <c r="C563" s="45">
        <v>0</v>
      </c>
      <c r="D563" s="45">
        <v>0</v>
      </c>
      <c r="E563" s="61">
        <v>1055</v>
      </c>
    </row>
    <row r="564" spans="1:5" x14ac:dyDescent="0.25">
      <c r="A564" s="39" t="s">
        <v>512</v>
      </c>
      <c r="B564" s="50">
        <v>0.33549399999992602</v>
      </c>
      <c r="C564" s="45">
        <v>0</v>
      </c>
      <c r="D564" s="45">
        <v>0</v>
      </c>
      <c r="E564" s="61">
        <v>1110</v>
      </c>
    </row>
    <row r="565" spans="1:5" x14ac:dyDescent="0.25">
      <c r="A565" s="39" t="s">
        <v>512</v>
      </c>
      <c r="B565" s="50">
        <v>0.21375000000011823</v>
      </c>
      <c r="C565" s="45">
        <v>0</v>
      </c>
      <c r="D565" s="45">
        <v>0</v>
      </c>
      <c r="E565" s="61">
        <v>1232</v>
      </c>
    </row>
    <row r="566" spans="1:5" x14ac:dyDescent="0.25">
      <c r="A566" s="39" t="s">
        <v>512</v>
      </c>
      <c r="B566" s="50">
        <v>0.34374999999994316</v>
      </c>
      <c r="C566" s="45">
        <v>0</v>
      </c>
      <c r="D566" s="45">
        <v>0</v>
      </c>
      <c r="E566" s="61">
        <v>1233</v>
      </c>
    </row>
    <row r="567" spans="1:5" x14ac:dyDescent="0.25">
      <c r="A567" s="42" t="s">
        <v>512</v>
      </c>
      <c r="B567" s="50">
        <f>'1303'!D8</f>
        <v>1178.42</v>
      </c>
      <c r="C567" s="45">
        <v>0</v>
      </c>
      <c r="D567" s="45">
        <v>0</v>
      </c>
      <c r="E567" s="61">
        <v>1303</v>
      </c>
    </row>
    <row r="568" spans="1:5" x14ac:dyDescent="0.25">
      <c r="A568" s="69" t="s">
        <v>512</v>
      </c>
      <c r="B568" s="50">
        <f>'1308'!D4</f>
        <v>-1178.92</v>
      </c>
      <c r="C568" s="45">
        <v>0</v>
      </c>
      <c r="D568" s="45">
        <v>0</v>
      </c>
      <c r="E568" s="61">
        <v>1308</v>
      </c>
    </row>
    <row r="569" spans="1:5" x14ac:dyDescent="0.25">
      <c r="A569" s="40" t="s">
        <v>132</v>
      </c>
      <c r="B569" s="50">
        <f>'1287'!D4</f>
        <v>-0.23999999999978172</v>
      </c>
      <c r="C569" s="45">
        <v>0</v>
      </c>
      <c r="D569" s="45">
        <v>-0.1509000000000924</v>
      </c>
      <c r="E569" s="61">
        <v>1287</v>
      </c>
    </row>
    <row r="570" spans="1:5" x14ac:dyDescent="0.25">
      <c r="A570" s="53" t="s">
        <v>513</v>
      </c>
      <c r="B570" s="50">
        <v>-0.76881000000042832</v>
      </c>
      <c r="C570" s="45">
        <v>0</v>
      </c>
      <c r="D570" s="45">
        <v>-0.76881000000042832</v>
      </c>
      <c r="E570" s="61" t="s">
        <v>514</v>
      </c>
    </row>
    <row r="571" spans="1:5" x14ac:dyDescent="0.25">
      <c r="A571" s="42" t="s">
        <v>513</v>
      </c>
      <c r="B571" s="50">
        <v>-0.40039999999999054</v>
      </c>
      <c r="C571" s="45">
        <v>0</v>
      </c>
      <c r="D571" s="45">
        <v>0.2680000000000291</v>
      </c>
      <c r="E571" s="59">
        <v>1017</v>
      </c>
    </row>
    <row r="572" spans="1:5" x14ac:dyDescent="0.25">
      <c r="A572" s="42" t="s">
        <v>513</v>
      </c>
      <c r="B572" s="50">
        <v>-0.11624749999998585</v>
      </c>
      <c r="C572" s="45">
        <v>0</v>
      </c>
      <c r="D572" s="45">
        <v>0.26800000000002899</v>
      </c>
      <c r="E572" s="59">
        <v>1028</v>
      </c>
    </row>
    <row r="573" spans="1:5" x14ac:dyDescent="0.25">
      <c r="A573" s="36" t="s">
        <v>513</v>
      </c>
      <c r="B573" s="50">
        <v>-913.82648000000006</v>
      </c>
      <c r="C573" s="45">
        <v>0</v>
      </c>
      <c r="D573" s="45">
        <v>0.26800000000002899</v>
      </c>
      <c r="E573" s="61">
        <v>1044</v>
      </c>
    </row>
    <row r="574" spans="1:5" x14ac:dyDescent="0.25">
      <c r="A574" s="42" t="s">
        <v>513</v>
      </c>
      <c r="B574" s="50">
        <v>913.01215999999999</v>
      </c>
      <c r="C574" s="45">
        <v>0</v>
      </c>
      <c r="D574" s="45">
        <v>0.26800000000002899</v>
      </c>
      <c r="E574" s="61">
        <v>1047</v>
      </c>
    </row>
    <row r="575" spans="1:5" x14ac:dyDescent="0.25">
      <c r="A575" s="39" t="s">
        <v>513</v>
      </c>
      <c r="B575" s="50">
        <v>0.33949999999981628</v>
      </c>
      <c r="C575" s="45">
        <v>0</v>
      </c>
      <c r="D575" s="45">
        <v>0</v>
      </c>
      <c r="E575" s="61">
        <v>1188</v>
      </c>
    </row>
    <row r="576" spans="1:5" x14ac:dyDescent="0.25">
      <c r="A576" s="93" t="s">
        <v>513</v>
      </c>
      <c r="B576" s="50">
        <f>'1320'!D5</f>
        <v>0.44000000000005457</v>
      </c>
      <c r="C576" s="45">
        <v>0</v>
      </c>
      <c r="D576" s="45">
        <v>0</v>
      </c>
      <c r="E576" s="61">
        <v>1320</v>
      </c>
    </row>
    <row r="577" spans="1:5" x14ac:dyDescent="0.25">
      <c r="A577" s="53" t="s">
        <v>515</v>
      </c>
      <c r="B577" s="50">
        <v>0.30858988835251466</v>
      </c>
      <c r="C577" s="45">
        <v>-1.7346101116473278</v>
      </c>
      <c r="D577" s="45">
        <v>0.30858988835251466</v>
      </c>
      <c r="E577" s="60" t="s">
        <v>516</v>
      </c>
    </row>
    <row r="578" spans="1:5" ht="30" x14ac:dyDescent="0.25">
      <c r="A578" s="53" t="s">
        <v>517</v>
      </c>
      <c r="B578" s="50">
        <v>0.10561120721155248</v>
      </c>
      <c r="C578" s="45">
        <v>6.9656363893976732</v>
      </c>
      <c r="D578" s="45">
        <v>0.10561120721155248</v>
      </c>
      <c r="E578" s="60" t="s">
        <v>518</v>
      </c>
    </row>
    <row r="579" spans="1:5" x14ac:dyDescent="0.25">
      <c r="A579" s="40" t="s">
        <v>517</v>
      </c>
      <c r="B579" s="50">
        <v>0.41581150000001799</v>
      </c>
      <c r="C579" s="45">
        <v>0</v>
      </c>
      <c r="D579" s="45">
        <v>0</v>
      </c>
      <c r="E579" s="61">
        <v>1105</v>
      </c>
    </row>
    <row r="580" spans="1:5" x14ac:dyDescent="0.25">
      <c r="A580" s="39" t="s">
        <v>517</v>
      </c>
      <c r="B580" s="50">
        <v>-3.6199999999553256E-3</v>
      </c>
      <c r="C580" s="45">
        <v>0</v>
      </c>
      <c r="D580" s="45">
        <v>0</v>
      </c>
      <c r="E580" s="61">
        <v>1134</v>
      </c>
    </row>
    <row r="581" spans="1:5" ht="30" x14ac:dyDescent="0.25">
      <c r="A581" s="42" t="s">
        <v>519</v>
      </c>
      <c r="B581" s="50">
        <v>-0.58989500000035378</v>
      </c>
      <c r="C581" s="45">
        <v>0</v>
      </c>
      <c r="D581" s="45">
        <v>-0.45769500000028529</v>
      </c>
      <c r="E581" s="61" t="s">
        <v>520</v>
      </c>
    </row>
    <row r="582" spans="1:5" x14ac:dyDescent="0.25">
      <c r="A582" s="39" t="s">
        <v>519</v>
      </c>
      <c r="B582" s="50">
        <v>0.32619399999992993</v>
      </c>
      <c r="C582" s="45">
        <v>0</v>
      </c>
      <c r="D582" s="45">
        <v>0</v>
      </c>
      <c r="E582" s="61">
        <v>1139</v>
      </c>
    </row>
    <row r="583" spans="1:5" x14ac:dyDescent="0.25">
      <c r="A583" s="39" t="s">
        <v>519</v>
      </c>
      <c r="B583" s="50">
        <v>0.25420000000030996</v>
      </c>
      <c r="C583" s="45">
        <v>0</v>
      </c>
      <c r="D583" s="45">
        <v>0</v>
      </c>
      <c r="E583" s="61">
        <v>1192</v>
      </c>
    </row>
    <row r="584" spans="1:5" x14ac:dyDescent="0.25">
      <c r="A584" s="39" t="s">
        <v>521</v>
      </c>
      <c r="B584" s="50">
        <v>0.31210999999996147</v>
      </c>
      <c r="C584" s="45">
        <v>0</v>
      </c>
      <c r="D584" s="45">
        <v>0</v>
      </c>
      <c r="E584" s="61">
        <v>1134</v>
      </c>
    </row>
    <row r="585" spans="1:5" x14ac:dyDescent="0.25">
      <c r="A585" s="33" t="s">
        <v>139</v>
      </c>
      <c r="B585" s="50">
        <v>-0.10683749999998327</v>
      </c>
      <c r="C585" s="45">
        <v>0</v>
      </c>
      <c r="D585" s="45">
        <v>0</v>
      </c>
      <c r="E585" s="61">
        <v>1115</v>
      </c>
    </row>
    <row r="586" spans="1:5" x14ac:dyDescent="0.25">
      <c r="A586" s="39" t="s">
        <v>139</v>
      </c>
      <c r="B586" s="50">
        <v>-0.16760000000022046</v>
      </c>
      <c r="C586" s="45">
        <v>0</v>
      </c>
      <c r="D586" s="45">
        <v>0</v>
      </c>
      <c r="E586" s="61">
        <v>1164</v>
      </c>
    </row>
    <row r="587" spans="1:5" x14ac:dyDescent="0.25">
      <c r="A587" s="40" t="s">
        <v>139</v>
      </c>
      <c r="B587" s="50">
        <f>'1288'!D6</f>
        <v>-0.27999999999997272</v>
      </c>
      <c r="C587" s="45">
        <v>0</v>
      </c>
      <c r="D587" s="45">
        <v>-0.1509000000000924</v>
      </c>
      <c r="E587" s="61">
        <v>1288</v>
      </c>
    </row>
    <row r="588" spans="1:5" x14ac:dyDescent="0.25">
      <c r="A588" s="42" t="s">
        <v>522</v>
      </c>
      <c r="B588" s="50">
        <v>-0.31788799999981165</v>
      </c>
      <c r="C588" s="45">
        <v>0</v>
      </c>
      <c r="D588" s="45">
        <v>0</v>
      </c>
      <c r="E588" s="61" t="s">
        <v>523</v>
      </c>
    </row>
    <row r="589" spans="1:5" x14ac:dyDescent="0.25">
      <c r="A589" s="42" t="s">
        <v>524</v>
      </c>
      <c r="B589" s="50">
        <v>-0.26810000000023138</v>
      </c>
      <c r="C589" s="45">
        <v>0</v>
      </c>
      <c r="D589" s="45">
        <v>7.7399999999670399E-2</v>
      </c>
      <c r="E589" s="61" t="s">
        <v>525</v>
      </c>
    </row>
    <row r="590" spans="1:5" x14ac:dyDescent="0.25">
      <c r="A590" s="42" t="s">
        <v>524</v>
      </c>
      <c r="B590" s="50">
        <v>0.39639000000011038</v>
      </c>
      <c r="C590" s="45">
        <v>0</v>
      </c>
      <c r="D590" s="45">
        <v>0.26800000000002899</v>
      </c>
      <c r="E590" s="59">
        <v>1028</v>
      </c>
    </row>
    <row r="591" spans="1:5" x14ac:dyDescent="0.25">
      <c r="A591" s="42" t="s">
        <v>524</v>
      </c>
      <c r="B591" s="50">
        <v>-0.20121900000003734</v>
      </c>
      <c r="C591" s="45">
        <v>0</v>
      </c>
      <c r="D591" s="45">
        <v>0.26800000000002899</v>
      </c>
      <c r="E591" s="61">
        <v>1048</v>
      </c>
    </row>
    <row r="592" spans="1:5" x14ac:dyDescent="0.25">
      <c r="A592" s="54" t="s">
        <v>524</v>
      </c>
      <c r="B592" s="50">
        <v>-0.15988399999991998</v>
      </c>
      <c r="C592" s="45">
        <v>0</v>
      </c>
      <c r="D592" s="45">
        <v>0</v>
      </c>
      <c r="E592" s="59">
        <v>1075</v>
      </c>
    </row>
    <row r="593" spans="1:5" x14ac:dyDescent="0.25">
      <c r="A593" s="42" t="s">
        <v>526</v>
      </c>
      <c r="B593" s="50">
        <v>7.7858199999999442</v>
      </c>
      <c r="C593" s="45">
        <v>0</v>
      </c>
      <c r="D593" s="45">
        <v>7.7858199999999442</v>
      </c>
      <c r="E593" s="60" t="s">
        <v>527</v>
      </c>
    </row>
    <row r="594" spans="1:5" x14ac:dyDescent="0.25">
      <c r="A594" s="53" t="s">
        <v>528</v>
      </c>
      <c r="B594" s="50">
        <v>21.989999999999782</v>
      </c>
      <c r="C594" s="45">
        <v>0</v>
      </c>
      <c r="D594" s="45">
        <v>21.989999999999782</v>
      </c>
      <c r="E594" s="60">
        <v>464</v>
      </c>
    </row>
    <row r="595" spans="1:5" x14ac:dyDescent="0.25">
      <c r="A595" s="53" t="s">
        <v>529</v>
      </c>
      <c r="B595" s="50">
        <v>-0.29647599999992735</v>
      </c>
      <c r="C595" s="45">
        <v>0.6148239999999987</v>
      </c>
      <c r="D595" s="45">
        <v>-0.29647599999992735</v>
      </c>
      <c r="E595" s="60" t="s">
        <v>530</v>
      </c>
    </row>
    <row r="596" spans="1:5" ht="60" x14ac:dyDescent="0.25">
      <c r="A596" s="53" t="s">
        <v>531</v>
      </c>
      <c r="B596" s="50">
        <v>0.54145616027716414</v>
      </c>
      <c r="C596" s="45">
        <v>-30.431686517547007</v>
      </c>
      <c r="D596" s="45">
        <v>0.54145616027716414</v>
      </c>
      <c r="E596" s="60" t="s">
        <v>532</v>
      </c>
    </row>
    <row r="597" spans="1:5" x14ac:dyDescent="0.25">
      <c r="A597" s="42" t="s">
        <v>123</v>
      </c>
      <c r="B597" s="50">
        <v>-3.0335999999999785</v>
      </c>
      <c r="C597" s="45">
        <v>0</v>
      </c>
      <c r="D597" s="45">
        <v>0.40086000000002286</v>
      </c>
      <c r="E597" s="63">
        <v>813</v>
      </c>
    </row>
    <row r="598" spans="1:5" x14ac:dyDescent="0.25">
      <c r="A598" s="40" t="s">
        <v>123</v>
      </c>
      <c r="B598" s="50">
        <f>'1283'!D10</f>
        <v>0.31999999999999318</v>
      </c>
      <c r="C598" s="45">
        <v>0</v>
      </c>
      <c r="D598" s="45">
        <v>-0.15090000000009199</v>
      </c>
      <c r="E598" s="61">
        <v>1283</v>
      </c>
    </row>
    <row r="599" spans="1:5" x14ac:dyDescent="0.25">
      <c r="A599" s="42" t="s">
        <v>533</v>
      </c>
      <c r="B599" s="50">
        <v>-0.2290099999999029</v>
      </c>
      <c r="C599" s="45">
        <v>0</v>
      </c>
      <c r="D599" s="45">
        <v>0.40086000000002286</v>
      </c>
      <c r="E599" s="63" t="s">
        <v>534</v>
      </c>
    </row>
    <row r="600" spans="1:5" x14ac:dyDescent="0.25">
      <c r="A600" s="42" t="s">
        <v>533</v>
      </c>
      <c r="B600" s="50">
        <v>5.7700000000011187E-2</v>
      </c>
      <c r="C600" s="45">
        <v>0</v>
      </c>
      <c r="D600" s="45">
        <v>0</v>
      </c>
      <c r="E600" s="61">
        <v>992</v>
      </c>
    </row>
    <row r="601" spans="1:5" x14ac:dyDescent="0.25">
      <c r="A601" s="42" t="s">
        <v>533</v>
      </c>
      <c r="B601" s="50">
        <v>-0.26745999999997139</v>
      </c>
      <c r="C601" s="45">
        <v>0</v>
      </c>
      <c r="D601" s="45">
        <v>0.26800000000002899</v>
      </c>
      <c r="E601" s="59">
        <v>1030</v>
      </c>
    </row>
    <row r="602" spans="1:5" x14ac:dyDescent="0.25">
      <c r="A602" s="42" t="s">
        <v>535</v>
      </c>
      <c r="B602" s="50">
        <v>0.40086000000002286</v>
      </c>
      <c r="C602" s="45">
        <v>0</v>
      </c>
      <c r="D602" s="45">
        <v>0.40086000000002286</v>
      </c>
      <c r="E602" s="61">
        <v>682</v>
      </c>
    </row>
    <row r="603" spans="1:5" x14ac:dyDescent="0.25">
      <c r="A603" s="42" t="s">
        <v>536</v>
      </c>
      <c r="B603" s="50">
        <v>-0.13600000000087675</v>
      </c>
      <c r="C603" s="45">
        <v>0</v>
      </c>
      <c r="D603" s="45">
        <v>-0.13600000000087675</v>
      </c>
      <c r="E603" s="61" t="s">
        <v>537</v>
      </c>
    </row>
    <row r="604" spans="1:5" x14ac:dyDescent="0.25">
      <c r="A604" s="42" t="s">
        <v>536</v>
      </c>
      <c r="B604" s="50">
        <v>-0.43499999999994543</v>
      </c>
      <c r="C604" s="45">
        <v>0</v>
      </c>
      <c r="D604" s="45">
        <v>0</v>
      </c>
      <c r="E604" s="61">
        <v>795</v>
      </c>
    </row>
    <row r="605" spans="1:5" x14ac:dyDescent="0.25">
      <c r="A605" s="33" t="s">
        <v>536</v>
      </c>
      <c r="B605" s="50">
        <v>0.10633750000033615</v>
      </c>
      <c r="C605" s="45">
        <v>0</v>
      </c>
      <c r="D605" s="45">
        <v>0</v>
      </c>
      <c r="E605" s="61">
        <v>1117</v>
      </c>
    </row>
    <row r="606" spans="1:5" x14ac:dyDescent="0.25">
      <c r="A606" s="39" t="s">
        <v>536</v>
      </c>
      <c r="B606" s="50">
        <v>-363.42039999999997</v>
      </c>
      <c r="C606" s="45">
        <v>0</v>
      </c>
      <c r="D606" s="45">
        <v>0</v>
      </c>
      <c r="E606" s="61">
        <v>1137</v>
      </c>
    </row>
    <row r="607" spans="1:5" x14ac:dyDescent="0.25">
      <c r="A607" s="39" t="s">
        <v>536</v>
      </c>
      <c r="B607" s="50">
        <v>363.97864999999979</v>
      </c>
      <c r="C607" s="45">
        <v>0</v>
      </c>
      <c r="D607" s="45">
        <v>0</v>
      </c>
      <c r="E607" s="61">
        <v>1139</v>
      </c>
    </row>
    <row r="608" spans="1:5" x14ac:dyDescent="0.25">
      <c r="A608" s="42" t="s">
        <v>538</v>
      </c>
      <c r="B608" s="50">
        <v>3.9999999999736247E-2</v>
      </c>
      <c r="C608" s="45">
        <v>0</v>
      </c>
      <c r="D608" s="45">
        <v>3.9999999999736247E-2</v>
      </c>
      <c r="E608" s="60" t="s">
        <v>539</v>
      </c>
    </row>
    <row r="609" spans="1:5" x14ac:dyDescent="0.25">
      <c r="A609" s="93" t="s">
        <v>538</v>
      </c>
      <c r="B609" s="50">
        <f>'1317'!D8</f>
        <v>0.38999999999998636</v>
      </c>
      <c r="C609" s="45">
        <v>0</v>
      </c>
      <c r="D609" s="45">
        <v>0</v>
      </c>
      <c r="E609" s="61">
        <v>1317</v>
      </c>
    </row>
    <row r="610" spans="1:5" x14ac:dyDescent="0.25">
      <c r="A610" s="42" t="s">
        <v>540</v>
      </c>
      <c r="B610" s="50">
        <v>-0.44249999999999545</v>
      </c>
      <c r="C610" s="45">
        <v>0</v>
      </c>
      <c r="D610" s="45">
        <v>-0.44249999999999545</v>
      </c>
      <c r="E610" s="61">
        <v>633</v>
      </c>
    </row>
    <row r="611" spans="1:5" x14ac:dyDescent="0.25">
      <c r="A611" s="42" t="s">
        <v>541</v>
      </c>
      <c r="B611" s="50">
        <v>70.685499999999593</v>
      </c>
      <c r="C611" s="45">
        <v>0</v>
      </c>
      <c r="D611" s="45">
        <v>0.26800000000002899</v>
      </c>
      <c r="E611" s="61" t="s">
        <v>542</v>
      </c>
    </row>
    <row r="612" spans="1:5" x14ac:dyDescent="0.25">
      <c r="A612" s="42" t="s">
        <v>541</v>
      </c>
      <c r="B612" s="50">
        <v>-0.4595000000000482</v>
      </c>
      <c r="C612" s="45">
        <v>0</v>
      </c>
      <c r="D612" s="45">
        <v>0</v>
      </c>
      <c r="E612" s="61">
        <v>981</v>
      </c>
    </row>
    <row r="613" spans="1:5" x14ac:dyDescent="0.25">
      <c r="A613" s="69" t="s">
        <v>1490</v>
      </c>
      <c r="B613" s="50">
        <f>'1297'!D8</f>
        <v>-7.999999999992724E-2</v>
      </c>
      <c r="C613" s="45">
        <v>0</v>
      </c>
      <c r="D613" s="45">
        <v>0</v>
      </c>
      <c r="E613" s="61">
        <v>1297</v>
      </c>
    </row>
    <row r="614" spans="1:5" x14ac:dyDescent="0.25">
      <c r="A614" s="42" t="s">
        <v>543</v>
      </c>
      <c r="B614" s="50">
        <v>7.999999999992724E-2</v>
      </c>
      <c r="C614" s="45">
        <v>0</v>
      </c>
      <c r="D614" s="45">
        <v>7.999999999992724E-2</v>
      </c>
      <c r="E614" s="60">
        <v>429</v>
      </c>
    </row>
    <row r="615" spans="1:5" x14ac:dyDescent="0.25">
      <c r="A615" s="42" t="s">
        <v>544</v>
      </c>
      <c r="B615" s="50">
        <v>0.37540000000001328</v>
      </c>
      <c r="C615" s="45">
        <v>0</v>
      </c>
      <c r="D615" s="45">
        <v>0.30539999999996326</v>
      </c>
      <c r="E615" s="60" t="s">
        <v>545</v>
      </c>
    </row>
    <row r="616" spans="1:5" x14ac:dyDescent="0.25">
      <c r="A616" s="39" t="s">
        <v>544</v>
      </c>
      <c r="B616" s="50">
        <v>-0.32215999999993983</v>
      </c>
      <c r="C616" s="45">
        <v>0</v>
      </c>
      <c r="D616" s="45">
        <v>0</v>
      </c>
      <c r="E616" s="61">
        <v>1119</v>
      </c>
    </row>
    <row r="617" spans="1:5" x14ac:dyDescent="0.25">
      <c r="A617" s="42" t="s">
        <v>546</v>
      </c>
      <c r="B617" s="50">
        <v>-0.28492999999980384</v>
      </c>
      <c r="C617" s="45">
        <v>0</v>
      </c>
      <c r="D617" s="45">
        <v>0.26800000000002899</v>
      </c>
      <c r="E617" s="59">
        <v>1021</v>
      </c>
    </row>
    <row r="618" spans="1:5" x14ac:dyDescent="0.25">
      <c r="A618" s="42" t="s">
        <v>546</v>
      </c>
      <c r="B618" s="50">
        <v>-0.2525538999998389</v>
      </c>
      <c r="C618" s="45">
        <v>0</v>
      </c>
      <c r="D618" s="45">
        <v>0.26800000000002899</v>
      </c>
      <c r="E618" s="61">
        <v>1051</v>
      </c>
    </row>
    <row r="619" spans="1:5" ht="30" x14ac:dyDescent="0.25">
      <c r="A619" s="42" t="s">
        <v>114</v>
      </c>
      <c r="B619" s="50">
        <v>0.48022000000008802</v>
      </c>
      <c r="C619" s="45">
        <v>0</v>
      </c>
      <c r="D619" s="45">
        <v>0.51725000000021737</v>
      </c>
      <c r="E619" s="60" t="s">
        <v>547</v>
      </c>
    </row>
    <row r="620" spans="1:5" x14ac:dyDescent="0.25">
      <c r="A620" s="42" t="s">
        <v>114</v>
      </c>
      <c r="B620" s="50">
        <v>-0.2357604999999694</v>
      </c>
      <c r="C620" s="45">
        <v>0</v>
      </c>
      <c r="D620" s="45">
        <v>0</v>
      </c>
      <c r="E620" s="59">
        <v>1002</v>
      </c>
    </row>
    <row r="621" spans="1:5" x14ac:dyDescent="0.25">
      <c r="A621" s="54" t="s">
        <v>114</v>
      </c>
      <c r="B621" s="50">
        <v>0.1193039999998291</v>
      </c>
      <c r="C621" s="45">
        <v>0</v>
      </c>
      <c r="D621" s="45">
        <v>0</v>
      </c>
      <c r="E621" s="61">
        <v>1097</v>
      </c>
    </row>
    <row r="622" spans="1:5" x14ac:dyDescent="0.25">
      <c r="A622" s="40" t="s">
        <v>114</v>
      </c>
      <c r="B622" s="50">
        <f>'1282'!F6</f>
        <v>0.47200000000003683</v>
      </c>
      <c r="C622" s="45">
        <v>0</v>
      </c>
      <c r="D622" s="45">
        <v>-0.15090000000009199</v>
      </c>
      <c r="E622" s="61">
        <v>1282</v>
      </c>
    </row>
    <row r="623" spans="1:5" x14ac:dyDescent="0.25">
      <c r="A623" s="42" t="s">
        <v>548</v>
      </c>
      <c r="B623" s="50">
        <v>2.8000000000133696E-2</v>
      </c>
      <c r="C623" s="45">
        <v>0</v>
      </c>
      <c r="D623" s="45">
        <v>2.8000000000133696E-2</v>
      </c>
      <c r="E623" s="60" t="s">
        <v>549</v>
      </c>
    </row>
    <row r="624" spans="1:5" ht="30" x14ac:dyDescent="0.25">
      <c r="A624" s="42" t="s">
        <v>550</v>
      </c>
      <c r="B624" s="50">
        <v>-0.92908999999997377</v>
      </c>
      <c r="C624" s="45">
        <v>0</v>
      </c>
      <c r="D624" s="45">
        <v>-0.40608999999994921</v>
      </c>
      <c r="E624" s="60" t="s">
        <v>551</v>
      </c>
    </row>
    <row r="625" spans="1:5" x14ac:dyDescent="0.25">
      <c r="A625" s="39" t="s">
        <v>552</v>
      </c>
      <c r="B625" s="50">
        <v>-0.46511999999995624</v>
      </c>
      <c r="C625" s="45">
        <v>0</v>
      </c>
      <c r="D625" s="45">
        <v>0</v>
      </c>
      <c r="E625" s="61">
        <v>1223</v>
      </c>
    </row>
    <row r="626" spans="1:5" x14ac:dyDescent="0.25">
      <c r="A626" s="39" t="s">
        <v>552</v>
      </c>
      <c r="B626" s="50">
        <v>0.36495999999988271</v>
      </c>
      <c r="C626" s="45">
        <v>0</v>
      </c>
      <c r="D626" s="45">
        <v>0</v>
      </c>
      <c r="E626" s="61">
        <v>1225</v>
      </c>
    </row>
    <row r="627" spans="1:5" ht="30" x14ac:dyDescent="0.25">
      <c r="A627" s="42" t="s">
        <v>553</v>
      </c>
      <c r="B627" s="50">
        <v>0.20284477732775485</v>
      </c>
      <c r="C627" s="45">
        <v>0</v>
      </c>
      <c r="D627" s="45">
        <v>0.20284477732775485</v>
      </c>
      <c r="E627" s="60" t="s">
        <v>554</v>
      </c>
    </row>
    <row r="628" spans="1:5" x14ac:dyDescent="0.25">
      <c r="A628" s="42" t="s">
        <v>555</v>
      </c>
      <c r="B628" s="50">
        <v>-5.6317411764703138</v>
      </c>
      <c r="C628" s="45">
        <v>-5.6317411764703138</v>
      </c>
      <c r="D628" s="45">
        <v>-5.6317411764703138</v>
      </c>
      <c r="E628" s="60">
        <v>112</v>
      </c>
    </row>
    <row r="629" spans="1:5" ht="45" x14ac:dyDescent="0.25">
      <c r="A629" s="42" t="s">
        <v>556</v>
      </c>
      <c r="B629" s="50">
        <v>49.742918013660756</v>
      </c>
      <c r="C629" s="45">
        <v>0</v>
      </c>
      <c r="D629" s="45">
        <v>49.742918013660756</v>
      </c>
      <c r="E629" s="60" t="s">
        <v>557</v>
      </c>
    </row>
    <row r="630" spans="1:5" x14ac:dyDescent="0.25">
      <c r="A630" s="42" t="s">
        <v>558</v>
      </c>
      <c r="B630" s="50">
        <v>0.34399999999993724</v>
      </c>
      <c r="C630" s="45">
        <v>0</v>
      </c>
      <c r="D630" s="45">
        <v>0.34399999999993724</v>
      </c>
      <c r="E630" s="60">
        <v>377</v>
      </c>
    </row>
    <row r="631" spans="1:5" x14ac:dyDescent="0.25">
      <c r="A631" s="42" t="s">
        <v>559</v>
      </c>
      <c r="B631" s="50">
        <v>2.3632971698113252</v>
      </c>
      <c r="C631" s="45">
        <v>3.1998471698113349</v>
      </c>
      <c r="D631" s="45">
        <v>2.1598971698113374</v>
      </c>
      <c r="E631" s="61" t="s">
        <v>560</v>
      </c>
    </row>
    <row r="632" spans="1:5" x14ac:dyDescent="0.25">
      <c r="A632" s="54" t="s">
        <v>559</v>
      </c>
      <c r="B632" s="50">
        <v>0.29573750000000132</v>
      </c>
      <c r="C632" s="45">
        <v>0</v>
      </c>
      <c r="D632" s="45">
        <v>0</v>
      </c>
      <c r="E632" s="61">
        <v>1096</v>
      </c>
    </row>
    <row r="633" spans="1:5" x14ac:dyDescent="0.25">
      <c r="A633" s="42" t="s">
        <v>561</v>
      </c>
      <c r="B633" s="50">
        <v>69.567999999999302</v>
      </c>
      <c r="C633" s="45">
        <v>0</v>
      </c>
      <c r="D633" s="45">
        <v>69.567999999999302</v>
      </c>
      <c r="E633" s="60">
        <v>555</v>
      </c>
    </row>
    <row r="634" spans="1:5" x14ac:dyDescent="0.25">
      <c r="A634" s="42" t="s">
        <v>99</v>
      </c>
      <c r="B634" s="50">
        <v>0.29078500000014174</v>
      </c>
      <c r="C634" s="45">
        <v>0</v>
      </c>
      <c r="D634" s="45">
        <v>0</v>
      </c>
      <c r="E634" s="59">
        <v>1036</v>
      </c>
    </row>
    <row r="635" spans="1:5" x14ac:dyDescent="0.25">
      <c r="A635" s="54" t="s">
        <v>99</v>
      </c>
      <c r="B635" s="50">
        <v>0.38688000000001921</v>
      </c>
      <c r="C635" s="45">
        <v>0</v>
      </c>
      <c r="D635" s="45">
        <v>0</v>
      </c>
      <c r="E635" s="61">
        <v>1062</v>
      </c>
    </row>
    <row r="636" spans="1:5" x14ac:dyDescent="0.25">
      <c r="A636" s="54" t="s">
        <v>99</v>
      </c>
      <c r="B636" s="50">
        <v>0</v>
      </c>
      <c r="C636" s="45">
        <v>0</v>
      </c>
      <c r="D636" s="45">
        <v>0</v>
      </c>
      <c r="E636" s="61">
        <v>1095</v>
      </c>
    </row>
    <row r="637" spans="1:5" x14ac:dyDescent="0.25">
      <c r="A637" s="39" t="s">
        <v>99</v>
      </c>
      <c r="B637" s="50">
        <v>0.22593099999994593</v>
      </c>
      <c r="C637" s="45">
        <v>0</v>
      </c>
      <c r="D637" s="45">
        <v>0</v>
      </c>
      <c r="E637" s="61">
        <v>1154</v>
      </c>
    </row>
    <row r="638" spans="1:5" x14ac:dyDescent="0.25">
      <c r="A638" s="39" t="s">
        <v>99</v>
      </c>
      <c r="B638" s="50">
        <v>0</v>
      </c>
      <c r="C638" s="45">
        <v>0</v>
      </c>
      <c r="D638" s="45">
        <v>0</v>
      </c>
      <c r="E638" s="61">
        <v>1213</v>
      </c>
    </row>
    <row r="639" spans="1:5" x14ac:dyDescent="0.25">
      <c r="A639" s="40" t="s">
        <v>99</v>
      </c>
      <c r="B639" s="50">
        <f>'1278'!F4</f>
        <v>0.12860000000000582</v>
      </c>
      <c r="C639" s="45">
        <v>0</v>
      </c>
      <c r="D639" s="45">
        <v>-0.15090000000009199</v>
      </c>
      <c r="E639" s="61">
        <v>1278</v>
      </c>
    </row>
    <row r="640" spans="1:5" x14ac:dyDescent="0.25">
      <c r="A640" s="39" t="s">
        <v>562</v>
      </c>
      <c r="B640" s="50">
        <v>-1.3826750000000629</v>
      </c>
      <c r="C640" s="45">
        <v>0</v>
      </c>
      <c r="D640" s="45">
        <v>0</v>
      </c>
      <c r="E640" s="61">
        <v>1226</v>
      </c>
    </row>
    <row r="641" spans="1:5" x14ac:dyDescent="0.25">
      <c r="A641" s="42" t="s">
        <v>87</v>
      </c>
      <c r="B641" s="50">
        <v>-0.75378000000023349</v>
      </c>
      <c r="C641" s="45">
        <v>0</v>
      </c>
      <c r="D641" s="45">
        <v>-0.32800000000020191</v>
      </c>
      <c r="E641" s="61" t="s">
        <v>563</v>
      </c>
    </row>
    <row r="642" spans="1:5" x14ac:dyDescent="0.25">
      <c r="A642" s="40" t="s">
        <v>87</v>
      </c>
      <c r="B642" s="50">
        <f>'1275'!F5</f>
        <v>0.74819999999999709</v>
      </c>
      <c r="C642" s="45">
        <v>0</v>
      </c>
      <c r="D642" s="45">
        <v>-0.1509000000000924</v>
      </c>
      <c r="E642" s="61">
        <v>1275</v>
      </c>
    </row>
    <row r="643" spans="1:5" x14ac:dyDescent="0.25">
      <c r="A643" s="42" t="s">
        <v>73</v>
      </c>
      <c r="B643" s="50">
        <v>26.320600000000013</v>
      </c>
      <c r="C643" s="45">
        <v>0</v>
      </c>
      <c r="D643" s="45">
        <v>0</v>
      </c>
      <c r="E643" s="61">
        <v>984</v>
      </c>
    </row>
    <row r="644" spans="1:5" x14ac:dyDescent="0.25">
      <c r="A644" s="54" t="s">
        <v>73</v>
      </c>
      <c r="B644" s="50">
        <v>-0.42399999999997817</v>
      </c>
      <c r="C644" s="45">
        <v>0</v>
      </c>
      <c r="D644" s="45">
        <v>0</v>
      </c>
      <c r="E644" s="61">
        <v>1055</v>
      </c>
    </row>
    <row r="645" spans="1:5" x14ac:dyDescent="0.25">
      <c r="A645" s="39" t="s">
        <v>73</v>
      </c>
      <c r="B645" s="50">
        <v>0.47649999999998727</v>
      </c>
      <c r="C645" s="45">
        <v>0</v>
      </c>
      <c r="D645" s="45">
        <v>0</v>
      </c>
      <c r="E645" s="61">
        <v>1177</v>
      </c>
    </row>
    <row r="646" spans="1:5" x14ac:dyDescent="0.25">
      <c r="A646" s="40" t="s">
        <v>73</v>
      </c>
      <c r="B646" s="50">
        <f>'1272'!F5</f>
        <v>-0.19001000000002932</v>
      </c>
      <c r="C646" s="45">
        <v>0</v>
      </c>
      <c r="D646" s="45">
        <v>-0.1509000000000924</v>
      </c>
      <c r="E646" s="61">
        <v>1272</v>
      </c>
    </row>
    <row r="647" spans="1:5" x14ac:dyDescent="0.25">
      <c r="A647" s="20" t="s">
        <v>73</v>
      </c>
      <c r="B647" s="50">
        <f>'1311'!D6</f>
        <v>-0.26999999999998181</v>
      </c>
      <c r="C647" s="45">
        <v>0</v>
      </c>
      <c r="D647" s="45">
        <v>0</v>
      </c>
      <c r="E647" s="61">
        <v>1311</v>
      </c>
    </row>
    <row r="648" spans="1:5" x14ac:dyDescent="0.25">
      <c r="A648" s="42" t="s">
        <v>564</v>
      </c>
      <c r="B648" s="50">
        <v>-4.5559641791044783</v>
      </c>
      <c r="C648" s="45">
        <v>-4.5559641791044783</v>
      </c>
      <c r="D648" s="45">
        <v>-4.5559641791044783</v>
      </c>
      <c r="E648" s="61">
        <v>266</v>
      </c>
    </row>
    <row r="649" spans="1:5" x14ac:dyDescent="0.25">
      <c r="A649" s="42" t="s">
        <v>565</v>
      </c>
      <c r="B649" s="50">
        <v>0.37143999999989319</v>
      </c>
      <c r="C649" s="45">
        <v>0</v>
      </c>
      <c r="D649" s="45">
        <v>0.37143999999989319</v>
      </c>
      <c r="E649" s="61">
        <v>719</v>
      </c>
    </row>
    <row r="650" spans="1:5" x14ac:dyDescent="0.25">
      <c r="A650" s="42" t="s">
        <v>566</v>
      </c>
      <c r="B650" s="50">
        <v>0.37934999999993124</v>
      </c>
      <c r="C650" s="45">
        <v>0</v>
      </c>
      <c r="D650" s="45">
        <v>0.37934999999993124</v>
      </c>
      <c r="E650" s="61">
        <v>680</v>
      </c>
    </row>
    <row r="651" spans="1:5" ht="30" x14ac:dyDescent="0.25">
      <c r="A651" s="42" t="s">
        <v>567</v>
      </c>
      <c r="B651" s="50">
        <v>-1.2805799999994179</v>
      </c>
      <c r="C651" s="45">
        <v>0</v>
      </c>
      <c r="D651" s="45">
        <v>-1.2128799999995863</v>
      </c>
      <c r="E651" s="61" t="s">
        <v>568</v>
      </c>
    </row>
    <row r="652" spans="1:5" x14ac:dyDescent="0.25">
      <c r="A652" s="42" t="s">
        <v>569</v>
      </c>
      <c r="B652" s="50">
        <v>-0.35147999999981039</v>
      </c>
      <c r="C652" s="45">
        <v>0</v>
      </c>
      <c r="D652" s="45">
        <v>-0.20499999999992724</v>
      </c>
      <c r="E652" s="61" t="s">
        <v>570</v>
      </c>
    </row>
    <row r="653" spans="1:5" x14ac:dyDescent="0.25">
      <c r="A653" s="39" t="s">
        <v>571</v>
      </c>
      <c r="B653" s="50">
        <v>0.24640000000010787</v>
      </c>
      <c r="C653" s="45">
        <v>0</v>
      </c>
      <c r="D653" s="45">
        <v>0</v>
      </c>
      <c r="E653" s="61">
        <v>1127</v>
      </c>
    </row>
    <row r="654" spans="1:5" x14ac:dyDescent="0.25">
      <c r="A654" s="39" t="s">
        <v>571</v>
      </c>
      <c r="B654" s="50">
        <v>62.499200000000201</v>
      </c>
      <c r="C654" s="45">
        <v>0</v>
      </c>
      <c r="D654" s="45">
        <v>0</v>
      </c>
      <c r="E654" s="61">
        <v>1137</v>
      </c>
    </row>
    <row r="655" spans="1:5" x14ac:dyDescent="0.25">
      <c r="A655" s="42" t="s">
        <v>572</v>
      </c>
      <c r="B655" s="50">
        <v>0.48964999999986958</v>
      </c>
      <c r="C655" s="45">
        <v>0</v>
      </c>
      <c r="D655" s="45">
        <v>-1.2762000000001308</v>
      </c>
      <c r="E655" s="61" t="s">
        <v>573</v>
      </c>
    </row>
    <row r="656" spans="1:5" ht="75" x14ac:dyDescent="0.25">
      <c r="A656" s="42" t="s">
        <v>574</v>
      </c>
      <c r="B656" s="50">
        <v>-1.0926349999992055</v>
      </c>
      <c r="C656" s="45">
        <v>0</v>
      </c>
      <c r="D656" s="45">
        <v>-0.32248499999937508</v>
      </c>
      <c r="E656" s="60" t="s">
        <v>575</v>
      </c>
    </row>
    <row r="657" spans="1:5" x14ac:dyDescent="0.25">
      <c r="A657" s="42" t="s">
        <v>574</v>
      </c>
      <c r="B657" s="50">
        <v>-4.1308750000098371E-2</v>
      </c>
      <c r="C657" s="45">
        <v>0</v>
      </c>
      <c r="D657" s="45">
        <v>0.26800000000002899</v>
      </c>
      <c r="E657" s="59">
        <v>1033</v>
      </c>
    </row>
    <row r="658" spans="1:5" x14ac:dyDescent="0.25">
      <c r="A658" s="42" t="s">
        <v>574</v>
      </c>
      <c r="B658" s="50">
        <v>-0.24555750000001808</v>
      </c>
      <c r="C658" s="45">
        <v>0</v>
      </c>
      <c r="D658" s="45">
        <v>0.2680000000000291</v>
      </c>
      <c r="E658" s="59">
        <v>1035</v>
      </c>
    </row>
    <row r="659" spans="1:5" x14ac:dyDescent="0.25">
      <c r="A659" s="54" t="s">
        <v>574</v>
      </c>
      <c r="B659" s="50">
        <v>-0.39840000000003783</v>
      </c>
      <c r="C659" s="45">
        <v>0</v>
      </c>
      <c r="D659" s="45">
        <v>0</v>
      </c>
      <c r="E659" s="61">
        <v>1055</v>
      </c>
    </row>
    <row r="660" spans="1:5" x14ac:dyDescent="0.25">
      <c r="A660" s="39" t="s">
        <v>574</v>
      </c>
      <c r="B660" s="50">
        <v>1.5146500000000742</v>
      </c>
      <c r="C660" s="45">
        <v>0</v>
      </c>
      <c r="D660" s="45">
        <v>0</v>
      </c>
      <c r="E660" s="61">
        <v>1145</v>
      </c>
    </row>
    <row r="661" spans="1:5" x14ac:dyDescent="0.25">
      <c r="A661" s="39" t="s">
        <v>574</v>
      </c>
      <c r="B661" s="50">
        <v>2.5039999999989959E-2</v>
      </c>
      <c r="C661" s="45">
        <v>0</v>
      </c>
      <c r="D661" s="45">
        <v>0</v>
      </c>
      <c r="E661" s="61">
        <v>1146</v>
      </c>
    </row>
    <row r="662" spans="1:5" x14ac:dyDescent="0.25">
      <c r="A662" s="39" t="s">
        <v>574</v>
      </c>
      <c r="B662" s="50">
        <v>0.29581000000007407</v>
      </c>
      <c r="C662" s="45">
        <v>0</v>
      </c>
      <c r="D662" s="45">
        <v>0</v>
      </c>
      <c r="E662" s="61">
        <v>1163</v>
      </c>
    </row>
    <row r="663" spans="1:5" x14ac:dyDescent="0.25">
      <c r="A663" s="39" t="s">
        <v>574</v>
      </c>
      <c r="B663" s="50">
        <v>0.21199999999998909</v>
      </c>
      <c r="C663" s="45">
        <v>0</v>
      </c>
      <c r="D663" s="45">
        <v>0</v>
      </c>
      <c r="E663" s="61">
        <v>1200</v>
      </c>
    </row>
    <row r="664" spans="1:5" x14ac:dyDescent="0.25">
      <c r="A664" s="39" t="s">
        <v>574</v>
      </c>
      <c r="B664" s="50">
        <v>5.5454999999938082E-2</v>
      </c>
      <c r="C664" s="45">
        <v>0</v>
      </c>
      <c r="D664" s="45">
        <v>0</v>
      </c>
      <c r="E664" s="61">
        <v>1226</v>
      </c>
    </row>
    <row r="665" spans="1:5" x14ac:dyDescent="0.25">
      <c r="A665" s="42" t="s">
        <v>576</v>
      </c>
      <c r="B665" s="50">
        <v>7.7569999999923311E-2</v>
      </c>
      <c r="C665" s="45">
        <v>0</v>
      </c>
      <c r="D665" s="45">
        <v>7.7569999999923311E-2</v>
      </c>
      <c r="E665" s="61">
        <v>695</v>
      </c>
    </row>
    <row r="666" spans="1:5" x14ac:dyDescent="0.25">
      <c r="A666" s="42" t="s">
        <v>577</v>
      </c>
      <c r="B666" s="50">
        <v>0.23543200000040088</v>
      </c>
      <c r="C666" s="45">
        <v>0</v>
      </c>
      <c r="D666" s="45">
        <v>-2.7439999999842257E-2</v>
      </c>
      <c r="E666" s="61" t="s">
        <v>578</v>
      </c>
    </row>
    <row r="667" spans="1:5" x14ac:dyDescent="0.25">
      <c r="A667" s="42" t="s">
        <v>577</v>
      </c>
      <c r="B667" s="50">
        <v>-0.10233000000016546</v>
      </c>
      <c r="C667" s="45">
        <v>0</v>
      </c>
      <c r="D667" s="45">
        <v>0.2680000000000291</v>
      </c>
      <c r="E667" s="59">
        <v>998</v>
      </c>
    </row>
    <row r="668" spans="1:5" x14ac:dyDescent="0.25">
      <c r="A668" s="42" t="s">
        <v>577</v>
      </c>
      <c r="B668" s="50">
        <v>-0.40237499999966531</v>
      </c>
      <c r="C668" s="45">
        <v>0</v>
      </c>
      <c r="D668" s="45">
        <v>0.2680000000000291</v>
      </c>
      <c r="E668" s="61">
        <v>1010</v>
      </c>
    </row>
    <row r="669" spans="1:5" x14ac:dyDescent="0.25">
      <c r="A669" s="42" t="s">
        <v>579</v>
      </c>
      <c r="B669" s="50">
        <v>1.3050000000134787E-2</v>
      </c>
      <c r="C669" s="45">
        <v>0</v>
      </c>
      <c r="D669" s="45">
        <v>1.3050000000134787E-2</v>
      </c>
      <c r="E669" s="60" t="s">
        <v>580</v>
      </c>
    </row>
    <row r="670" spans="1:5" x14ac:dyDescent="0.25">
      <c r="A670" s="42" t="s">
        <v>581</v>
      </c>
      <c r="B670" s="50">
        <v>-0.35156400000005306</v>
      </c>
      <c r="C670" s="45">
        <v>0</v>
      </c>
      <c r="D670" s="45">
        <v>0.2680000000000291</v>
      </c>
      <c r="E670" s="61" t="s">
        <v>582</v>
      </c>
    </row>
    <row r="671" spans="1:5" x14ac:dyDescent="0.25">
      <c r="A671" s="42" t="s">
        <v>581</v>
      </c>
      <c r="B671" s="50">
        <v>0.45103999999992084</v>
      </c>
      <c r="C671" s="45">
        <v>0</v>
      </c>
      <c r="D671" s="45">
        <v>0.26800000000002899</v>
      </c>
      <c r="E671" s="59">
        <v>1021</v>
      </c>
    </row>
    <row r="672" spans="1:5" x14ac:dyDescent="0.25">
      <c r="A672" s="42" t="s">
        <v>583</v>
      </c>
      <c r="B672" s="50">
        <v>6.1999999999670763E-2</v>
      </c>
      <c r="C672" s="45">
        <v>0</v>
      </c>
      <c r="D672" s="45">
        <v>6.1999999999670763E-2</v>
      </c>
      <c r="E672" s="60">
        <v>532</v>
      </c>
    </row>
    <row r="673" spans="1:5" x14ac:dyDescent="0.25">
      <c r="A673" s="42" t="s">
        <v>100</v>
      </c>
      <c r="B673" s="50">
        <v>-0.41899000000012165</v>
      </c>
      <c r="C673" s="45">
        <v>0</v>
      </c>
      <c r="D673" s="45">
        <v>0</v>
      </c>
      <c r="E673" s="61">
        <v>986</v>
      </c>
    </row>
    <row r="674" spans="1:5" x14ac:dyDescent="0.25">
      <c r="A674" s="42" t="s">
        <v>100</v>
      </c>
      <c r="B674" s="50">
        <v>-614.35800000000006</v>
      </c>
      <c r="C674" s="45">
        <v>0</v>
      </c>
      <c r="D674" s="45">
        <v>0</v>
      </c>
      <c r="E674" s="61">
        <v>992</v>
      </c>
    </row>
    <row r="675" spans="1:5" x14ac:dyDescent="0.25">
      <c r="A675" s="42" t="s">
        <v>100</v>
      </c>
      <c r="B675" s="50">
        <v>614.64199999999994</v>
      </c>
      <c r="C675" s="45">
        <v>0</v>
      </c>
      <c r="D675" s="45">
        <v>0</v>
      </c>
      <c r="E675" s="61">
        <v>995</v>
      </c>
    </row>
    <row r="676" spans="1:5" x14ac:dyDescent="0.25">
      <c r="A676" s="42" t="s">
        <v>100</v>
      </c>
      <c r="B676" s="50">
        <v>0.25128499999982523</v>
      </c>
      <c r="C676" s="45">
        <v>0</v>
      </c>
      <c r="D676" s="45">
        <v>0</v>
      </c>
      <c r="E676" s="59">
        <v>1000</v>
      </c>
    </row>
    <row r="677" spans="1:5" x14ac:dyDescent="0.25">
      <c r="A677" s="42" t="s">
        <v>100</v>
      </c>
      <c r="B677" s="50">
        <v>-0.18699999999989814</v>
      </c>
      <c r="C677" s="45">
        <v>0</v>
      </c>
      <c r="D677" s="45">
        <v>0.2680000000000291</v>
      </c>
      <c r="E677" s="59">
        <v>1020</v>
      </c>
    </row>
    <row r="678" spans="1:5" x14ac:dyDescent="0.25">
      <c r="A678" s="54" t="s">
        <v>100</v>
      </c>
      <c r="B678" s="50">
        <v>-0.19124349999992774</v>
      </c>
      <c r="C678" s="45">
        <v>0</v>
      </c>
      <c r="D678" s="45">
        <v>0</v>
      </c>
      <c r="E678" s="61">
        <v>1098</v>
      </c>
    </row>
    <row r="679" spans="1:5" x14ac:dyDescent="0.25">
      <c r="A679" s="40" t="s">
        <v>100</v>
      </c>
      <c r="B679" s="50">
        <v>0.20320800000001782</v>
      </c>
      <c r="C679" s="45">
        <v>0</v>
      </c>
      <c r="D679" s="45">
        <v>0</v>
      </c>
      <c r="E679" s="61">
        <v>1103</v>
      </c>
    </row>
    <row r="680" spans="1:5" x14ac:dyDescent="0.25">
      <c r="A680" s="39" t="s">
        <v>100</v>
      </c>
      <c r="B680" s="50">
        <v>-0.17099999999982174</v>
      </c>
      <c r="C680" s="45">
        <v>0</v>
      </c>
      <c r="D680" s="45">
        <v>0</v>
      </c>
      <c r="E680" s="61">
        <v>1131</v>
      </c>
    </row>
    <row r="681" spans="1:5" x14ac:dyDescent="0.25">
      <c r="A681" s="39" t="s">
        <v>100</v>
      </c>
      <c r="B681" s="50">
        <v>-0.49043000000006032</v>
      </c>
      <c r="C681" s="45">
        <v>0</v>
      </c>
      <c r="D681" s="45">
        <v>0</v>
      </c>
      <c r="E681" s="61">
        <v>1132</v>
      </c>
    </row>
    <row r="682" spans="1:5" x14ac:dyDescent="0.25">
      <c r="A682" s="39" t="s">
        <v>100</v>
      </c>
      <c r="B682" s="50">
        <v>0.99607999999989261</v>
      </c>
      <c r="C682" s="45">
        <v>0</v>
      </c>
      <c r="D682" s="45">
        <v>0</v>
      </c>
      <c r="E682" s="61">
        <v>1161</v>
      </c>
    </row>
    <row r="683" spans="1:5" x14ac:dyDescent="0.25">
      <c r="A683" s="40" t="s">
        <v>100</v>
      </c>
      <c r="B683" s="50">
        <f>'1278'!F6</f>
        <v>1.8700000000080763E-2</v>
      </c>
      <c r="C683" s="45">
        <v>0</v>
      </c>
      <c r="D683" s="45">
        <v>-0.15090000000009199</v>
      </c>
      <c r="E683" s="61">
        <v>1278</v>
      </c>
    </row>
    <row r="684" spans="1:5" x14ac:dyDescent="0.25">
      <c r="A684" s="40" t="s">
        <v>100</v>
      </c>
      <c r="B684" s="50">
        <f>'1283'!D5</f>
        <v>-2.9999999999972715E-2</v>
      </c>
      <c r="C684" s="45">
        <v>0</v>
      </c>
      <c r="D684" s="45">
        <v>-0.15090000000009199</v>
      </c>
      <c r="E684" s="61">
        <v>1283</v>
      </c>
    </row>
    <row r="685" spans="1:5" x14ac:dyDescent="0.25">
      <c r="A685" s="20" t="s">
        <v>100</v>
      </c>
      <c r="B685" s="50">
        <f>'1291'!D9</f>
        <v>-0.35000000000002274</v>
      </c>
      <c r="C685" s="45">
        <v>0</v>
      </c>
      <c r="D685" s="45">
        <v>0</v>
      </c>
      <c r="E685" s="61">
        <v>1291</v>
      </c>
    </row>
    <row r="686" spans="1:5" x14ac:dyDescent="0.25">
      <c r="A686" s="42" t="s">
        <v>584</v>
      </c>
      <c r="B686" s="50">
        <v>-7.2000000000059572E-2</v>
      </c>
      <c r="C686" s="45">
        <v>0</v>
      </c>
      <c r="D686" s="45">
        <v>0</v>
      </c>
      <c r="E686" s="61">
        <v>831</v>
      </c>
    </row>
    <row r="687" spans="1:5" x14ac:dyDescent="0.25">
      <c r="A687" s="33" t="s">
        <v>584</v>
      </c>
      <c r="B687" s="50">
        <v>-0.47171399999990626</v>
      </c>
      <c r="C687" s="45">
        <v>0</v>
      </c>
      <c r="D687" s="45">
        <v>0</v>
      </c>
      <c r="E687" s="61">
        <v>1114</v>
      </c>
    </row>
    <row r="688" spans="1:5" x14ac:dyDescent="0.25">
      <c r="A688" s="42" t="s">
        <v>585</v>
      </c>
      <c r="B688" s="50">
        <v>10.616140298507503</v>
      </c>
      <c r="C688" s="45">
        <v>10.616140298507503</v>
      </c>
      <c r="D688" s="45">
        <v>10.616140298507503</v>
      </c>
      <c r="E688" s="60">
        <v>100</v>
      </c>
    </row>
    <row r="689" spans="1:5" x14ac:dyDescent="0.25">
      <c r="A689" s="42" t="s">
        <v>586</v>
      </c>
      <c r="B689" s="50">
        <v>-0.7930000000001769</v>
      </c>
      <c r="C689" s="45">
        <v>0</v>
      </c>
      <c r="D689" s="45">
        <v>0.2680000000000291</v>
      </c>
      <c r="E689" s="61" t="s">
        <v>587</v>
      </c>
    </row>
    <row r="690" spans="1:5" x14ac:dyDescent="0.25">
      <c r="A690" s="42" t="s">
        <v>586</v>
      </c>
      <c r="B690" s="50">
        <v>-0.91999999999998749</v>
      </c>
      <c r="C690" s="45">
        <v>0</v>
      </c>
      <c r="D690" s="45">
        <v>0.2680000000000291</v>
      </c>
      <c r="E690" s="59">
        <v>1016</v>
      </c>
    </row>
    <row r="691" spans="1:5" x14ac:dyDescent="0.25">
      <c r="A691" s="39" t="s">
        <v>586</v>
      </c>
      <c r="B691" s="50">
        <v>0.35550000000000637</v>
      </c>
      <c r="C691" s="45">
        <v>0</v>
      </c>
      <c r="D691" s="45">
        <v>0</v>
      </c>
      <c r="E691" s="61">
        <v>1152</v>
      </c>
    </row>
    <row r="692" spans="1:5" x14ac:dyDescent="0.25">
      <c r="A692" s="39" t="s">
        <v>586</v>
      </c>
      <c r="B692" s="50">
        <v>-0.3489999999999327</v>
      </c>
      <c r="C692" s="45">
        <v>0</v>
      </c>
      <c r="D692" s="45">
        <v>0</v>
      </c>
      <c r="E692" s="61">
        <v>1183</v>
      </c>
    </row>
    <row r="693" spans="1:5" x14ac:dyDescent="0.25">
      <c r="A693" s="39" t="s">
        <v>586</v>
      </c>
      <c r="B693" s="50">
        <v>-0.32651999999995951</v>
      </c>
      <c r="C693" s="45">
        <v>0</v>
      </c>
      <c r="D693" s="45">
        <v>0</v>
      </c>
      <c r="E693" s="61">
        <v>1230</v>
      </c>
    </row>
    <row r="694" spans="1:5" ht="135" x14ac:dyDescent="0.25">
      <c r="A694" s="42" t="s">
        <v>588</v>
      </c>
      <c r="B694" s="50">
        <v>-0.54639585306853178</v>
      </c>
      <c r="C694" s="45">
        <v>-4.3669678188808234</v>
      </c>
      <c r="D694" s="45">
        <v>-0.54639585306853178</v>
      </c>
      <c r="E694" s="60" t="s">
        <v>589</v>
      </c>
    </row>
    <row r="695" spans="1:5" x14ac:dyDescent="0.25">
      <c r="A695" s="42" t="s">
        <v>590</v>
      </c>
      <c r="B695" s="50">
        <v>-0.83164999999985412</v>
      </c>
      <c r="C695" s="45">
        <v>0</v>
      </c>
      <c r="D695" s="45">
        <v>-0.83164999999985412</v>
      </c>
      <c r="E695" s="61">
        <v>708</v>
      </c>
    </row>
    <row r="696" spans="1:5" x14ac:dyDescent="0.25">
      <c r="A696" s="42" t="s">
        <v>43</v>
      </c>
      <c r="B696" s="50">
        <v>8.1730000000106884E-2</v>
      </c>
      <c r="C696" s="45">
        <v>0</v>
      </c>
      <c r="D696" s="45">
        <v>0</v>
      </c>
      <c r="E696" s="61" t="s">
        <v>591</v>
      </c>
    </row>
    <row r="697" spans="1:5" x14ac:dyDescent="0.25">
      <c r="A697" s="42" t="s">
        <v>43</v>
      </c>
      <c r="B697" s="50">
        <v>-0.18432000000007065</v>
      </c>
      <c r="C697" s="45">
        <v>0</v>
      </c>
      <c r="D697" s="45">
        <v>0</v>
      </c>
      <c r="E697" s="61">
        <v>1064</v>
      </c>
    </row>
    <row r="698" spans="1:5" x14ac:dyDescent="0.25">
      <c r="A698" s="39" t="s">
        <v>43</v>
      </c>
      <c r="B698" s="50">
        <v>-0.23840000000018335</v>
      </c>
      <c r="C698" s="45">
        <v>0</v>
      </c>
      <c r="D698" s="45">
        <v>0</v>
      </c>
      <c r="E698" s="61">
        <v>1198</v>
      </c>
    </row>
    <row r="699" spans="1:5" x14ac:dyDescent="0.25">
      <c r="A699" s="39" t="s">
        <v>43</v>
      </c>
      <c r="B699" s="50">
        <v>0.97601600000007238</v>
      </c>
      <c r="C699" s="45">
        <v>0</v>
      </c>
      <c r="D699" s="45">
        <v>0</v>
      </c>
      <c r="E699" s="61">
        <v>1216</v>
      </c>
    </row>
    <row r="700" spans="1:5" x14ac:dyDescent="0.25">
      <c r="A700" s="39" t="s">
        <v>43</v>
      </c>
      <c r="B700" s="50">
        <v>353.51329199999986</v>
      </c>
      <c r="C700" s="45">
        <v>0</v>
      </c>
      <c r="D700" s="45">
        <v>0</v>
      </c>
      <c r="E700" s="61">
        <v>1227</v>
      </c>
    </row>
    <row r="701" spans="1:5" x14ac:dyDescent="0.25">
      <c r="A701" s="39" t="s">
        <v>43</v>
      </c>
      <c r="B701" s="50">
        <v>-212.52023</v>
      </c>
      <c r="C701" s="45">
        <v>0</v>
      </c>
      <c r="D701" s="45">
        <v>0</v>
      </c>
      <c r="E701" s="61">
        <v>1230</v>
      </c>
    </row>
    <row r="702" spans="1:5" x14ac:dyDescent="0.25">
      <c r="A702" s="39" t="s">
        <v>43</v>
      </c>
      <c r="B702" s="50">
        <v>-0.85435000000052241</v>
      </c>
      <c r="C702" s="45">
        <v>0</v>
      </c>
      <c r="D702" s="45">
        <v>0</v>
      </c>
      <c r="E702" s="61">
        <v>1233</v>
      </c>
    </row>
    <row r="703" spans="1:5" x14ac:dyDescent="0.25">
      <c r="A703" s="39" t="s">
        <v>43</v>
      </c>
      <c r="B703" s="50">
        <v>0.19552000000021508</v>
      </c>
      <c r="C703" s="45">
        <v>0</v>
      </c>
      <c r="D703" s="45">
        <v>0</v>
      </c>
      <c r="E703" s="61">
        <v>1235</v>
      </c>
    </row>
    <row r="704" spans="1:5" x14ac:dyDescent="0.25">
      <c r="A704" s="39" t="s">
        <v>43</v>
      </c>
      <c r="B704" s="50">
        <v>-141.50559999999996</v>
      </c>
      <c r="C704" s="45">
        <v>0</v>
      </c>
      <c r="D704" s="45">
        <v>0</v>
      </c>
      <c r="E704" s="61">
        <v>1237</v>
      </c>
    </row>
    <row r="705" spans="1:5" x14ac:dyDescent="0.25">
      <c r="A705" s="39" t="s">
        <v>43</v>
      </c>
      <c r="B705" s="50">
        <v>0.56637900000077934</v>
      </c>
      <c r="C705" s="45">
        <v>0</v>
      </c>
      <c r="D705" s="45">
        <v>0</v>
      </c>
      <c r="E705" s="61">
        <v>1251</v>
      </c>
    </row>
    <row r="706" spans="1:5" x14ac:dyDescent="0.25">
      <c r="A706" s="39" t="s">
        <v>43</v>
      </c>
      <c r="B706" s="50">
        <v>-0.27267000000028929</v>
      </c>
      <c r="C706" s="45">
        <v>0</v>
      </c>
      <c r="D706" s="45">
        <v>0</v>
      </c>
      <c r="E706" s="61">
        <v>1254</v>
      </c>
    </row>
    <row r="707" spans="1:5" x14ac:dyDescent="0.25">
      <c r="A707" s="39" t="s">
        <v>43</v>
      </c>
      <c r="B707" s="50">
        <f>'1265'!F6</f>
        <v>-0.38769999999999527</v>
      </c>
      <c r="C707" s="45">
        <v>0</v>
      </c>
      <c r="D707" s="45">
        <v>-0.1509000000000924</v>
      </c>
      <c r="E707" s="61">
        <v>1265</v>
      </c>
    </row>
    <row r="708" spans="1:5" x14ac:dyDescent="0.25">
      <c r="A708" s="40" t="s">
        <v>43</v>
      </c>
      <c r="B708" s="50">
        <f>'1268'!F6</f>
        <v>0.27001999999993131</v>
      </c>
      <c r="C708" s="45">
        <v>0</v>
      </c>
      <c r="D708" s="45">
        <v>-0.1509000000000924</v>
      </c>
      <c r="E708" s="61">
        <v>1268</v>
      </c>
    </row>
    <row r="709" spans="1:5" x14ac:dyDescent="0.25">
      <c r="A709" s="42" t="s">
        <v>592</v>
      </c>
      <c r="B709" s="50">
        <v>-7.7096646033623983E-2</v>
      </c>
      <c r="C709" s="45">
        <v>-7.7096646033623983E-2</v>
      </c>
      <c r="D709" s="45">
        <v>-7.7096646033623983E-2</v>
      </c>
      <c r="E709" s="60" t="s">
        <v>593</v>
      </c>
    </row>
    <row r="710" spans="1:5" x14ac:dyDescent="0.25">
      <c r="A710" s="42" t="s">
        <v>594</v>
      </c>
      <c r="B710" s="50">
        <v>6.3083418831169524</v>
      </c>
      <c r="C710" s="45">
        <v>6.3083418831169524</v>
      </c>
      <c r="D710" s="45">
        <v>6.3083418831169524</v>
      </c>
      <c r="E710" s="60" t="s">
        <v>595</v>
      </c>
    </row>
    <row r="711" spans="1:5" x14ac:dyDescent="0.25">
      <c r="A711" s="40" t="s">
        <v>91</v>
      </c>
      <c r="B711" s="50">
        <f>'1275'!F12</f>
        <v>-0.40000000000009095</v>
      </c>
      <c r="C711" s="45">
        <v>0</v>
      </c>
      <c r="D711" s="45">
        <v>-0.1509000000000924</v>
      </c>
      <c r="E711" s="61">
        <v>1275</v>
      </c>
    </row>
    <row r="712" spans="1:5" x14ac:dyDescent="0.25">
      <c r="A712" s="20" t="s">
        <v>91</v>
      </c>
      <c r="B712" s="50">
        <f>'1312'!D5</f>
        <v>-2.9999999999972715E-2</v>
      </c>
      <c r="C712" s="45">
        <v>0</v>
      </c>
      <c r="D712" s="45">
        <v>0</v>
      </c>
      <c r="E712" s="61">
        <v>1312</v>
      </c>
    </row>
    <row r="713" spans="1:5" x14ac:dyDescent="0.25">
      <c r="A713" s="42" t="s">
        <v>20</v>
      </c>
      <c r="B713" s="50">
        <v>1.4117800000001353</v>
      </c>
      <c r="C713" s="45">
        <v>0</v>
      </c>
      <c r="D713" s="45">
        <v>0</v>
      </c>
      <c r="E713" s="61" t="s">
        <v>596</v>
      </c>
    </row>
    <row r="714" spans="1:5" x14ac:dyDescent="0.25">
      <c r="A714" s="40" t="s">
        <v>20</v>
      </c>
      <c r="B714" s="50">
        <f>'1260'!F10</f>
        <v>-0.1601699999991979</v>
      </c>
      <c r="C714" s="45">
        <v>0</v>
      </c>
      <c r="D714" s="45">
        <v>-0.1509000000000924</v>
      </c>
      <c r="E714" s="61">
        <v>1260</v>
      </c>
    </row>
    <row r="715" spans="1:5" x14ac:dyDescent="0.25">
      <c r="A715" s="42" t="s">
        <v>597</v>
      </c>
      <c r="B715" s="50">
        <v>-0.1004000000001497</v>
      </c>
      <c r="C715" s="45">
        <v>0</v>
      </c>
      <c r="D715" s="45">
        <v>-0.1004000000001497</v>
      </c>
      <c r="E715" s="60" t="s">
        <v>598</v>
      </c>
    </row>
    <row r="716" spans="1:5" ht="60" x14ac:dyDescent="0.25">
      <c r="A716" s="42" t="s">
        <v>22</v>
      </c>
      <c r="B716" s="50">
        <v>0.79851800000045614</v>
      </c>
      <c r="C716" s="45">
        <v>0</v>
      </c>
      <c r="D716" s="45">
        <v>-0.99330000000009022</v>
      </c>
      <c r="E716" s="60" t="s">
        <v>599</v>
      </c>
    </row>
    <row r="717" spans="1:5" x14ac:dyDescent="0.25">
      <c r="A717" s="42" t="s">
        <v>22</v>
      </c>
      <c r="B717" s="50">
        <v>6.6935999999714113E-2</v>
      </c>
      <c r="C717" s="45">
        <v>0</v>
      </c>
      <c r="D717" s="45">
        <v>0</v>
      </c>
      <c r="E717" s="59">
        <v>997</v>
      </c>
    </row>
    <row r="718" spans="1:5" x14ac:dyDescent="0.25">
      <c r="A718" s="42" t="s">
        <v>22</v>
      </c>
      <c r="B718" s="50">
        <v>-6.4715999999975793E-2</v>
      </c>
      <c r="C718" s="45">
        <v>0</v>
      </c>
      <c r="D718" s="45">
        <v>0.2680000000000291</v>
      </c>
      <c r="E718" s="61">
        <v>1013</v>
      </c>
    </row>
    <row r="719" spans="1:5" x14ac:dyDescent="0.25">
      <c r="A719" s="42" t="s">
        <v>22</v>
      </c>
      <c r="B719" s="50">
        <v>0.34000000000003183</v>
      </c>
      <c r="C719" s="45">
        <v>0</v>
      </c>
      <c r="D719" s="45">
        <v>0.2680000000000291</v>
      </c>
      <c r="E719" s="59">
        <v>1018</v>
      </c>
    </row>
    <row r="720" spans="1:5" x14ac:dyDescent="0.25">
      <c r="A720" s="42" t="s">
        <v>22</v>
      </c>
      <c r="B720" s="50">
        <v>-0.42797500000000355</v>
      </c>
      <c r="C720" s="45">
        <v>0</v>
      </c>
      <c r="D720" s="45">
        <v>0.2680000000000291</v>
      </c>
      <c r="E720" s="59">
        <v>1041</v>
      </c>
    </row>
    <row r="721" spans="1:5" x14ac:dyDescent="0.25">
      <c r="A721" s="42" t="s">
        <v>22</v>
      </c>
      <c r="B721" s="50">
        <v>0.32847999999989952</v>
      </c>
      <c r="C721" s="45">
        <v>0</v>
      </c>
      <c r="D721" s="45">
        <v>0.26800000000002899</v>
      </c>
      <c r="E721" s="61">
        <v>1046</v>
      </c>
    </row>
    <row r="722" spans="1:5" x14ac:dyDescent="0.25">
      <c r="A722" s="42" t="s">
        <v>22</v>
      </c>
      <c r="B722" s="50">
        <v>0.39085999999997512</v>
      </c>
      <c r="C722" s="45">
        <v>0</v>
      </c>
      <c r="D722" s="45">
        <v>0</v>
      </c>
      <c r="E722" s="61">
        <v>1067</v>
      </c>
    </row>
    <row r="723" spans="1:5" x14ac:dyDescent="0.25">
      <c r="A723" s="54" t="s">
        <v>22</v>
      </c>
      <c r="B723" s="50">
        <v>0.31699499999990621</v>
      </c>
      <c r="C723" s="45">
        <v>0</v>
      </c>
      <c r="D723" s="45">
        <v>0</v>
      </c>
      <c r="E723" s="59">
        <v>1082</v>
      </c>
    </row>
    <row r="724" spans="1:5" x14ac:dyDescent="0.25">
      <c r="A724" s="39" t="s">
        <v>22</v>
      </c>
      <c r="B724" s="50">
        <v>0.15840000000002874</v>
      </c>
      <c r="C724" s="45">
        <v>0</v>
      </c>
      <c r="D724" s="45">
        <v>0</v>
      </c>
      <c r="E724" s="61">
        <v>1127</v>
      </c>
    </row>
    <row r="725" spans="1:5" x14ac:dyDescent="0.25">
      <c r="A725" s="39" t="s">
        <v>22</v>
      </c>
      <c r="B725" s="50">
        <v>-1.9103199999999561</v>
      </c>
      <c r="C725" s="45">
        <v>0</v>
      </c>
      <c r="D725" s="45">
        <v>0</v>
      </c>
      <c r="E725" s="61">
        <v>1147</v>
      </c>
    </row>
    <row r="726" spans="1:5" x14ac:dyDescent="0.25">
      <c r="A726" s="39" t="s">
        <v>22</v>
      </c>
      <c r="B726" s="50">
        <v>0.382000000000005</v>
      </c>
      <c r="C726" s="45">
        <v>0</v>
      </c>
      <c r="D726" s="45">
        <v>0</v>
      </c>
      <c r="E726" s="61">
        <v>1174</v>
      </c>
    </row>
    <row r="727" spans="1:5" x14ac:dyDescent="0.25">
      <c r="A727" s="39" t="s">
        <v>22</v>
      </c>
      <c r="B727" s="50">
        <v>-0.45460000000002765</v>
      </c>
      <c r="C727" s="45">
        <v>0</v>
      </c>
      <c r="D727" s="45">
        <v>0</v>
      </c>
      <c r="E727" s="61">
        <v>1200</v>
      </c>
    </row>
    <row r="728" spans="1:5" x14ac:dyDescent="0.25">
      <c r="A728" s="39" t="s">
        <v>22</v>
      </c>
      <c r="B728" s="50">
        <v>-0.50871999999992568</v>
      </c>
      <c r="C728" s="45">
        <v>0</v>
      </c>
      <c r="D728" s="45">
        <v>0</v>
      </c>
      <c r="E728" s="61">
        <v>1208</v>
      </c>
    </row>
    <row r="729" spans="1:5" x14ac:dyDescent="0.25">
      <c r="A729" s="39" t="s">
        <v>22</v>
      </c>
      <c r="B729" s="50">
        <v>-0.36747999999988679</v>
      </c>
      <c r="C729" s="45">
        <v>0</v>
      </c>
      <c r="D729" s="45">
        <v>0</v>
      </c>
      <c r="E729" s="61">
        <v>1229</v>
      </c>
    </row>
    <row r="730" spans="1:5" x14ac:dyDescent="0.25">
      <c r="A730" s="39" t="s">
        <v>22</v>
      </c>
      <c r="B730" s="50">
        <v>0.20880000000011023</v>
      </c>
      <c r="C730" s="45">
        <v>0</v>
      </c>
      <c r="D730" s="45">
        <v>0</v>
      </c>
      <c r="E730" s="61">
        <v>1246</v>
      </c>
    </row>
    <row r="731" spans="1:5" x14ac:dyDescent="0.25">
      <c r="A731" s="39" t="s">
        <v>22</v>
      </c>
      <c r="B731" s="50">
        <v>-305.505</v>
      </c>
      <c r="C731" s="45">
        <v>0</v>
      </c>
      <c r="D731" s="45">
        <v>0</v>
      </c>
      <c r="E731" s="61">
        <v>1253</v>
      </c>
    </row>
    <row r="732" spans="1:5" x14ac:dyDescent="0.25">
      <c r="A732" s="39" t="s">
        <v>22</v>
      </c>
      <c r="B732" s="50">
        <v>305.32212000000004</v>
      </c>
      <c r="C732" s="45">
        <v>0</v>
      </c>
      <c r="D732" s="45">
        <v>0</v>
      </c>
      <c r="E732" s="61">
        <v>1254</v>
      </c>
    </row>
    <row r="733" spans="1:5" x14ac:dyDescent="0.25">
      <c r="A733" s="39" t="s">
        <v>22</v>
      </c>
      <c r="B733" s="50">
        <f>'1261'!F5</f>
        <v>1.6232700000000477</v>
      </c>
      <c r="C733" s="45">
        <v>0</v>
      </c>
      <c r="D733" s="45">
        <v>-0.1509000000000924</v>
      </c>
      <c r="E733" s="61">
        <v>1261</v>
      </c>
    </row>
    <row r="734" spans="1:5" x14ac:dyDescent="0.25">
      <c r="A734" s="42" t="s">
        <v>22</v>
      </c>
      <c r="B734" s="50">
        <f>'1303'!D9</f>
        <v>-0.42000000000001592</v>
      </c>
      <c r="C734" s="45">
        <v>0</v>
      </c>
      <c r="D734" s="45">
        <v>0</v>
      </c>
      <c r="E734" s="61">
        <v>1303</v>
      </c>
    </row>
    <row r="735" spans="1:5" x14ac:dyDescent="0.25">
      <c r="A735" s="93" t="s">
        <v>22</v>
      </c>
      <c r="B735" s="50">
        <f>'1317'!D6</f>
        <v>667.97</v>
      </c>
      <c r="C735" s="45">
        <v>0</v>
      </c>
      <c r="D735" s="45">
        <v>0</v>
      </c>
      <c r="E735" s="61">
        <v>1317</v>
      </c>
    </row>
    <row r="736" spans="1:5" x14ac:dyDescent="0.25">
      <c r="A736" s="93" t="s">
        <v>22</v>
      </c>
      <c r="B736" s="50">
        <f>'1318'!D6</f>
        <v>-668.16</v>
      </c>
      <c r="C736" s="45">
        <v>0</v>
      </c>
      <c r="D736" s="45">
        <v>0</v>
      </c>
      <c r="E736" s="61">
        <v>1318</v>
      </c>
    </row>
    <row r="737" spans="1:5" x14ac:dyDescent="0.25">
      <c r="A737" s="42" t="s">
        <v>600</v>
      </c>
      <c r="B737" s="50">
        <v>0.13380000000006476</v>
      </c>
      <c r="C737" s="45">
        <v>0</v>
      </c>
      <c r="D737" s="45">
        <v>0.13380000000006476</v>
      </c>
      <c r="E737" s="60">
        <v>551</v>
      </c>
    </row>
    <row r="738" spans="1:5" x14ac:dyDescent="0.25">
      <c r="A738" s="39" t="s">
        <v>601</v>
      </c>
      <c r="B738" s="50">
        <v>-3.8309999999967204E-2</v>
      </c>
      <c r="C738" s="45">
        <v>0</v>
      </c>
      <c r="D738" s="45">
        <v>0</v>
      </c>
      <c r="E738" s="61">
        <v>1132</v>
      </c>
    </row>
    <row r="739" spans="1:5" x14ac:dyDescent="0.25">
      <c r="A739" s="42" t="s">
        <v>602</v>
      </c>
      <c r="B739" s="50">
        <v>-0.37100000000003774</v>
      </c>
      <c r="C739" s="45"/>
      <c r="D739" s="45">
        <v>-0.37100000000003774</v>
      </c>
      <c r="E739" s="60" t="s">
        <v>603</v>
      </c>
    </row>
    <row r="740" spans="1:5" x14ac:dyDescent="0.25">
      <c r="A740" s="42" t="s">
        <v>604</v>
      </c>
      <c r="B740" s="50">
        <v>-7.9399999999850479E-2</v>
      </c>
      <c r="C740" s="45"/>
      <c r="D740" s="45"/>
      <c r="E740" s="61">
        <v>895</v>
      </c>
    </row>
    <row r="741" spans="1:5" x14ac:dyDescent="0.25">
      <c r="A741" s="42" t="s">
        <v>144</v>
      </c>
      <c r="B741" s="50">
        <v>-5.9880000000021028E-2</v>
      </c>
      <c r="C741" s="45">
        <v>0</v>
      </c>
      <c r="D741" s="45">
        <v>0</v>
      </c>
      <c r="E741" s="61">
        <v>976</v>
      </c>
    </row>
    <row r="742" spans="1:5" x14ac:dyDescent="0.25">
      <c r="A742" s="42" t="s">
        <v>144</v>
      </c>
      <c r="B742" s="50">
        <v>0.14275000000009186</v>
      </c>
      <c r="C742" s="45">
        <v>0</v>
      </c>
      <c r="D742" s="45">
        <v>0</v>
      </c>
      <c r="E742" s="61">
        <v>996</v>
      </c>
    </row>
    <row r="743" spans="1:5" x14ac:dyDescent="0.25">
      <c r="A743" s="54" t="s">
        <v>144</v>
      </c>
      <c r="B743" s="50">
        <v>-0.35615999999981796</v>
      </c>
      <c r="C743" s="45">
        <v>0</v>
      </c>
      <c r="D743" s="45">
        <v>0</v>
      </c>
      <c r="E743" s="61">
        <v>1063</v>
      </c>
    </row>
    <row r="744" spans="1:5" x14ac:dyDescent="0.25">
      <c r="A744" s="54" t="s">
        <v>144</v>
      </c>
      <c r="B744" s="50">
        <v>-0.43440000000009604</v>
      </c>
      <c r="C744" s="45">
        <v>0</v>
      </c>
      <c r="D744" s="45">
        <v>0</v>
      </c>
      <c r="E744" s="59">
        <v>1073</v>
      </c>
    </row>
    <row r="745" spans="1:5" x14ac:dyDescent="0.25">
      <c r="A745" s="39" t="s">
        <v>144</v>
      </c>
      <c r="B745" s="50">
        <v>3.0089999999972861E-2</v>
      </c>
      <c r="C745" s="45">
        <v>0</v>
      </c>
      <c r="D745" s="45">
        <v>0</v>
      </c>
      <c r="E745" s="61">
        <v>1134</v>
      </c>
    </row>
    <row r="746" spans="1:5" x14ac:dyDescent="0.25">
      <c r="A746" s="40" t="s">
        <v>144</v>
      </c>
      <c r="B746" s="50">
        <f>'1289'!D6</f>
        <v>-9.9999999999909051E-2</v>
      </c>
      <c r="C746" s="45">
        <v>0</v>
      </c>
      <c r="D746" s="45">
        <v>-0.1509000000000924</v>
      </c>
      <c r="E746" s="61">
        <v>1289</v>
      </c>
    </row>
    <row r="747" spans="1:5" x14ac:dyDescent="0.25">
      <c r="A747" s="42" t="s">
        <v>144</v>
      </c>
      <c r="B747" s="50">
        <f>'1300'!D9</f>
        <v>9.9999999999909051E-3</v>
      </c>
      <c r="C747" s="45">
        <v>0</v>
      </c>
      <c r="D747" s="45">
        <v>0</v>
      </c>
      <c r="E747" s="61">
        <v>1300</v>
      </c>
    </row>
    <row r="748" spans="1:5" x14ac:dyDescent="0.25">
      <c r="A748" s="39" t="s">
        <v>605</v>
      </c>
      <c r="B748" s="50">
        <v>-0.13639999999998054</v>
      </c>
      <c r="C748" s="45">
        <v>0</v>
      </c>
      <c r="D748" s="45">
        <v>0</v>
      </c>
      <c r="E748" s="61">
        <v>1136</v>
      </c>
    </row>
    <row r="749" spans="1:5" x14ac:dyDescent="0.25">
      <c r="A749" s="39" t="s">
        <v>605</v>
      </c>
      <c r="B749" s="50">
        <v>-0.49244500000008884</v>
      </c>
      <c r="C749" s="45">
        <v>0</v>
      </c>
      <c r="D749" s="45">
        <v>0</v>
      </c>
      <c r="E749" s="61">
        <v>1153</v>
      </c>
    </row>
    <row r="750" spans="1:5" x14ac:dyDescent="0.25">
      <c r="A750" s="39" t="s">
        <v>605</v>
      </c>
      <c r="B750" s="50">
        <v>0.3114500000000362</v>
      </c>
      <c r="C750" s="45">
        <v>0</v>
      </c>
      <c r="D750" s="45">
        <v>0</v>
      </c>
      <c r="E750" s="61">
        <v>1178</v>
      </c>
    </row>
    <row r="751" spans="1:5" x14ac:dyDescent="0.25">
      <c r="A751" s="42" t="s">
        <v>606</v>
      </c>
      <c r="B751" s="50">
        <v>-0.31809999999995853</v>
      </c>
      <c r="C751" s="45">
        <v>0</v>
      </c>
      <c r="D751" s="45">
        <v>21.817220000002099</v>
      </c>
      <c r="E751" s="61">
        <v>869</v>
      </c>
    </row>
    <row r="752" spans="1:5" x14ac:dyDescent="0.25">
      <c r="A752" s="42" t="s">
        <v>606</v>
      </c>
      <c r="B752" s="50">
        <v>155.42819999999995</v>
      </c>
      <c r="C752" s="45">
        <v>0</v>
      </c>
      <c r="D752" s="45">
        <v>0.26800000000002899</v>
      </c>
      <c r="E752" s="61">
        <v>1044</v>
      </c>
    </row>
    <row r="753" spans="1:5" x14ac:dyDescent="0.25">
      <c r="A753" s="42" t="s">
        <v>606</v>
      </c>
      <c r="B753" s="50">
        <v>-155.38516000000001</v>
      </c>
      <c r="C753" s="45">
        <v>0</v>
      </c>
      <c r="D753" s="45">
        <v>0.26800000000002899</v>
      </c>
      <c r="E753" s="61">
        <v>1047</v>
      </c>
    </row>
    <row r="754" spans="1:5" x14ac:dyDescent="0.25">
      <c r="A754" s="39" t="s">
        <v>606</v>
      </c>
      <c r="B754" s="50">
        <v>0.33960000000024593</v>
      </c>
      <c r="C754" s="45">
        <v>0</v>
      </c>
      <c r="D754" s="45">
        <v>0</v>
      </c>
      <c r="E754" s="61">
        <v>1136</v>
      </c>
    </row>
    <row r="755" spans="1:5" x14ac:dyDescent="0.25">
      <c r="A755" s="39" t="s">
        <v>65</v>
      </c>
      <c r="B755" s="50">
        <v>0.10259999999971114</v>
      </c>
      <c r="C755" s="45">
        <v>0</v>
      </c>
      <c r="D755" s="45">
        <v>0</v>
      </c>
      <c r="E755" s="61">
        <v>1231</v>
      </c>
    </row>
    <row r="756" spans="1:5" x14ac:dyDescent="0.25">
      <c r="A756" s="40" t="s">
        <v>65</v>
      </c>
      <c r="B756" s="50">
        <f>'1270'!F10</f>
        <v>0.30559999999968568</v>
      </c>
      <c r="C756" s="45">
        <v>0</v>
      </c>
      <c r="D756" s="45">
        <v>-0.1509000000000924</v>
      </c>
      <c r="E756" s="61">
        <v>1270</v>
      </c>
    </row>
    <row r="757" spans="1:5" ht="120" x14ac:dyDescent="0.25">
      <c r="A757" s="42" t="s">
        <v>89</v>
      </c>
      <c r="B757" s="50">
        <v>18.565947992787784</v>
      </c>
      <c r="C757" s="45">
        <v>1.518555555555551</v>
      </c>
      <c r="D757" s="45">
        <v>0.29496099278762244</v>
      </c>
      <c r="E757" s="60" t="s">
        <v>607</v>
      </c>
    </row>
    <row r="758" spans="1:5" x14ac:dyDescent="0.25">
      <c r="A758" s="42" t="s">
        <v>89</v>
      </c>
      <c r="B758" s="50">
        <v>-0.40443999999996549</v>
      </c>
      <c r="C758" s="45">
        <v>0</v>
      </c>
      <c r="D758" s="45">
        <v>0.2680000000000291</v>
      </c>
      <c r="E758" s="61">
        <v>1005</v>
      </c>
    </row>
    <row r="759" spans="1:5" x14ac:dyDescent="0.25">
      <c r="A759" s="42" t="s">
        <v>89</v>
      </c>
      <c r="B759" s="50">
        <v>-0.38673750000009477</v>
      </c>
      <c r="C759" s="45">
        <v>0</v>
      </c>
      <c r="D759" s="45">
        <v>0.2680000000000291</v>
      </c>
      <c r="E759" s="61">
        <v>1009</v>
      </c>
    </row>
    <row r="760" spans="1:5" x14ac:dyDescent="0.25">
      <c r="A760" s="42" t="s">
        <v>89</v>
      </c>
      <c r="B760" s="50">
        <v>-0.71345799999994597</v>
      </c>
      <c r="C760" s="45">
        <v>0</v>
      </c>
      <c r="D760" s="45">
        <v>0.2680000000000291</v>
      </c>
      <c r="E760" s="61">
        <v>1013</v>
      </c>
    </row>
    <row r="761" spans="1:5" x14ac:dyDescent="0.25">
      <c r="A761" s="42" t="s">
        <v>89</v>
      </c>
      <c r="B761" s="50">
        <v>0.39471624999941923</v>
      </c>
      <c r="C761" s="45">
        <v>0</v>
      </c>
      <c r="D761" s="45">
        <v>0.26800000000002899</v>
      </c>
      <c r="E761" s="59">
        <v>1034</v>
      </c>
    </row>
    <row r="762" spans="1:5" x14ac:dyDescent="0.25">
      <c r="A762" s="42" t="s">
        <v>89</v>
      </c>
      <c r="B762" s="50">
        <v>-0.83135709999999108</v>
      </c>
      <c r="C762" s="45">
        <v>0</v>
      </c>
      <c r="D762" s="45">
        <v>0.26800000000002899</v>
      </c>
      <c r="E762" s="61">
        <v>1051</v>
      </c>
    </row>
    <row r="763" spans="1:5" x14ac:dyDescent="0.25">
      <c r="A763" s="33" t="s">
        <v>89</v>
      </c>
      <c r="B763" s="50">
        <v>-0.45957749999990938</v>
      </c>
      <c r="C763" s="45">
        <v>0</v>
      </c>
      <c r="D763" s="45">
        <v>0</v>
      </c>
      <c r="E763" s="61">
        <v>1112</v>
      </c>
    </row>
    <row r="764" spans="1:5" x14ac:dyDescent="0.25">
      <c r="A764" s="39" t="s">
        <v>89</v>
      </c>
      <c r="B764" s="50">
        <v>-16.343119999999999</v>
      </c>
      <c r="C764" s="45">
        <v>0</v>
      </c>
      <c r="D764" s="45">
        <v>0</v>
      </c>
      <c r="E764" s="61">
        <v>1135</v>
      </c>
    </row>
    <row r="765" spans="1:5" x14ac:dyDescent="0.25">
      <c r="A765" s="39" t="s">
        <v>89</v>
      </c>
      <c r="B765" s="50">
        <v>-4.9239999999826978E-2</v>
      </c>
      <c r="C765" s="45">
        <v>0</v>
      </c>
      <c r="D765" s="45">
        <v>0</v>
      </c>
      <c r="E765" s="61">
        <v>1148</v>
      </c>
    </row>
    <row r="766" spans="1:5" x14ac:dyDescent="0.25">
      <c r="A766" s="39" t="s">
        <v>89</v>
      </c>
      <c r="B766" s="50">
        <v>0.15290000000004511</v>
      </c>
      <c r="C766" s="45">
        <v>0</v>
      </c>
      <c r="D766" s="45">
        <v>0</v>
      </c>
      <c r="E766" s="61">
        <v>1182</v>
      </c>
    </row>
    <row r="767" spans="1:5" x14ac:dyDescent="0.25">
      <c r="A767" s="39" t="s">
        <v>89</v>
      </c>
      <c r="B767" s="50">
        <v>-9.6750000000156433E-2</v>
      </c>
      <c r="C767" s="45">
        <v>0</v>
      </c>
      <c r="D767" s="45">
        <v>0</v>
      </c>
      <c r="E767" s="61">
        <v>1197</v>
      </c>
    </row>
    <row r="768" spans="1:5" x14ac:dyDescent="0.25">
      <c r="A768" s="39" t="s">
        <v>89</v>
      </c>
      <c r="B768" s="50">
        <v>0.63721599999985301</v>
      </c>
      <c r="C768" s="45">
        <v>0</v>
      </c>
      <c r="D768" s="45">
        <v>0</v>
      </c>
      <c r="E768" s="61">
        <v>1216</v>
      </c>
    </row>
    <row r="769" spans="1:5" x14ac:dyDescent="0.25">
      <c r="A769" s="40" t="s">
        <v>89</v>
      </c>
      <c r="B769" s="50">
        <f>'1275'!F8</f>
        <v>383</v>
      </c>
      <c r="C769" s="45">
        <v>0</v>
      </c>
      <c r="D769" s="45">
        <v>-0.1509000000000924</v>
      </c>
      <c r="E769" s="61">
        <v>1275</v>
      </c>
    </row>
    <row r="770" spans="1:5" x14ac:dyDescent="0.25">
      <c r="A770" s="40" t="s">
        <v>89</v>
      </c>
      <c r="B770" s="50">
        <f>'1284'!D8</f>
        <v>0.16000000000002501</v>
      </c>
      <c r="C770" s="45">
        <v>0</v>
      </c>
      <c r="D770" s="45">
        <v>-0.1509000000000924</v>
      </c>
      <c r="E770" s="61">
        <v>1284</v>
      </c>
    </row>
    <row r="771" spans="1:5" x14ac:dyDescent="0.25">
      <c r="A771" s="40" t="s">
        <v>89</v>
      </c>
      <c r="B771" s="50">
        <f>'1286'!D7</f>
        <v>-382.92000000000007</v>
      </c>
      <c r="C771" s="45">
        <v>0</v>
      </c>
      <c r="D771" s="45">
        <v>-0.1509000000000924</v>
      </c>
      <c r="E771" s="61">
        <v>1286</v>
      </c>
    </row>
    <row r="772" spans="1:5" x14ac:dyDescent="0.25">
      <c r="A772" s="69" t="s">
        <v>89</v>
      </c>
      <c r="B772" s="50">
        <f>'1294'!D5</f>
        <v>-0.42999999999994998</v>
      </c>
      <c r="C772" s="45">
        <v>0</v>
      </c>
      <c r="D772" s="45">
        <v>0</v>
      </c>
      <c r="E772" s="61">
        <v>1294</v>
      </c>
    </row>
    <row r="773" spans="1:5" x14ac:dyDescent="0.25">
      <c r="A773" s="20" t="s">
        <v>89</v>
      </c>
      <c r="B773" s="50">
        <f>'1309'!D8</f>
        <v>0.63000000000010914</v>
      </c>
      <c r="C773" s="45">
        <v>0</v>
      </c>
      <c r="D773" s="45">
        <v>0</v>
      </c>
      <c r="E773" s="61">
        <v>1309</v>
      </c>
    </row>
    <row r="774" spans="1:5" x14ac:dyDescent="0.25">
      <c r="A774" s="42" t="s">
        <v>608</v>
      </c>
      <c r="B774" s="50">
        <v>8.4595959597209003E-3</v>
      </c>
      <c r="C774" s="45">
        <v>0</v>
      </c>
      <c r="D774" s="45">
        <v>8.4595959597209003E-3</v>
      </c>
      <c r="E774" s="60">
        <v>321</v>
      </c>
    </row>
    <row r="775" spans="1:5" ht="30" x14ac:dyDescent="0.25">
      <c r="A775" s="42" t="s">
        <v>609</v>
      </c>
      <c r="B775" s="50">
        <v>-0.54269000000010692</v>
      </c>
      <c r="C775" s="45">
        <v>0</v>
      </c>
      <c r="D775" s="45">
        <v>0</v>
      </c>
      <c r="E775" s="61" t="s">
        <v>610</v>
      </c>
    </row>
    <row r="776" spans="1:5" x14ac:dyDescent="0.25">
      <c r="A776" s="42" t="s">
        <v>609</v>
      </c>
      <c r="B776" s="50">
        <v>-0.11989399999993111</v>
      </c>
      <c r="C776" s="45">
        <v>0</v>
      </c>
      <c r="D776" s="45">
        <v>0.2680000000000291</v>
      </c>
      <c r="E776" s="61">
        <v>1015</v>
      </c>
    </row>
    <row r="777" spans="1:5" x14ac:dyDescent="0.25">
      <c r="A777" s="42" t="s">
        <v>609</v>
      </c>
      <c r="B777" s="50">
        <v>-0.27891959999988103</v>
      </c>
      <c r="C777" s="45">
        <v>0</v>
      </c>
      <c r="D777" s="45">
        <v>0.26800000000002899</v>
      </c>
      <c r="E777" s="61">
        <v>1051</v>
      </c>
    </row>
    <row r="778" spans="1:5" x14ac:dyDescent="0.25">
      <c r="A778" s="39" t="s">
        <v>609</v>
      </c>
      <c r="B778" s="50">
        <v>2.6080000000092696E-2</v>
      </c>
      <c r="C778" s="45">
        <v>0</v>
      </c>
      <c r="D778" s="45">
        <v>0</v>
      </c>
      <c r="E778" s="61">
        <v>1208</v>
      </c>
    </row>
    <row r="779" spans="1:5" x14ac:dyDescent="0.25">
      <c r="A779" s="39" t="s">
        <v>609</v>
      </c>
      <c r="B779" s="50">
        <v>1.2823899999998503</v>
      </c>
      <c r="C779" s="45">
        <v>0</v>
      </c>
      <c r="D779" s="45">
        <v>0</v>
      </c>
      <c r="E779" s="61">
        <v>1217</v>
      </c>
    </row>
    <row r="780" spans="1:5" ht="30" x14ac:dyDescent="0.25">
      <c r="A780" s="42" t="s">
        <v>611</v>
      </c>
      <c r="B780" s="50">
        <v>-0.36116000000009763</v>
      </c>
      <c r="C780" s="45">
        <v>0</v>
      </c>
      <c r="D780" s="45">
        <v>-8.7600000001089029E-3</v>
      </c>
      <c r="E780" s="61" t="s">
        <v>612</v>
      </c>
    </row>
    <row r="781" spans="1:5" x14ac:dyDescent="0.25">
      <c r="A781" s="42" t="s">
        <v>613</v>
      </c>
      <c r="B781" s="50">
        <v>-0.15299999999990632</v>
      </c>
      <c r="C781" s="45">
        <v>0</v>
      </c>
      <c r="D781" s="45">
        <v>0.2680000000000291</v>
      </c>
      <c r="E781" s="59">
        <v>1017</v>
      </c>
    </row>
    <row r="782" spans="1:5" x14ac:dyDescent="0.25">
      <c r="A782" s="54" t="s">
        <v>613</v>
      </c>
      <c r="B782" s="50">
        <v>0.10568799999998646</v>
      </c>
      <c r="C782" s="45">
        <v>0</v>
      </c>
      <c r="D782" s="45">
        <v>0</v>
      </c>
      <c r="E782" s="61">
        <v>1097</v>
      </c>
    </row>
    <row r="783" spans="1:5" x14ac:dyDescent="0.25">
      <c r="A783" s="42" t="s">
        <v>614</v>
      </c>
      <c r="B783" s="50">
        <v>0.38099999999997181</v>
      </c>
      <c r="C783" s="45">
        <v>0</v>
      </c>
      <c r="D783" s="45">
        <v>0.2680000000000291</v>
      </c>
      <c r="E783" s="61">
        <v>946</v>
      </c>
    </row>
    <row r="784" spans="1:5" x14ac:dyDescent="0.25">
      <c r="A784" s="39" t="s">
        <v>36</v>
      </c>
      <c r="B784" s="50">
        <f>'1264'!F4</f>
        <v>0.11569999999983338</v>
      </c>
      <c r="C784" s="45">
        <v>0</v>
      </c>
      <c r="D784" s="45">
        <v>-0.1509000000000924</v>
      </c>
      <c r="E784" s="61">
        <v>1264</v>
      </c>
    </row>
    <row r="785" spans="1:5" x14ac:dyDescent="0.25">
      <c r="A785" s="42" t="s">
        <v>615</v>
      </c>
      <c r="B785" s="50">
        <v>0.41649999999998499</v>
      </c>
      <c r="C785" s="45">
        <v>0</v>
      </c>
      <c r="D785" s="45">
        <v>0.41649999999998499</v>
      </c>
      <c r="E785" s="60">
        <v>580</v>
      </c>
    </row>
    <row r="786" spans="1:5" x14ac:dyDescent="0.25">
      <c r="A786" s="42" t="s">
        <v>616</v>
      </c>
      <c r="B786" s="50">
        <v>-0.34000000000003183</v>
      </c>
      <c r="C786" s="45">
        <v>0</v>
      </c>
      <c r="D786" s="45">
        <v>-0.34000000000003183</v>
      </c>
      <c r="E786" s="61">
        <v>637</v>
      </c>
    </row>
    <row r="787" spans="1:5" x14ac:dyDescent="0.25">
      <c r="A787" s="42" t="s">
        <v>617</v>
      </c>
      <c r="B787" s="50">
        <v>-3.9464289962825774</v>
      </c>
      <c r="C787" s="45">
        <v>-3.9464289962825774</v>
      </c>
      <c r="D787" s="45">
        <v>-3.9464289962825774</v>
      </c>
      <c r="E787" s="60">
        <v>168</v>
      </c>
    </row>
    <row r="788" spans="1:5" x14ac:dyDescent="0.25">
      <c r="A788" s="42" t="s">
        <v>618</v>
      </c>
      <c r="B788" s="50">
        <v>-0.34876999999994496</v>
      </c>
      <c r="C788" s="45">
        <v>0</v>
      </c>
      <c r="D788" s="45">
        <v>-0.34876999999994496</v>
      </c>
      <c r="E788" s="61">
        <v>692</v>
      </c>
    </row>
    <row r="789" spans="1:5" x14ac:dyDescent="0.25">
      <c r="A789" s="39" t="s">
        <v>32</v>
      </c>
      <c r="B789" s="50">
        <f>'1263'!F7</f>
        <v>-0.12199999999995725</v>
      </c>
      <c r="C789" s="45">
        <v>0</v>
      </c>
      <c r="D789" s="45">
        <v>-0.1509000000000924</v>
      </c>
      <c r="E789" s="61">
        <v>1263</v>
      </c>
    </row>
    <row r="790" spans="1:5" x14ac:dyDescent="0.25">
      <c r="A790" s="39" t="s">
        <v>619</v>
      </c>
      <c r="B790" s="50">
        <v>0.28999000000021624</v>
      </c>
      <c r="C790" s="45">
        <v>0</v>
      </c>
      <c r="D790" s="45">
        <v>0</v>
      </c>
      <c r="E790" s="61">
        <v>1235</v>
      </c>
    </row>
    <row r="791" spans="1:5" x14ac:dyDescent="0.25">
      <c r="A791" s="42" t="s">
        <v>620</v>
      </c>
      <c r="B791" s="50">
        <v>-0.45800000000053842</v>
      </c>
      <c r="C791" s="45">
        <v>0</v>
      </c>
      <c r="D791" s="45">
        <v>-0.45800000000053842</v>
      </c>
      <c r="E791" s="61">
        <v>640</v>
      </c>
    </row>
    <row r="792" spans="1:5" x14ac:dyDescent="0.25">
      <c r="A792" s="39" t="s">
        <v>620</v>
      </c>
      <c r="B792" s="50">
        <v>-0.27280000000018845</v>
      </c>
      <c r="C792" s="45">
        <v>0</v>
      </c>
      <c r="D792" s="45">
        <v>0</v>
      </c>
      <c r="E792" s="61">
        <v>1234</v>
      </c>
    </row>
    <row r="793" spans="1:5" x14ac:dyDescent="0.25">
      <c r="A793" s="39" t="s">
        <v>621</v>
      </c>
      <c r="B793" s="50">
        <v>0.34250000000002956</v>
      </c>
      <c r="C793" s="45">
        <v>0</v>
      </c>
      <c r="D793" s="45">
        <v>0</v>
      </c>
      <c r="E793" s="61">
        <v>1220</v>
      </c>
    </row>
    <row r="794" spans="1:5" x14ac:dyDescent="0.25">
      <c r="A794" s="42" t="s">
        <v>622</v>
      </c>
      <c r="B794" s="50">
        <v>-0.72219999999992979</v>
      </c>
      <c r="C794" s="45"/>
      <c r="D794" s="45">
        <v>-0.72219999999992979</v>
      </c>
      <c r="E794" s="60" t="s">
        <v>623</v>
      </c>
    </row>
    <row r="795" spans="1:5" ht="60" x14ac:dyDescent="0.25">
      <c r="A795" s="42" t="s">
        <v>33</v>
      </c>
      <c r="B795" s="50">
        <v>-0.33156746261659009</v>
      </c>
      <c r="C795" s="45">
        <v>0</v>
      </c>
      <c r="D795" s="45">
        <v>3.6328325373834787</v>
      </c>
      <c r="E795" s="60" t="s">
        <v>624</v>
      </c>
    </row>
    <row r="796" spans="1:5" x14ac:dyDescent="0.25">
      <c r="A796" s="39" t="s">
        <v>33</v>
      </c>
      <c r="B796" s="50">
        <f>'1263'!F8</f>
        <v>0.12492999999994936</v>
      </c>
      <c r="C796" s="45">
        <v>0</v>
      </c>
      <c r="D796" s="45">
        <v>-0.1509000000000924</v>
      </c>
      <c r="E796" s="61">
        <v>1263</v>
      </c>
    </row>
    <row r="797" spans="1:5" x14ac:dyDescent="0.25">
      <c r="A797" s="40" t="s">
        <v>33</v>
      </c>
      <c r="B797" s="50">
        <f>'1280'!F4</f>
        <v>0.96761000000014974</v>
      </c>
      <c r="C797" s="45">
        <v>0</v>
      </c>
      <c r="D797" s="45">
        <v>-0.15090000000009199</v>
      </c>
      <c r="E797" s="61">
        <v>1280</v>
      </c>
    </row>
    <row r="798" spans="1:5" x14ac:dyDescent="0.25">
      <c r="A798" s="40" t="s">
        <v>33</v>
      </c>
      <c r="B798" s="50">
        <f>'1284'!D5</f>
        <v>0.43999999999959982</v>
      </c>
      <c r="C798" s="45">
        <v>0</v>
      </c>
      <c r="D798" s="45">
        <v>-0.1509000000000924</v>
      </c>
      <c r="E798" s="61">
        <v>1284</v>
      </c>
    </row>
    <row r="799" spans="1:5" x14ac:dyDescent="0.25">
      <c r="A799" s="42" t="s">
        <v>33</v>
      </c>
      <c r="B799" s="50">
        <f>'1299'!D10</f>
        <v>-4.9999999999954525E-2</v>
      </c>
      <c r="C799" s="45">
        <v>0</v>
      </c>
      <c r="D799" s="45">
        <v>0</v>
      </c>
      <c r="E799" s="61">
        <v>1299</v>
      </c>
    </row>
    <row r="800" spans="1:5" x14ac:dyDescent="0.25">
      <c r="A800" s="42" t="s">
        <v>625</v>
      </c>
      <c r="B800" s="50">
        <v>-0.14959999999996398</v>
      </c>
      <c r="C800" s="45">
        <v>0</v>
      </c>
      <c r="D800" s="45">
        <v>-0.14959999999996398</v>
      </c>
      <c r="E800" s="60">
        <v>545</v>
      </c>
    </row>
    <row r="801" spans="1:5" ht="45" x14ac:dyDescent="0.25">
      <c r="A801" s="42" t="s">
        <v>626</v>
      </c>
      <c r="B801" s="50">
        <v>-1.3105709531764944</v>
      </c>
      <c r="C801" s="45">
        <v>11.392819046823462</v>
      </c>
      <c r="D801" s="45">
        <v>-0.76802095317637509</v>
      </c>
      <c r="E801" s="60" t="s">
        <v>627</v>
      </c>
    </row>
    <row r="802" spans="1:5" x14ac:dyDescent="0.25">
      <c r="A802" s="39" t="s">
        <v>626</v>
      </c>
      <c r="B802" s="50">
        <v>-0.147199999999998</v>
      </c>
      <c r="C802" s="45">
        <v>0</v>
      </c>
      <c r="D802" s="45">
        <v>0</v>
      </c>
      <c r="E802" s="61">
        <v>1180</v>
      </c>
    </row>
    <row r="803" spans="1:5" ht="135" x14ac:dyDescent="0.25">
      <c r="A803" s="42" t="s">
        <v>628</v>
      </c>
      <c r="B803" s="50">
        <v>-1.9088182384915626</v>
      </c>
      <c r="C803" s="45">
        <v>276.89839976150728</v>
      </c>
      <c r="D803" s="45">
        <v>-0.94526523849174282</v>
      </c>
      <c r="E803" s="60" t="s">
        <v>629</v>
      </c>
    </row>
    <row r="804" spans="1:5" x14ac:dyDescent="0.25">
      <c r="A804" s="42" t="s">
        <v>628</v>
      </c>
      <c r="B804" s="50">
        <v>-0.23580999999967389</v>
      </c>
      <c r="C804" s="45">
        <v>0</v>
      </c>
      <c r="D804" s="45">
        <v>0.26800000000002899</v>
      </c>
      <c r="E804" s="59">
        <v>1033</v>
      </c>
    </row>
    <row r="805" spans="1:5" x14ac:dyDescent="0.25">
      <c r="A805" s="54" t="s">
        <v>628</v>
      </c>
      <c r="B805" s="50">
        <v>-4.3407000000115659E-2</v>
      </c>
      <c r="C805" s="45">
        <v>0</v>
      </c>
      <c r="D805" s="45">
        <v>0</v>
      </c>
      <c r="E805" s="59">
        <v>1075</v>
      </c>
    </row>
    <row r="806" spans="1:5" x14ac:dyDescent="0.25">
      <c r="A806" s="39" t="s">
        <v>628</v>
      </c>
      <c r="B806" s="50">
        <v>0.40520000000014988</v>
      </c>
      <c r="C806" s="45">
        <v>0</v>
      </c>
      <c r="D806" s="45">
        <v>0</v>
      </c>
      <c r="E806" s="61">
        <v>1164</v>
      </c>
    </row>
    <row r="807" spans="1:5" x14ac:dyDescent="0.25">
      <c r="A807" s="92" t="s">
        <v>628</v>
      </c>
      <c r="B807" s="50">
        <f>'1314'!D8</f>
        <v>-0.26999999999998181</v>
      </c>
      <c r="C807" s="45">
        <v>0</v>
      </c>
      <c r="D807" s="45">
        <v>0</v>
      </c>
      <c r="E807" s="61">
        <v>1314</v>
      </c>
    </row>
    <row r="808" spans="1:5" x14ac:dyDescent="0.25">
      <c r="A808" s="42" t="s">
        <v>630</v>
      </c>
      <c r="B808" s="50">
        <v>-7.1672700000004852</v>
      </c>
      <c r="C808" s="45">
        <v>0</v>
      </c>
      <c r="D808" s="45">
        <v>-7.1672700000004852</v>
      </c>
      <c r="E808" s="61" t="s">
        <v>631</v>
      </c>
    </row>
    <row r="809" spans="1:5" x14ac:dyDescent="0.25">
      <c r="A809" s="42" t="s">
        <v>632</v>
      </c>
      <c r="B809" s="50">
        <v>-0.29109999999991487</v>
      </c>
      <c r="C809" s="45">
        <v>0</v>
      </c>
      <c r="D809" s="45">
        <v>-0.29109999999991487</v>
      </c>
      <c r="E809" s="60">
        <v>412</v>
      </c>
    </row>
    <row r="810" spans="1:5" ht="30" x14ac:dyDescent="0.25">
      <c r="A810" s="42" t="s">
        <v>633</v>
      </c>
      <c r="B810" s="50">
        <v>71.257249999999772</v>
      </c>
      <c r="C810" s="45">
        <v>0</v>
      </c>
      <c r="D810" s="45">
        <v>-0.29109999999991487</v>
      </c>
      <c r="E810" s="60" t="s">
        <v>634</v>
      </c>
    </row>
    <row r="811" spans="1:5" x14ac:dyDescent="0.25">
      <c r="A811" s="42" t="s">
        <v>633</v>
      </c>
      <c r="B811" s="50">
        <v>-1.2601214999998547</v>
      </c>
      <c r="C811" s="45">
        <v>0</v>
      </c>
      <c r="D811" s="45">
        <v>0.26800000000002899</v>
      </c>
      <c r="E811" s="59">
        <v>1027</v>
      </c>
    </row>
    <row r="812" spans="1:5" x14ac:dyDescent="0.25">
      <c r="A812" s="54" t="s">
        <v>633</v>
      </c>
      <c r="B812" s="50">
        <v>-0.18508750000000873</v>
      </c>
      <c r="C812" s="45">
        <v>0</v>
      </c>
      <c r="D812" s="45">
        <v>0</v>
      </c>
      <c r="E812" s="61">
        <v>1091</v>
      </c>
    </row>
    <row r="813" spans="1:5" x14ac:dyDescent="0.25">
      <c r="A813" s="39" t="s">
        <v>633</v>
      </c>
      <c r="B813" s="50">
        <v>-69.821339999999964</v>
      </c>
      <c r="C813" s="45">
        <v>0</v>
      </c>
      <c r="D813" s="45">
        <v>0</v>
      </c>
      <c r="E813" s="61">
        <v>1126</v>
      </c>
    </row>
    <row r="814" spans="1:5" x14ac:dyDescent="0.25">
      <c r="A814" s="42" t="s">
        <v>635</v>
      </c>
      <c r="B814" s="50">
        <v>2.0000000000436557E-2</v>
      </c>
      <c r="C814" s="45">
        <v>0</v>
      </c>
      <c r="D814" s="45">
        <v>2.0000000000436557E-2</v>
      </c>
      <c r="E814" s="60">
        <v>579</v>
      </c>
    </row>
    <row r="815" spans="1:5" x14ac:dyDescent="0.25">
      <c r="A815" s="42" t="s">
        <v>636</v>
      </c>
      <c r="B815" s="50">
        <v>0.89960000000019136</v>
      </c>
      <c r="C815" s="45">
        <v>0</v>
      </c>
      <c r="D815" s="45">
        <v>0</v>
      </c>
      <c r="E815" s="60" t="s">
        <v>637</v>
      </c>
    </row>
    <row r="816" spans="1:5" x14ac:dyDescent="0.25">
      <c r="A816" s="54" t="s">
        <v>636</v>
      </c>
      <c r="B816" s="50">
        <v>-8.3200000001397711E-3</v>
      </c>
      <c r="C816" s="45">
        <v>0</v>
      </c>
      <c r="D816" s="45">
        <v>0</v>
      </c>
      <c r="E816" s="61">
        <v>1062</v>
      </c>
    </row>
    <row r="817" spans="1:5" x14ac:dyDescent="0.25">
      <c r="A817" s="54" t="s">
        <v>636</v>
      </c>
      <c r="B817" s="50">
        <v>-0.3322440000001734</v>
      </c>
      <c r="C817" s="45">
        <v>0</v>
      </c>
      <c r="D817" s="45">
        <v>0</v>
      </c>
      <c r="E817" s="61">
        <v>1098</v>
      </c>
    </row>
    <row r="818" spans="1:5" ht="30" x14ac:dyDescent="0.25">
      <c r="A818" s="42" t="s">
        <v>638</v>
      </c>
      <c r="B818" s="50">
        <v>-0.83707272331693616</v>
      </c>
      <c r="C818" s="45">
        <v>-0.49707272331679064</v>
      </c>
      <c r="D818" s="45">
        <v>-0.49707272331679064</v>
      </c>
      <c r="E818" s="60" t="s">
        <v>639</v>
      </c>
    </row>
    <row r="819" spans="1:5" x14ac:dyDescent="0.25">
      <c r="A819" s="93" t="s">
        <v>638</v>
      </c>
      <c r="B819" s="50">
        <f>'1320'!D4</f>
        <v>-0.21000000000003638</v>
      </c>
      <c r="C819" s="45">
        <v>0</v>
      </c>
      <c r="D819" s="45">
        <v>0</v>
      </c>
      <c r="E819" s="61">
        <v>1320</v>
      </c>
    </row>
    <row r="820" spans="1:5" x14ac:dyDescent="0.25">
      <c r="A820" s="42" t="s">
        <v>640</v>
      </c>
      <c r="B820" s="50">
        <v>-0.1934100000000285</v>
      </c>
      <c r="C820" s="45">
        <v>0</v>
      </c>
      <c r="D820" s="45">
        <v>-0.1934100000000285</v>
      </c>
      <c r="E820" s="60" t="s">
        <v>641</v>
      </c>
    </row>
    <row r="821" spans="1:5" x14ac:dyDescent="0.25">
      <c r="A821" s="54" t="s">
        <v>640</v>
      </c>
      <c r="B821" s="50">
        <v>8.7032000000135668E-2</v>
      </c>
      <c r="C821" s="45">
        <v>0</v>
      </c>
      <c r="D821" s="45">
        <v>0</v>
      </c>
      <c r="E821" s="59">
        <v>1077</v>
      </c>
    </row>
    <row r="822" spans="1:5" x14ac:dyDescent="0.25">
      <c r="A822" s="42" t="s">
        <v>642</v>
      </c>
      <c r="B822" s="50">
        <v>4.8184257153934595E-2</v>
      </c>
      <c r="C822" s="45">
        <v>4.8184257153934595E-2</v>
      </c>
      <c r="D822" s="45">
        <v>4.8184257153934595E-2</v>
      </c>
      <c r="E822" s="60" t="s">
        <v>643</v>
      </c>
    </row>
    <row r="823" spans="1:5" x14ac:dyDescent="0.25">
      <c r="A823" s="42" t="s">
        <v>644</v>
      </c>
      <c r="B823" s="50">
        <v>-0.47762941176461027</v>
      </c>
      <c r="C823" s="45">
        <v>-11.810529411764662</v>
      </c>
      <c r="D823" s="45">
        <v>-0.47762941176461027</v>
      </c>
      <c r="E823" s="60" t="s">
        <v>645</v>
      </c>
    </row>
    <row r="824" spans="1:5" x14ac:dyDescent="0.25">
      <c r="A824" s="42" t="s">
        <v>646</v>
      </c>
      <c r="B824" s="50">
        <v>0.43827490774901889</v>
      </c>
      <c r="C824" s="45">
        <v>0.43827490774901889</v>
      </c>
      <c r="D824" s="45">
        <v>0.43827490774901889</v>
      </c>
      <c r="E824" s="60">
        <v>118</v>
      </c>
    </row>
    <row r="825" spans="1:5" x14ac:dyDescent="0.25">
      <c r="A825" s="54" t="s">
        <v>647</v>
      </c>
      <c r="B825" s="50">
        <v>0.37568000000004531</v>
      </c>
      <c r="C825" s="45">
        <v>0</v>
      </c>
      <c r="D825" s="45">
        <v>0</v>
      </c>
      <c r="E825" s="61">
        <v>1055</v>
      </c>
    </row>
    <row r="826" spans="1:5" x14ac:dyDescent="0.25">
      <c r="A826" s="39" t="s">
        <v>647</v>
      </c>
      <c r="B826" s="50">
        <v>-0.47628999999994903</v>
      </c>
      <c r="C826" s="45">
        <v>0</v>
      </c>
      <c r="D826" s="45">
        <v>0</v>
      </c>
      <c r="E826" s="61">
        <v>1146</v>
      </c>
    </row>
    <row r="827" spans="1:5" x14ac:dyDescent="0.25">
      <c r="A827" s="42" t="s">
        <v>647</v>
      </c>
      <c r="B827" s="50">
        <f>'1306'!D5</f>
        <v>7.999999999992724E-2</v>
      </c>
      <c r="C827" s="45">
        <v>0</v>
      </c>
      <c r="D827" s="45">
        <v>0</v>
      </c>
      <c r="E827" s="61">
        <v>1306</v>
      </c>
    </row>
    <row r="828" spans="1:5" x14ac:dyDescent="0.25">
      <c r="A828" s="42" t="s">
        <v>648</v>
      </c>
      <c r="B828" s="50">
        <v>-0.46128500000008898</v>
      </c>
      <c r="C828" s="45"/>
      <c r="D828" s="45"/>
      <c r="E828" s="61">
        <v>743</v>
      </c>
    </row>
    <row r="829" spans="1:5" ht="30" x14ac:dyDescent="0.25">
      <c r="A829" s="42" t="s">
        <v>649</v>
      </c>
      <c r="B829" s="50">
        <v>-10.347420000000625</v>
      </c>
      <c r="C829" s="45">
        <v>0</v>
      </c>
      <c r="D829" s="45">
        <v>0</v>
      </c>
      <c r="E829" s="61" t="s">
        <v>650</v>
      </c>
    </row>
    <row r="830" spans="1:5" x14ac:dyDescent="0.25">
      <c r="A830" s="42" t="s">
        <v>649</v>
      </c>
      <c r="B830" s="50">
        <v>-7.8099999999949432E-2</v>
      </c>
      <c r="C830" s="45">
        <v>0</v>
      </c>
      <c r="D830" s="45">
        <v>0</v>
      </c>
      <c r="E830" s="61">
        <v>996</v>
      </c>
    </row>
    <row r="831" spans="1:5" x14ac:dyDescent="0.25">
      <c r="A831" s="42" t="s">
        <v>649</v>
      </c>
      <c r="B831" s="50">
        <v>-5.949999999938882E-2</v>
      </c>
      <c r="C831" s="45">
        <v>0</v>
      </c>
      <c r="D831" s="45">
        <v>0.2680000000000291</v>
      </c>
      <c r="E831" s="61">
        <v>1012</v>
      </c>
    </row>
    <row r="832" spans="1:5" x14ac:dyDescent="0.25">
      <c r="A832" s="42" t="s">
        <v>649</v>
      </c>
      <c r="B832" s="50">
        <v>-0.47542000000009921</v>
      </c>
      <c r="C832" s="45">
        <v>0</v>
      </c>
      <c r="D832" s="45">
        <v>0.26800000000002899</v>
      </c>
      <c r="E832" s="61">
        <v>1048</v>
      </c>
    </row>
    <row r="833" spans="1:5" x14ac:dyDescent="0.25">
      <c r="A833" s="42" t="s">
        <v>649</v>
      </c>
      <c r="B833" s="50">
        <v>-528.11656589999996</v>
      </c>
      <c r="C833" s="45">
        <v>0</v>
      </c>
      <c r="D833" s="45">
        <v>0.26800000000002899</v>
      </c>
      <c r="E833" s="61">
        <v>1052</v>
      </c>
    </row>
    <row r="834" spans="1:5" x14ac:dyDescent="0.25">
      <c r="A834" s="42" t="s">
        <v>649</v>
      </c>
      <c r="B834" s="50">
        <v>528.63517290000073</v>
      </c>
      <c r="C834" s="45">
        <v>0</v>
      </c>
      <c r="D834" s="45">
        <v>0.26800000000002899</v>
      </c>
      <c r="E834" s="61">
        <v>1054</v>
      </c>
    </row>
    <row r="835" spans="1:5" x14ac:dyDescent="0.25">
      <c r="A835" s="54" t="s">
        <v>649</v>
      </c>
      <c r="B835" s="50">
        <v>0.3993599999998878</v>
      </c>
      <c r="C835" s="45">
        <v>0</v>
      </c>
      <c r="D835" s="45">
        <v>0</v>
      </c>
      <c r="E835" s="61">
        <v>1056</v>
      </c>
    </row>
    <row r="836" spans="1:5" x14ac:dyDescent="0.25">
      <c r="A836" s="54" t="s">
        <v>649</v>
      </c>
      <c r="B836" s="50">
        <v>7.7952000000095722E-2</v>
      </c>
      <c r="C836" s="45">
        <v>0</v>
      </c>
      <c r="D836" s="45">
        <v>0</v>
      </c>
      <c r="E836" s="61">
        <v>1061</v>
      </c>
    </row>
    <row r="837" spans="1:5" x14ac:dyDescent="0.25">
      <c r="A837" s="54" t="s">
        <v>649</v>
      </c>
      <c r="B837" s="50">
        <v>2.2600000000011278E-2</v>
      </c>
      <c r="C837" s="45">
        <v>0</v>
      </c>
      <c r="D837" s="45">
        <v>0</v>
      </c>
      <c r="E837" s="59">
        <v>1072</v>
      </c>
    </row>
    <row r="838" spans="1:5" x14ac:dyDescent="0.25">
      <c r="A838" s="54" t="s">
        <v>649</v>
      </c>
      <c r="B838" s="50">
        <v>-0.29354300000022704</v>
      </c>
      <c r="C838" s="45">
        <v>0</v>
      </c>
      <c r="D838" s="45">
        <v>0</v>
      </c>
      <c r="E838" s="61">
        <v>1087</v>
      </c>
    </row>
    <row r="839" spans="1:5" x14ac:dyDescent="0.25">
      <c r="A839" s="39" t="s">
        <v>649</v>
      </c>
      <c r="B839" s="50">
        <v>0.3980200000005425</v>
      </c>
      <c r="C839" s="45">
        <v>0</v>
      </c>
      <c r="D839" s="45">
        <v>0</v>
      </c>
      <c r="E839" s="61">
        <v>1109</v>
      </c>
    </row>
    <row r="840" spans="1:5" x14ac:dyDescent="0.25">
      <c r="A840" s="39" t="s">
        <v>649</v>
      </c>
      <c r="B840" s="50">
        <v>8.5970000000088476E-2</v>
      </c>
      <c r="C840" s="45">
        <v>0</v>
      </c>
      <c r="D840" s="45">
        <v>0</v>
      </c>
      <c r="E840" s="61">
        <v>1122</v>
      </c>
    </row>
    <row r="841" spans="1:5" x14ac:dyDescent="0.25">
      <c r="A841" s="39" t="s">
        <v>649</v>
      </c>
      <c r="B841" s="50">
        <v>0.37659999999993943</v>
      </c>
      <c r="C841" s="45">
        <v>0</v>
      </c>
      <c r="D841" s="45">
        <v>0</v>
      </c>
      <c r="E841" s="61">
        <v>1182</v>
      </c>
    </row>
    <row r="842" spans="1:5" x14ac:dyDescent="0.25">
      <c r="A842" s="39" t="s">
        <v>649</v>
      </c>
      <c r="B842" s="50">
        <v>9.1932600000000093</v>
      </c>
      <c r="C842" s="45">
        <v>0</v>
      </c>
      <c r="D842" s="45">
        <v>0</v>
      </c>
      <c r="E842" s="61">
        <v>1197</v>
      </c>
    </row>
    <row r="843" spans="1:5" x14ac:dyDescent="0.25">
      <c r="A843" s="39" t="s">
        <v>649</v>
      </c>
      <c r="B843" s="50">
        <v>0.16929999999996426</v>
      </c>
      <c r="C843" s="45">
        <v>0</v>
      </c>
      <c r="D843" s="45">
        <v>0</v>
      </c>
      <c r="E843" s="61">
        <v>1198</v>
      </c>
    </row>
    <row r="844" spans="1:5" x14ac:dyDescent="0.25">
      <c r="A844" s="39" t="s">
        <v>649</v>
      </c>
      <c r="B844" s="50">
        <v>-0.23537599999986014</v>
      </c>
      <c r="C844" s="45">
        <v>0</v>
      </c>
      <c r="D844" s="45">
        <v>0</v>
      </c>
      <c r="E844" s="61">
        <v>1212</v>
      </c>
    </row>
    <row r="845" spans="1:5" x14ac:dyDescent="0.25">
      <c r="A845" s="93" t="s">
        <v>1504</v>
      </c>
      <c r="B845" s="50">
        <f>'1318'!D12</f>
        <v>-1.999999999998181E-2</v>
      </c>
      <c r="C845" s="45">
        <v>0</v>
      </c>
      <c r="D845" s="45">
        <v>0</v>
      </c>
      <c r="E845" s="61">
        <v>1318</v>
      </c>
    </row>
    <row r="846" spans="1:5" x14ac:dyDescent="0.25">
      <c r="A846" s="40" t="s">
        <v>57</v>
      </c>
      <c r="B846" s="50">
        <f>'1268'!F10</f>
        <v>2.6794400000001133</v>
      </c>
      <c r="C846" s="45">
        <v>0</v>
      </c>
      <c r="D846" s="45">
        <v>-0.1509000000000924</v>
      </c>
      <c r="E846" s="61">
        <v>1268</v>
      </c>
    </row>
    <row r="847" spans="1:5" x14ac:dyDescent="0.25">
      <c r="A847" s="42" t="s">
        <v>651</v>
      </c>
      <c r="B847" s="50">
        <v>0.3065599999999904</v>
      </c>
      <c r="C847" s="45">
        <v>0</v>
      </c>
      <c r="D847" s="45">
        <v>0.2680000000000291</v>
      </c>
      <c r="E847" s="61">
        <v>964</v>
      </c>
    </row>
    <row r="848" spans="1:5" ht="90" x14ac:dyDescent="0.25">
      <c r="A848" s="42" t="s">
        <v>41</v>
      </c>
      <c r="B848" s="50">
        <v>-1.4914120752283679</v>
      </c>
      <c r="C848" s="45">
        <v>0</v>
      </c>
      <c r="D848" s="45">
        <v>-0.67976607522825816</v>
      </c>
      <c r="E848" s="60" t="s">
        <v>652</v>
      </c>
    </row>
    <row r="849" spans="1:5" x14ac:dyDescent="0.25">
      <c r="A849" s="42" t="s">
        <v>41</v>
      </c>
      <c r="B849" s="50">
        <v>-0.3587000000001126</v>
      </c>
      <c r="C849" s="45">
        <v>0</v>
      </c>
      <c r="D849" s="45">
        <v>0</v>
      </c>
      <c r="E849" s="61">
        <v>982</v>
      </c>
    </row>
    <row r="850" spans="1:5" x14ac:dyDescent="0.25">
      <c r="A850" s="42" t="s">
        <v>41</v>
      </c>
      <c r="B850" s="50">
        <v>-0.15299999999990632</v>
      </c>
      <c r="C850" s="45">
        <v>0</v>
      </c>
      <c r="D850" s="45">
        <v>0.2680000000000291</v>
      </c>
      <c r="E850" s="59">
        <v>1016</v>
      </c>
    </row>
    <row r="851" spans="1:5" x14ac:dyDescent="0.25">
      <c r="A851" s="42" t="s">
        <v>41</v>
      </c>
      <c r="B851" s="50">
        <v>-0.48781699999994999</v>
      </c>
      <c r="C851" s="45">
        <v>0</v>
      </c>
      <c r="D851" s="45">
        <v>0.26800000000002899</v>
      </c>
      <c r="E851" s="59">
        <v>1026</v>
      </c>
    </row>
    <row r="852" spans="1:5" x14ac:dyDescent="0.25">
      <c r="A852" s="42" t="s">
        <v>41</v>
      </c>
      <c r="B852" s="50">
        <v>-0.42891999999994823</v>
      </c>
      <c r="C852" s="45">
        <v>0</v>
      </c>
      <c r="D852" s="45">
        <v>0.26800000000002899</v>
      </c>
      <c r="E852" s="61">
        <v>1044</v>
      </c>
    </row>
    <row r="853" spans="1:5" x14ac:dyDescent="0.25">
      <c r="A853" s="54" t="s">
        <v>41</v>
      </c>
      <c r="B853" s="50">
        <v>-3.0919000000039887E-2</v>
      </c>
      <c r="C853" s="45">
        <v>0</v>
      </c>
      <c r="D853" s="45">
        <v>0</v>
      </c>
      <c r="E853" s="61">
        <v>1088</v>
      </c>
    </row>
    <row r="854" spans="1:5" x14ac:dyDescent="0.25">
      <c r="A854" s="39" t="s">
        <v>41</v>
      </c>
      <c r="B854" s="50">
        <v>3.3252645000002303</v>
      </c>
      <c r="C854" s="45">
        <v>0</v>
      </c>
      <c r="D854" s="45">
        <v>0</v>
      </c>
      <c r="E854" s="61">
        <v>1111</v>
      </c>
    </row>
    <row r="855" spans="1:5" x14ac:dyDescent="0.25">
      <c r="A855" s="33" t="s">
        <v>41</v>
      </c>
      <c r="B855" s="50">
        <v>-0.25515400000017507</v>
      </c>
      <c r="C855" s="45">
        <v>0</v>
      </c>
      <c r="D855" s="45">
        <v>0</v>
      </c>
      <c r="E855" s="61">
        <v>1112</v>
      </c>
    </row>
    <row r="856" spans="1:5" x14ac:dyDescent="0.25">
      <c r="A856" s="39" t="s">
        <v>41</v>
      </c>
      <c r="B856" s="50">
        <v>0.40965000000005602</v>
      </c>
      <c r="C856" s="45">
        <v>0</v>
      </c>
      <c r="D856" s="45">
        <v>0</v>
      </c>
      <c r="E856" s="61">
        <v>1144</v>
      </c>
    </row>
    <row r="857" spans="1:5" x14ac:dyDescent="0.25">
      <c r="A857" s="39" t="s">
        <v>41</v>
      </c>
      <c r="B857" s="50">
        <v>0.39081999999984873</v>
      </c>
      <c r="C857" s="45">
        <v>0</v>
      </c>
      <c r="D857" s="45">
        <v>0</v>
      </c>
      <c r="E857" s="61">
        <v>1146</v>
      </c>
    </row>
    <row r="858" spans="1:5" x14ac:dyDescent="0.25">
      <c r="A858" s="39" t="s">
        <v>41</v>
      </c>
      <c r="B858" s="50">
        <v>3.160000000002583E-2</v>
      </c>
      <c r="C858" s="45">
        <v>0</v>
      </c>
      <c r="D858" s="45">
        <v>0</v>
      </c>
      <c r="E858" s="61">
        <v>1164</v>
      </c>
    </row>
    <row r="859" spans="1:5" x14ac:dyDescent="0.25">
      <c r="A859" s="39" t="s">
        <v>41</v>
      </c>
      <c r="B859" s="50">
        <v>-0.35000000000002274</v>
      </c>
      <c r="C859" s="45">
        <v>0</v>
      </c>
      <c r="D859" s="45">
        <v>0</v>
      </c>
      <c r="E859" s="61">
        <v>1177</v>
      </c>
    </row>
    <row r="860" spans="1:5" x14ac:dyDescent="0.25">
      <c r="A860" s="39" t="s">
        <v>41</v>
      </c>
      <c r="B860" s="50">
        <v>-0.38399999999990087</v>
      </c>
      <c r="C860" s="45">
        <v>0</v>
      </c>
      <c r="D860" s="45">
        <v>0</v>
      </c>
      <c r="E860" s="61">
        <v>1186</v>
      </c>
    </row>
    <row r="861" spans="1:5" x14ac:dyDescent="0.25">
      <c r="A861" s="39" t="s">
        <v>41</v>
      </c>
      <c r="B861" s="50">
        <f>'1265'!F4</f>
        <v>0.23199999999974352</v>
      </c>
      <c r="C861" s="45">
        <v>0</v>
      </c>
      <c r="D861" s="45">
        <v>-0.1509000000000924</v>
      </c>
      <c r="E861" s="61">
        <v>1265</v>
      </c>
    </row>
    <row r="862" spans="1:5" x14ac:dyDescent="0.25">
      <c r="A862" s="40" t="s">
        <v>41</v>
      </c>
      <c r="B862" s="50">
        <f>'1268'!F5</f>
        <v>0.21174000000019078</v>
      </c>
      <c r="C862" s="45">
        <v>0</v>
      </c>
      <c r="D862" s="45">
        <v>-0.1509000000000924</v>
      </c>
      <c r="E862" s="61">
        <v>1268</v>
      </c>
    </row>
    <row r="863" spans="1:5" x14ac:dyDescent="0.25">
      <c r="A863" s="40" t="s">
        <v>41</v>
      </c>
      <c r="B863" s="50">
        <f>'1273'!F6</f>
        <v>-0.5442000000000462</v>
      </c>
      <c r="C863" s="45">
        <v>0</v>
      </c>
      <c r="D863" s="45">
        <v>-0.1509000000000924</v>
      </c>
      <c r="E863" s="61">
        <v>1273</v>
      </c>
    </row>
    <row r="864" spans="1:5" x14ac:dyDescent="0.25">
      <c r="A864" s="40" t="s">
        <v>41</v>
      </c>
      <c r="B864" s="50">
        <f>'1281'!F9</f>
        <v>-0.50389999999993051</v>
      </c>
      <c r="C864" s="45">
        <v>0</v>
      </c>
      <c r="D864" s="45">
        <v>-0.15090000000009199</v>
      </c>
      <c r="E864" s="61">
        <v>1281</v>
      </c>
    </row>
    <row r="865" spans="1:5" x14ac:dyDescent="0.25">
      <c r="A865" s="69" t="s">
        <v>41</v>
      </c>
      <c r="B865" s="50">
        <f>'1294'!D4</f>
        <v>0.63000000000010914</v>
      </c>
      <c r="C865" s="45">
        <v>0</v>
      </c>
      <c r="D865" s="45">
        <v>0</v>
      </c>
      <c r="E865" s="61">
        <v>1294</v>
      </c>
    </row>
    <row r="866" spans="1:5" x14ac:dyDescent="0.25">
      <c r="A866" s="42" t="s">
        <v>41</v>
      </c>
      <c r="B866" s="50">
        <f>'1299'!D9</f>
        <v>-0.38000000000010914</v>
      </c>
      <c r="C866" s="45">
        <v>0</v>
      </c>
      <c r="D866" s="45">
        <v>0</v>
      </c>
      <c r="E866" s="61">
        <v>1299</v>
      </c>
    </row>
    <row r="867" spans="1:5" x14ac:dyDescent="0.25">
      <c r="A867" s="42" t="s">
        <v>41</v>
      </c>
      <c r="B867" s="50">
        <f>'1304'!D4</f>
        <v>0.92999999999994998</v>
      </c>
      <c r="C867" s="45">
        <v>0</v>
      </c>
      <c r="D867" s="45">
        <v>0</v>
      </c>
      <c r="E867" s="61">
        <v>1304</v>
      </c>
    </row>
    <row r="868" spans="1:5" x14ac:dyDescent="0.25">
      <c r="A868" s="29" t="s">
        <v>41</v>
      </c>
      <c r="B868" s="50">
        <f>'1315'!D4</f>
        <v>-0.13000000000010914</v>
      </c>
      <c r="C868" s="45">
        <v>0</v>
      </c>
      <c r="D868" s="45">
        <v>0</v>
      </c>
      <c r="E868" s="61">
        <v>1315</v>
      </c>
    </row>
    <row r="869" spans="1:5" x14ac:dyDescent="0.25">
      <c r="A869" s="39" t="s">
        <v>653</v>
      </c>
      <c r="B869" s="50">
        <v>-0.10799999999971988</v>
      </c>
      <c r="C869" s="45">
        <v>0</v>
      </c>
      <c r="D869" s="45">
        <v>0</v>
      </c>
      <c r="E869" s="61">
        <v>1128</v>
      </c>
    </row>
    <row r="870" spans="1:5" x14ac:dyDescent="0.25">
      <c r="A870" s="39" t="s">
        <v>653</v>
      </c>
      <c r="B870" s="50">
        <v>-9.339999999997417E-2</v>
      </c>
      <c r="C870" s="45">
        <v>0</v>
      </c>
      <c r="D870" s="45">
        <v>0</v>
      </c>
      <c r="E870" s="61">
        <v>1136</v>
      </c>
    </row>
    <row r="871" spans="1:5" x14ac:dyDescent="0.25">
      <c r="A871" s="39" t="s">
        <v>653</v>
      </c>
      <c r="B871" s="50">
        <v>-0.33291999999994459</v>
      </c>
      <c r="C871" s="45">
        <v>0</v>
      </c>
      <c r="D871" s="45">
        <v>0</v>
      </c>
      <c r="E871" s="61">
        <v>1147</v>
      </c>
    </row>
    <row r="872" spans="1:5" x14ac:dyDescent="0.25">
      <c r="A872" s="42" t="s">
        <v>654</v>
      </c>
      <c r="B872" s="50">
        <v>0.28909999999996217</v>
      </c>
      <c r="C872" s="45">
        <v>0</v>
      </c>
      <c r="D872" s="45">
        <v>0.28909999999996217</v>
      </c>
      <c r="E872" s="60">
        <v>580</v>
      </c>
    </row>
    <row r="873" spans="1:5" ht="30" x14ac:dyDescent="0.25">
      <c r="A873" s="42" t="s">
        <v>655</v>
      </c>
      <c r="B873" s="50">
        <v>1.9339494597380167</v>
      </c>
      <c r="C873" s="45">
        <v>-78.158740267250096</v>
      </c>
      <c r="D873" s="45">
        <v>1.9339494597380167</v>
      </c>
      <c r="E873" s="60" t="s">
        <v>656</v>
      </c>
    </row>
    <row r="874" spans="1:5" x14ac:dyDescent="0.25">
      <c r="A874" s="40" t="s">
        <v>655</v>
      </c>
      <c r="B874" s="50">
        <v>-0.32711749999998574</v>
      </c>
      <c r="C874" s="45">
        <v>0</v>
      </c>
      <c r="D874" s="45">
        <v>0</v>
      </c>
      <c r="E874" s="61">
        <v>1102</v>
      </c>
    </row>
    <row r="875" spans="1:5" x14ac:dyDescent="0.25">
      <c r="A875" s="39" t="s">
        <v>655</v>
      </c>
      <c r="B875" s="50">
        <v>0.20575000000008004</v>
      </c>
      <c r="C875" s="45">
        <v>0</v>
      </c>
      <c r="D875" s="45">
        <v>0</v>
      </c>
      <c r="E875" s="61">
        <v>1156</v>
      </c>
    </row>
    <row r="876" spans="1:5" x14ac:dyDescent="0.25">
      <c r="A876" s="42" t="s">
        <v>657</v>
      </c>
      <c r="B876" s="50">
        <v>7.0284581407046858</v>
      </c>
      <c r="C876" s="45">
        <v>7.0284581407046858</v>
      </c>
      <c r="D876" s="45">
        <v>7.0284581407046858</v>
      </c>
      <c r="E876" s="60" t="s">
        <v>658</v>
      </c>
    </row>
    <row r="877" spans="1:5" x14ac:dyDescent="0.25">
      <c r="A877" s="42" t="s">
        <v>659</v>
      </c>
      <c r="B877" s="50">
        <v>1.5841962264150879</v>
      </c>
      <c r="C877" s="45">
        <v>1.5841962264150879</v>
      </c>
      <c r="D877" s="45">
        <v>1.5841962264150879</v>
      </c>
      <c r="E877" s="60">
        <v>93</v>
      </c>
    </row>
    <row r="878" spans="1:5" ht="45" x14ac:dyDescent="0.25">
      <c r="A878" s="42" t="s">
        <v>660</v>
      </c>
      <c r="B878" s="50">
        <v>-0.77422345778182944</v>
      </c>
      <c r="C878" s="45">
        <v>-0.4780134577816284</v>
      </c>
      <c r="D878" s="45">
        <v>-7.9813457781767738E-2</v>
      </c>
      <c r="E878" s="60" t="s">
        <v>661</v>
      </c>
    </row>
    <row r="879" spans="1:5" x14ac:dyDescent="0.25">
      <c r="A879" s="42" t="s">
        <v>660</v>
      </c>
      <c r="B879" s="50">
        <v>-0.11934999999999718</v>
      </c>
      <c r="C879" s="45">
        <v>0</v>
      </c>
      <c r="D879" s="45">
        <v>0.26800000000002899</v>
      </c>
      <c r="E879" s="61">
        <v>1051</v>
      </c>
    </row>
    <row r="880" spans="1:5" ht="30" x14ac:dyDescent="0.25">
      <c r="A880" s="42" t="s">
        <v>662</v>
      </c>
      <c r="B880" s="50">
        <v>-0.63502630949687955</v>
      </c>
      <c r="C880" s="45">
        <v>-0.63502630949687955</v>
      </c>
      <c r="D880" s="45">
        <v>-0.63502630949687955</v>
      </c>
      <c r="E880" s="60" t="s">
        <v>663</v>
      </c>
    </row>
    <row r="881" spans="1:5" x14ac:dyDescent="0.25">
      <c r="A881" s="42" t="s">
        <v>664</v>
      </c>
      <c r="B881" s="50">
        <v>-8.3832275092936754</v>
      </c>
      <c r="C881" s="45">
        <v>-8.3832275092936754</v>
      </c>
      <c r="D881" s="45">
        <v>-8.3832275092936754</v>
      </c>
      <c r="E881" s="60" t="s">
        <v>665</v>
      </c>
    </row>
    <row r="882" spans="1:5" x14ac:dyDescent="0.25">
      <c r="A882" s="42" t="s">
        <v>666</v>
      </c>
      <c r="B882" s="50">
        <v>-0.42460000000005493</v>
      </c>
      <c r="C882" s="45">
        <v>0</v>
      </c>
      <c r="D882" s="45">
        <v>0</v>
      </c>
      <c r="E882" s="61">
        <v>992</v>
      </c>
    </row>
    <row r="883" spans="1:5" x14ac:dyDescent="0.25">
      <c r="A883" s="39" t="s">
        <v>666</v>
      </c>
      <c r="B883" s="50">
        <v>1.6000000000531145E-3</v>
      </c>
      <c r="C883" s="45">
        <v>0</v>
      </c>
      <c r="D883" s="45">
        <v>0</v>
      </c>
      <c r="E883" s="61">
        <v>1169</v>
      </c>
    </row>
    <row r="884" spans="1:5" x14ac:dyDescent="0.25">
      <c r="A884" s="39" t="s">
        <v>666</v>
      </c>
      <c r="B884" s="50">
        <v>0.33500000000003638</v>
      </c>
      <c r="C884" s="45">
        <v>0</v>
      </c>
      <c r="D884" s="45">
        <v>0</v>
      </c>
      <c r="E884" s="61">
        <v>1209</v>
      </c>
    </row>
    <row r="885" spans="1:5" x14ac:dyDescent="0.25">
      <c r="A885" s="42" t="s">
        <v>667</v>
      </c>
      <c r="B885" s="50">
        <v>7.0799999999962893E-2</v>
      </c>
      <c r="C885" s="45"/>
      <c r="D885" s="45">
        <v>7.0799999999962893E-2</v>
      </c>
      <c r="E885" s="61">
        <v>630</v>
      </c>
    </row>
    <row r="886" spans="1:5" x14ac:dyDescent="0.25">
      <c r="A886" s="42" t="s">
        <v>667</v>
      </c>
      <c r="B886" s="50">
        <v>-0.3238000000003467</v>
      </c>
      <c r="C886" s="45">
        <v>0</v>
      </c>
      <c r="D886" s="45">
        <v>0.26800000000002899</v>
      </c>
      <c r="E886" s="61">
        <v>1047</v>
      </c>
    </row>
    <row r="887" spans="1:5" x14ac:dyDescent="0.25">
      <c r="A887" s="39" t="s">
        <v>667</v>
      </c>
      <c r="B887" s="50">
        <v>-0.21459999999979118</v>
      </c>
      <c r="C887" s="45">
        <v>0</v>
      </c>
      <c r="D887" s="45">
        <v>0</v>
      </c>
      <c r="E887" s="61">
        <v>1191</v>
      </c>
    </row>
    <row r="888" spans="1:5" x14ac:dyDescent="0.25">
      <c r="A888" s="42" t="s">
        <v>668</v>
      </c>
      <c r="B888" s="50">
        <v>6.350555555555502</v>
      </c>
      <c r="C888" s="45">
        <v>6.2801555555555524</v>
      </c>
      <c r="D888" s="45">
        <v>6.350555555555502</v>
      </c>
      <c r="E888" s="60" t="s">
        <v>669</v>
      </c>
    </row>
    <row r="889" spans="1:5" x14ac:dyDescent="0.25">
      <c r="A889" s="42" t="s">
        <v>670</v>
      </c>
      <c r="B889" s="50">
        <v>-2.8800000000160253E-2</v>
      </c>
      <c r="C889" s="45">
        <v>0</v>
      </c>
      <c r="D889" s="45">
        <v>-2.8800000000160253E-2</v>
      </c>
      <c r="E889" s="60" t="s">
        <v>671</v>
      </c>
    </row>
    <row r="890" spans="1:5" x14ac:dyDescent="0.25">
      <c r="A890" s="42" t="s">
        <v>672</v>
      </c>
      <c r="B890" s="50">
        <v>0.25189999999997781</v>
      </c>
      <c r="C890" s="45">
        <v>0</v>
      </c>
      <c r="D890" s="45">
        <v>0.25189999999997781</v>
      </c>
      <c r="E890" s="60">
        <v>448</v>
      </c>
    </row>
    <row r="891" spans="1:5" x14ac:dyDescent="0.25">
      <c r="A891" s="42" t="s">
        <v>673</v>
      </c>
      <c r="B891" s="50">
        <v>10.818517269076324</v>
      </c>
      <c r="C891" s="45">
        <v>10.818517269076324</v>
      </c>
      <c r="D891" s="45">
        <v>10.818517269076324</v>
      </c>
      <c r="E891" s="60">
        <v>286</v>
      </c>
    </row>
    <row r="892" spans="1:5" x14ac:dyDescent="0.25">
      <c r="A892" s="42" t="s">
        <v>674</v>
      </c>
      <c r="B892" s="50">
        <v>-1.558294008663097E-2</v>
      </c>
      <c r="C892" s="45">
        <v>-1.558294008663097E-2</v>
      </c>
      <c r="D892" s="45">
        <v>-1.558294008663097E-2</v>
      </c>
      <c r="E892" s="60" t="s">
        <v>675</v>
      </c>
    </row>
    <row r="893" spans="1:5" x14ac:dyDescent="0.25">
      <c r="A893" s="42" t="s">
        <v>676</v>
      </c>
      <c r="B893" s="50">
        <v>-8.8408457249070125</v>
      </c>
      <c r="C893" s="45">
        <v>-8.8408457249070125</v>
      </c>
      <c r="D893" s="45">
        <v>-8.8408457249070125</v>
      </c>
      <c r="E893" s="60">
        <v>233</v>
      </c>
    </row>
    <row r="894" spans="1:5" ht="60" x14ac:dyDescent="0.25">
      <c r="A894" s="42" t="s">
        <v>677</v>
      </c>
      <c r="B894" s="50">
        <v>-0.51335079830562336</v>
      </c>
      <c r="C894" s="45">
        <v>55.954129201694286</v>
      </c>
      <c r="D894" s="45">
        <v>0.40911920169435234</v>
      </c>
      <c r="E894" s="60" t="s">
        <v>678</v>
      </c>
    </row>
    <row r="895" spans="1:5" x14ac:dyDescent="0.25">
      <c r="A895" s="39" t="s">
        <v>679</v>
      </c>
      <c r="B895" s="50">
        <v>-0.36099999999999</v>
      </c>
      <c r="C895" s="45">
        <v>0</v>
      </c>
      <c r="D895" s="45">
        <v>0</v>
      </c>
      <c r="E895" s="61">
        <v>1177</v>
      </c>
    </row>
    <row r="896" spans="1:5" x14ac:dyDescent="0.25">
      <c r="A896" s="42" t="s">
        <v>680</v>
      </c>
      <c r="B896" s="50">
        <v>248.81383000000005</v>
      </c>
      <c r="C896" s="45">
        <v>0</v>
      </c>
      <c r="D896" s="45">
        <v>0.26800000000002899</v>
      </c>
      <c r="E896" s="61">
        <v>925</v>
      </c>
    </row>
    <row r="897" spans="1:5" x14ac:dyDescent="0.25">
      <c r="A897" s="42" t="s">
        <v>681</v>
      </c>
      <c r="B897" s="50">
        <v>-5.3886044776119206</v>
      </c>
      <c r="C897" s="45">
        <v>-5.3886044776119206</v>
      </c>
      <c r="D897" s="45">
        <v>-5.3886044776119206</v>
      </c>
      <c r="E897" s="60">
        <v>233</v>
      </c>
    </row>
    <row r="898" spans="1:5" x14ac:dyDescent="0.25">
      <c r="A898" s="42" t="s">
        <v>682</v>
      </c>
      <c r="B898" s="50">
        <v>0.27019999999998845</v>
      </c>
      <c r="C898" s="45">
        <v>0</v>
      </c>
      <c r="D898" s="45">
        <v>0.2680000000000291</v>
      </c>
      <c r="E898" s="61" t="s">
        <v>683</v>
      </c>
    </row>
    <row r="899" spans="1:5" x14ac:dyDescent="0.25">
      <c r="A899" s="42" t="s">
        <v>684</v>
      </c>
      <c r="B899" s="50">
        <v>22.627833666451011</v>
      </c>
      <c r="C899" s="45">
        <v>-0.39928252788115515</v>
      </c>
      <c r="D899" s="45">
        <v>22.627833666451011</v>
      </c>
      <c r="E899" s="60" t="s">
        <v>685</v>
      </c>
    </row>
    <row r="900" spans="1:5" x14ac:dyDescent="0.25">
      <c r="A900" s="54" t="s">
        <v>686</v>
      </c>
      <c r="B900" s="50">
        <v>0.35257000000001426</v>
      </c>
      <c r="C900" s="45">
        <v>0</v>
      </c>
      <c r="D900" s="45">
        <v>0</v>
      </c>
      <c r="E900" s="61">
        <v>1086</v>
      </c>
    </row>
    <row r="901" spans="1:5" x14ac:dyDescent="0.25">
      <c r="A901" s="40" t="s">
        <v>686</v>
      </c>
      <c r="B901" s="50">
        <v>0.33418299999993906</v>
      </c>
      <c r="C901" s="45">
        <v>0</v>
      </c>
      <c r="D901" s="45">
        <v>0</v>
      </c>
      <c r="E901" s="61">
        <v>1101</v>
      </c>
    </row>
    <row r="902" spans="1:5" x14ac:dyDescent="0.25">
      <c r="A902" s="40" t="s">
        <v>686</v>
      </c>
      <c r="B902" s="50">
        <v>0.30989450000015495</v>
      </c>
      <c r="C902" s="45">
        <v>0</v>
      </c>
      <c r="D902" s="45">
        <v>0</v>
      </c>
      <c r="E902" s="61">
        <v>1105</v>
      </c>
    </row>
    <row r="903" spans="1:5" x14ac:dyDescent="0.25">
      <c r="A903" s="39" t="s">
        <v>686</v>
      </c>
      <c r="B903" s="50">
        <v>8.6140000000341388E-2</v>
      </c>
      <c r="C903" s="45">
        <v>0</v>
      </c>
      <c r="D903" s="45">
        <v>0</v>
      </c>
      <c r="E903" s="61">
        <v>1172</v>
      </c>
    </row>
    <row r="904" spans="1:5" x14ac:dyDescent="0.25">
      <c r="A904" s="39" t="s">
        <v>687</v>
      </c>
      <c r="B904" s="50">
        <v>13.292460000000005</v>
      </c>
      <c r="C904" s="45">
        <v>0</v>
      </c>
      <c r="D904" s="45">
        <v>0</v>
      </c>
      <c r="E904" s="61">
        <v>1129</v>
      </c>
    </row>
    <row r="905" spans="1:5" x14ac:dyDescent="0.25">
      <c r="A905" s="39" t="s">
        <v>687</v>
      </c>
      <c r="B905" s="50">
        <v>-13.530361999999968</v>
      </c>
      <c r="C905" s="45">
        <v>0</v>
      </c>
      <c r="D905" s="45">
        <v>0</v>
      </c>
      <c r="E905" s="61">
        <v>1138</v>
      </c>
    </row>
    <row r="906" spans="1:5" x14ac:dyDescent="0.25">
      <c r="A906" s="39" t="s">
        <v>687</v>
      </c>
      <c r="B906" s="50">
        <v>0.46284000000002834</v>
      </c>
      <c r="C906" s="45">
        <v>0</v>
      </c>
      <c r="D906" s="45">
        <v>0</v>
      </c>
      <c r="E906" s="61">
        <v>1171</v>
      </c>
    </row>
    <row r="907" spans="1:5" x14ac:dyDescent="0.25">
      <c r="A907" s="39" t="s">
        <v>687</v>
      </c>
      <c r="B907" s="50">
        <v>2.7529999999842403E-2</v>
      </c>
      <c r="C907" s="45">
        <v>0</v>
      </c>
      <c r="D907" s="45">
        <v>0</v>
      </c>
      <c r="E907" s="61">
        <v>1211</v>
      </c>
    </row>
    <row r="908" spans="1:5" x14ac:dyDescent="0.25">
      <c r="A908" s="42" t="s">
        <v>688</v>
      </c>
      <c r="B908" s="50">
        <v>-0.21316000000008728</v>
      </c>
      <c r="C908" s="45"/>
      <c r="D908" s="45"/>
      <c r="E908" s="61" t="s">
        <v>689</v>
      </c>
    </row>
    <row r="909" spans="1:5" x14ac:dyDescent="0.25">
      <c r="A909" s="42" t="s">
        <v>688</v>
      </c>
      <c r="B909" s="50">
        <v>0.34185000000002219</v>
      </c>
      <c r="C909" s="45">
        <v>0</v>
      </c>
      <c r="D909" s="45">
        <v>0</v>
      </c>
      <c r="E909" s="61">
        <v>993</v>
      </c>
    </row>
    <row r="910" spans="1:5" x14ac:dyDescent="0.25">
      <c r="A910" s="42" t="s">
        <v>688</v>
      </c>
      <c r="B910" s="50">
        <v>8.8348000000110005E-2</v>
      </c>
      <c r="C910" s="45">
        <v>0</v>
      </c>
      <c r="D910" s="45">
        <v>0</v>
      </c>
      <c r="E910" s="59">
        <v>1002</v>
      </c>
    </row>
    <row r="911" spans="1:5" x14ac:dyDescent="0.25">
      <c r="A911" s="42" t="s">
        <v>688</v>
      </c>
      <c r="B911" s="50">
        <v>-0.52549999999996544</v>
      </c>
      <c r="C911" s="45">
        <v>0</v>
      </c>
      <c r="D911" s="45">
        <v>0.26800000000002899</v>
      </c>
      <c r="E911" s="59">
        <v>1028</v>
      </c>
    </row>
    <row r="912" spans="1:5" x14ac:dyDescent="0.25">
      <c r="A912" s="54" t="s">
        <v>688</v>
      </c>
      <c r="B912" s="50">
        <v>0.35464500000000498</v>
      </c>
      <c r="C912" s="45">
        <v>0</v>
      </c>
      <c r="D912" s="45">
        <v>0</v>
      </c>
      <c r="E912" s="61">
        <v>1095</v>
      </c>
    </row>
    <row r="913" spans="1:5" x14ac:dyDescent="0.25">
      <c r="A913" s="42" t="s">
        <v>690</v>
      </c>
      <c r="B913" s="50">
        <v>-3.4722000000001572</v>
      </c>
      <c r="C913" s="45">
        <v>0</v>
      </c>
      <c r="D913" s="45">
        <v>0.2680000000000291</v>
      </c>
      <c r="E913" s="61" t="s">
        <v>691</v>
      </c>
    </row>
    <row r="914" spans="1:5" x14ac:dyDescent="0.25">
      <c r="A914" s="42" t="s">
        <v>690</v>
      </c>
      <c r="B914" s="50">
        <v>1.6400000004068715E-4</v>
      </c>
      <c r="C914" s="45">
        <v>0</v>
      </c>
      <c r="D914" s="45">
        <v>0.2680000000000291</v>
      </c>
      <c r="E914" s="59">
        <v>1037</v>
      </c>
    </row>
    <row r="915" spans="1:5" x14ac:dyDescent="0.25">
      <c r="A915" s="39" t="s">
        <v>690</v>
      </c>
      <c r="B915" s="50">
        <v>6.9500000000061846E-2</v>
      </c>
      <c r="C915" s="45">
        <v>0</v>
      </c>
      <c r="D915" s="45">
        <v>0.2680000000000291</v>
      </c>
      <c r="E915" s="61">
        <v>1120</v>
      </c>
    </row>
    <row r="916" spans="1:5" x14ac:dyDescent="0.25">
      <c r="A916" s="39" t="s">
        <v>690</v>
      </c>
      <c r="B916" s="50">
        <v>-8.9999999997871782E-3</v>
      </c>
      <c r="C916" s="45">
        <v>0</v>
      </c>
      <c r="D916" s="45">
        <v>0.2680000000000291</v>
      </c>
      <c r="E916" s="61">
        <v>1127</v>
      </c>
    </row>
    <row r="917" spans="1:5" x14ac:dyDescent="0.25">
      <c r="A917" s="42" t="s">
        <v>692</v>
      </c>
      <c r="B917" s="50">
        <v>-0.57095500000022525</v>
      </c>
      <c r="C917" s="45">
        <v>0</v>
      </c>
      <c r="D917" s="45">
        <v>0.2680000000000291</v>
      </c>
      <c r="E917" s="60" t="s">
        <v>693</v>
      </c>
    </row>
    <row r="918" spans="1:5" ht="45" x14ac:dyDescent="0.25">
      <c r="A918" s="42" t="s">
        <v>694</v>
      </c>
      <c r="B918" s="50">
        <v>9.6123399999997332</v>
      </c>
      <c r="C918" s="45">
        <v>0</v>
      </c>
      <c r="D918" s="45">
        <v>0.2680000000000291</v>
      </c>
      <c r="E918" s="60" t="s">
        <v>695</v>
      </c>
    </row>
    <row r="919" spans="1:5" x14ac:dyDescent="0.25">
      <c r="A919" s="42" t="s">
        <v>694</v>
      </c>
      <c r="B919" s="50">
        <v>0.29577350000045044</v>
      </c>
      <c r="C919" s="45">
        <v>0</v>
      </c>
      <c r="D919" s="45">
        <v>0.2680000000000291</v>
      </c>
      <c r="E919" s="61">
        <v>1015</v>
      </c>
    </row>
    <row r="920" spans="1:5" x14ac:dyDescent="0.25">
      <c r="A920" s="42" t="s">
        <v>694</v>
      </c>
      <c r="B920" s="50">
        <v>0.29078500000014174</v>
      </c>
      <c r="C920" s="45">
        <v>0</v>
      </c>
      <c r="D920" s="45">
        <v>0.2680000000000291</v>
      </c>
      <c r="E920" s="59">
        <v>1036</v>
      </c>
    </row>
    <row r="921" spans="1:5" x14ac:dyDescent="0.25">
      <c r="A921" s="42" t="s">
        <v>694</v>
      </c>
      <c r="B921" s="50">
        <v>-0.51030999999989035</v>
      </c>
      <c r="C921" s="45">
        <v>0</v>
      </c>
      <c r="D921" s="45">
        <v>0.2680000000000291</v>
      </c>
      <c r="E921" s="59">
        <v>1041</v>
      </c>
    </row>
    <row r="922" spans="1:5" x14ac:dyDescent="0.25">
      <c r="A922" s="54" t="s">
        <v>694</v>
      </c>
      <c r="B922" s="50">
        <v>0.17359999999985121</v>
      </c>
      <c r="C922" s="45">
        <v>0</v>
      </c>
      <c r="D922" s="45">
        <v>0</v>
      </c>
      <c r="E922" s="59">
        <v>1073</v>
      </c>
    </row>
    <row r="923" spans="1:5" x14ac:dyDescent="0.25">
      <c r="A923" s="39" t="s">
        <v>694</v>
      </c>
      <c r="B923" s="50">
        <v>-10.19965000000002</v>
      </c>
      <c r="C923" s="45">
        <v>0</v>
      </c>
      <c r="D923" s="45">
        <v>0</v>
      </c>
      <c r="E923" s="61">
        <v>1145</v>
      </c>
    </row>
    <row r="924" spans="1:5" x14ac:dyDescent="0.25">
      <c r="A924" s="39" t="s">
        <v>694</v>
      </c>
      <c r="B924" s="50">
        <v>6.2520000000063192E-2</v>
      </c>
      <c r="C924" s="45">
        <v>0</v>
      </c>
      <c r="D924" s="45">
        <v>0</v>
      </c>
      <c r="E924" s="61">
        <v>1149</v>
      </c>
    </row>
    <row r="925" spans="1:5" x14ac:dyDescent="0.25">
      <c r="A925" s="39" t="s">
        <v>694</v>
      </c>
      <c r="B925" s="50">
        <v>1.1944999999968786E-2</v>
      </c>
      <c r="C925" s="45">
        <v>0</v>
      </c>
      <c r="D925" s="45">
        <v>0</v>
      </c>
      <c r="E925" s="61">
        <v>1158</v>
      </c>
    </row>
    <row r="926" spans="1:5" x14ac:dyDescent="0.25">
      <c r="A926" s="42" t="s">
        <v>696</v>
      </c>
      <c r="B926" s="50">
        <v>-0.51893999999992957</v>
      </c>
      <c r="C926" s="45">
        <v>0</v>
      </c>
      <c r="D926" s="45">
        <v>0.2680000000000291</v>
      </c>
      <c r="E926" s="61" t="s">
        <v>697</v>
      </c>
    </row>
    <row r="927" spans="1:5" x14ac:dyDescent="0.25">
      <c r="A927" s="42" t="s">
        <v>696</v>
      </c>
      <c r="B927" s="50">
        <v>-0.36833500000011554</v>
      </c>
      <c r="C927" s="45">
        <v>0</v>
      </c>
      <c r="D927" s="45">
        <v>0</v>
      </c>
      <c r="E927" s="59">
        <v>997</v>
      </c>
    </row>
    <row r="928" spans="1:5" x14ac:dyDescent="0.25">
      <c r="A928" s="42" t="s">
        <v>696</v>
      </c>
      <c r="B928" s="50">
        <v>-0.14418750000004366</v>
      </c>
      <c r="C928" s="45">
        <v>0</v>
      </c>
      <c r="D928" s="45">
        <v>0.26800000000002899</v>
      </c>
      <c r="E928" s="59">
        <v>1031</v>
      </c>
    </row>
    <row r="929" spans="1:5" x14ac:dyDescent="0.25">
      <c r="A929" s="39" t="s">
        <v>696</v>
      </c>
      <c r="B929" s="50">
        <v>0.8919749999998885</v>
      </c>
      <c r="C929" s="45">
        <v>0</v>
      </c>
      <c r="D929" s="45">
        <v>0</v>
      </c>
      <c r="E929" s="61">
        <v>1106</v>
      </c>
    </row>
    <row r="930" spans="1:5" x14ac:dyDescent="0.25">
      <c r="A930" s="33" t="s">
        <v>696</v>
      </c>
      <c r="B930" s="50">
        <v>0.22938999999996668</v>
      </c>
      <c r="C930" s="45">
        <v>0</v>
      </c>
      <c r="D930" s="45">
        <v>0</v>
      </c>
      <c r="E930" s="61">
        <v>1113</v>
      </c>
    </row>
    <row r="931" spans="1:5" x14ac:dyDescent="0.25">
      <c r="A931" s="39" t="s">
        <v>696</v>
      </c>
      <c r="B931" s="50">
        <v>-0.47550000000001091</v>
      </c>
      <c r="C931" s="45">
        <v>0</v>
      </c>
      <c r="D931" s="45">
        <v>0</v>
      </c>
      <c r="E931" s="61">
        <v>1127</v>
      </c>
    </row>
    <row r="932" spans="1:5" x14ac:dyDescent="0.25">
      <c r="A932" s="42" t="s">
        <v>698</v>
      </c>
      <c r="B932" s="50">
        <v>0.40760000000000218</v>
      </c>
      <c r="C932" s="45"/>
      <c r="D932" s="45"/>
      <c r="E932" s="61">
        <v>843</v>
      </c>
    </row>
    <row r="933" spans="1:5" x14ac:dyDescent="0.25">
      <c r="A933" s="42" t="s">
        <v>699</v>
      </c>
      <c r="B933" s="50">
        <v>0.68212238805961078</v>
      </c>
      <c r="C933" s="45">
        <v>1.4661223880596026</v>
      </c>
      <c r="D933" s="45">
        <v>0.68212238805961078</v>
      </c>
      <c r="E933" s="60" t="s">
        <v>700</v>
      </c>
    </row>
    <row r="934" spans="1:5" x14ac:dyDescent="0.25">
      <c r="A934" s="42" t="s">
        <v>701</v>
      </c>
      <c r="B934" s="50">
        <v>-0.47000000000025466</v>
      </c>
      <c r="C934" s="45"/>
      <c r="D934" s="45"/>
      <c r="E934" s="61">
        <v>758</v>
      </c>
    </row>
    <row r="935" spans="1:5" x14ac:dyDescent="0.25">
      <c r="A935" s="42" t="s">
        <v>702</v>
      </c>
      <c r="B935" s="50">
        <v>-8.8720000000193977E-2</v>
      </c>
      <c r="C935" s="45">
        <v>0</v>
      </c>
      <c r="D935" s="45">
        <v>0</v>
      </c>
      <c r="E935" s="61" t="s">
        <v>703</v>
      </c>
    </row>
    <row r="936" spans="1:5" x14ac:dyDescent="0.25">
      <c r="A936" s="42" t="s">
        <v>704</v>
      </c>
      <c r="B936" s="50">
        <v>-0.30740000000037071</v>
      </c>
      <c r="C936" s="45">
        <v>0</v>
      </c>
      <c r="D936" s="45">
        <v>-0.30740000000037071</v>
      </c>
      <c r="E936" s="60" t="s">
        <v>705</v>
      </c>
    </row>
    <row r="937" spans="1:5" x14ac:dyDescent="0.25">
      <c r="A937" s="42" t="s">
        <v>706</v>
      </c>
      <c r="B937" s="50">
        <v>0.35240000000010241</v>
      </c>
      <c r="C937" s="45">
        <v>0</v>
      </c>
      <c r="D937" s="45">
        <v>-0.30740000000037071</v>
      </c>
      <c r="E937" s="60" t="s">
        <v>707</v>
      </c>
    </row>
    <row r="938" spans="1:5" x14ac:dyDescent="0.25">
      <c r="A938" s="42" t="s">
        <v>708</v>
      </c>
      <c r="B938" s="50">
        <v>0.1635799999999108</v>
      </c>
      <c r="C938" s="45">
        <v>0</v>
      </c>
      <c r="D938" s="45">
        <v>-0.30740000000037071</v>
      </c>
      <c r="E938" s="59">
        <v>1043</v>
      </c>
    </row>
    <row r="939" spans="1:5" x14ac:dyDescent="0.25">
      <c r="A939" s="69" t="s">
        <v>1497</v>
      </c>
      <c r="B939" s="50">
        <f>'1308'!D6</f>
        <v>-0.25999999999999091</v>
      </c>
      <c r="C939" s="45">
        <v>0</v>
      </c>
      <c r="D939" s="45">
        <v>0</v>
      </c>
      <c r="E939" s="61">
        <v>1308</v>
      </c>
    </row>
    <row r="940" spans="1:5" x14ac:dyDescent="0.25">
      <c r="A940" s="93" t="s">
        <v>1497</v>
      </c>
      <c r="B940" s="50">
        <f>'1318'!D11</f>
        <v>-0.72000000000002728</v>
      </c>
      <c r="C940" s="45">
        <v>0</v>
      </c>
      <c r="D940" s="45">
        <v>0</v>
      </c>
      <c r="E940" s="61">
        <v>1318</v>
      </c>
    </row>
    <row r="941" spans="1:5" x14ac:dyDescent="0.25">
      <c r="A941" s="42" t="s">
        <v>709</v>
      </c>
      <c r="B941" s="50">
        <v>-7.9999999999984084E-2</v>
      </c>
      <c r="C941" s="45">
        <v>0</v>
      </c>
      <c r="D941" s="45">
        <v>0.70778000000007102</v>
      </c>
      <c r="E941" s="61">
        <v>882</v>
      </c>
    </row>
    <row r="942" spans="1:5" x14ac:dyDescent="0.25">
      <c r="A942" s="42" t="s">
        <v>710</v>
      </c>
      <c r="B942" s="50">
        <v>2.7700000000663749E-2</v>
      </c>
      <c r="C942" s="45">
        <v>0</v>
      </c>
      <c r="D942" s="45">
        <v>2.7700000000663749E-2</v>
      </c>
      <c r="E942" s="60" t="s">
        <v>711</v>
      </c>
    </row>
    <row r="943" spans="1:5" x14ac:dyDescent="0.25">
      <c r="A943" s="42" t="s">
        <v>712</v>
      </c>
      <c r="B943" s="50">
        <v>4.0679999999554184E-2</v>
      </c>
      <c r="C943" s="45">
        <v>0</v>
      </c>
      <c r="D943" s="45">
        <v>0</v>
      </c>
      <c r="E943" s="61" t="s">
        <v>713</v>
      </c>
    </row>
    <row r="944" spans="1:5" x14ac:dyDescent="0.25">
      <c r="A944" s="39" t="s">
        <v>712</v>
      </c>
      <c r="B944" s="50">
        <v>-3.5199999999349529E-2</v>
      </c>
      <c r="C944" s="45">
        <v>0</v>
      </c>
      <c r="D944" s="45">
        <v>0</v>
      </c>
      <c r="E944" s="61">
        <v>1142</v>
      </c>
    </row>
    <row r="945" spans="1:5" x14ac:dyDescent="0.25">
      <c r="A945" s="39" t="s">
        <v>712</v>
      </c>
      <c r="B945" s="50">
        <v>-0.34895000000028631</v>
      </c>
      <c r="C945" s="45">
        <v>0</v>
      </c>
      <c r="D945" s="45">
        <v>0</v>
      </c>
      <c r="E945" s="61">
        <v>1234</v>
      </c>
    </row>
    <row r="946" spans="1:5" x14ac:dyDescent="0.25">
      <c r="A946" s="40" t="s">
        <v>714</v>
      </c>
      <c r="B946" s="50">
        <v>-1.4016500000025189E-2</v>
      </c>
      <c r="C946" s="45">
        <v>0</v>
      </c>
      <c r="D946" s="45">
        <v>0</v>
      </c>
      <c r="E946" s="61">
        <v>1105</v>
      </c>
    </row>
    <row r="947" spans="1:5" x14ac:dyDescent="0.25">
      <c r="A947" s="42" t="s">
        <v>715</v>
      </c>
      <c r="B947" s="50">
        <v>3.749999999956799E-2</v>
      </c>
      <c r="C947" s="45">
        <v>0</v>
      </c>
      <c r="D947" s="45">
        <v>0.41279999999960637</v>
      </c>
      <c r="E947" s="60" t="s">
        <v>716</v>
      </c>
    </row>
    <row r="948" spans="1:5" x14ac:dyDescent="0.25">
      <c r="A948" s="42" t="s">
        <v>717</v>
      </c>
      <c r="B948" s="50">
        <v>-0.17260000000010223</v>
      </c>
      <c r="C948" s="45">
        <v>0</v>
      </c>
      <c r="D948" s="45">
        <v>0.2680000000000291</v>
      </c>
      <c r="E948" s="61">
        <v>947</v>
      </c>
    </row>
    <row r="949" spans="1:5" x14ac:dyDescent="0.25">
      <c r="A949" s="42" t="s">
        <v>718</v>
      </c>
      <c r="B949" s="50">
        <v>3.6923076923130793E-2</v>
      </c>
      <c r="C949" s="45">
        <v>0</v>
      </c>
      <c r="D949" s="45">
        <v>3.6923076923130793E-2</v>
      </c>
      <c r="E949" s="60">
        <v>309</v>
      </c>
    </row>
    <row r="950" spans="1:5" x14ac:dyDescent="0.25">
      <c r="A950" s="42" t="s">
        <v>719</v>
      </c>
      <c r="B950" s="50">
        <v>-0.15050000000019281</v>
      </c>
      <c r="C950" s="45">
        <v>0</v>
      </c>
      <c r="D950" s="45">
        <v>-0.15050000000019281</v>
      </c>
      <c r="E950" s="61" t="s">
        <v>720</v>
      </c>
    </row>
    <row r="951" spans="1:5" x14ac:dyDescent="0.25">
      <c r="A951" s="42" t="s">
        <v>721</v>
      </c>
      <c r="B951" s="50">
        <v>0.44200000000000728</v>
      </c>
      <c r="C951" s="45">
        <v>0</v>
      </c>
      <c r="D951" s="45">
        <v>0.44200000000000728</v>
      </c>
      <c r="E951" s="61" t="s">
        <v>722</v>
      </c>
    </row>
    <row r="952" spans="1:5" ht="30" x14ac:dyDescent="0.25">
      <c r="A952" s="42" t="s">
        <v>723</v>
      </c>
      <c r="B952" s="50">
        <v>0.82643999999896778</v>
      </c>
      <c r="C952" s="45">
        <v>0</v>
      </c>
      <c r="D952" s="45">
        <v>1.0184399999989751</v>
      </c>
      <c r="E952" s="60" t="s">
        <v>724</v>
      </c>
    </row>
    <row r="953" spans="1:5" x14ac:dyDescent="0.25">
      <c r="A953" s="54" t="s">
        <v>723</v>
      </c>
      <c r="B953" s="50">
        <v>0.39010000000007494</v>
      </c>
      <c r="C953" s="45">
        <v>0</v>
      </c>
      <c r="D953" s="45">
        <v>0</v>
      </c>
      <c r="E953" s="59">
        <v>1079</v>
      </c>
    </row>
    <row r="954" spans="1:5" x14ac:dyDescent="0.25">
      <c r="A954" s="54" t="s">
        <v>723</v>
      </c>
      <c r="B954" s="50">
        <v>-0.18276250000002392</v>
      </c>
      <c r="C954" s="45">
        <v>0</v>
      </c>
      <c r="D954" s="45">
        <v>0</v>
      </c>
      <c r="E954" s="61">
        <v>1088</v>
      </c>
    </row>
    <row r="955" spans="1:5" x14ac:dyDescent="0.25">
      <c r="A955" s="39" t="s">
        <v>723</v>
      </c>
      <c r="B955" s="50">
        <v>-5.1260000000070249E-2</v>
      </c>
      <c r="C955" s="45">
        <v>0</v>
      </c>
      <c r="D955" s="45">
        <v>0</v>
      </c>
      <c r="E955" s="61">
        <v>1125</v>
      </c>
    </row>
    <row r="956" spans="1:5" ht="45" x14ac:dyDescent="0.25">
      <c r="A956" s="42" t="s">
        <v>725</v>
      </c>
      <c r="B956" s="50">
        <v>0.19653733951054164</v>
      </c>
      <c r="C956" s="45">
        <v>67.120604874581545</v>
      </c>
      <c r="D956" s="45">
        <v>0.19653733951054164</v>
      </c>
      <c r="E956" s="60" t="s">
        <v>726</v>
      </c>
    </row>
    <row r="957" spans="1:5" x14ac:dyDescent="0.25">
      <c r="A957" s="42" t="s">
        <v>725</v>
      </c>
      <c r="B957" s="50">
        <v>0.22597000000001799</v>
      </c>
      <c r="C957" s="45">
        <v>0</v>
      </c>
      <c r="D957" s="45">
        <v>0.2680000000000291</v>
      </c>
      <c r="E957" s="61">
        <v>1006</v>
      </c>
    </row>
    <row r="958" spans="1:5" x14ac:dyDescent="0.25">
      <c r="A958" s="33" t="s">
        <v>725</v>
      </c>
      <c r="B958" s="50">
        <v>-0.1965240000000108</v>
      </c>
      <c r="C958" s="45">
        <v>0</v>
      </c>
      <c r="D958" s="45">
        <v>0</v>
      </c>
      <c r="E958" s="61">
        <v>1113</v>
      </c>
    </row>
    <row r="959" spans="1:5" x14ac:dyDescent="0.25">
      <c r="A959" s="39" t="s">
        <v>725</v>
      </c>
      <c r="B959" s="50">
        <v>-0.1549520000000939</v>
      </c>
      <c r="C959" s="45">
        <v>0</v>
      </c>
      <c r="D959" s="45">
        <v>0</v>
      </c>
      <c r="E959" s="61">
        <v>1154</v>
      </c>
    </row>
    <row r="960" spans="1:5" x14ac:dyDescent="0.25">
      <c r="A960" s="39" t="s">
        <v>725</v>
      </c>
      <c r="B960" s="50">
        <v>0.34089999999969223</v>
      </c>
      <c r="C960" s="45">
        <v>0</v>
      </c>
      <c r="D960" s="45">
        <v>0</v>
      </c>
      <c r="E960" s="61">
        <v>1243</v>
      </c>
    </row>
    <row r="961" spans="1:5" x14ac:dyDescent="0.25">
      <c r="A961" s="39" t="s">
        <v>131</v>
      </c>
      <c r="B961" s="50">
        <v>-0.38557999999966341</v>
      </c>
      <c r="C961" s="45">
        <v>0</v>
      </c>
      <c r="D961" s="45">
        <v>0</v>
      </c>
      <c r="E961" s="61">
        <v>1228</v>
      </c>
    </row>
    <row r="962" spans="1:5" x14ac:dyDescent="0.25">
      <c r="A962" s="39" t="s">
        <v>131</v>
      </c>
      <c r="B962" s="50">
        <v>4.50420000000031</v>
      </c>
      <c r="C962" s="45">
        <v>0</v>
      </c>
      <c r="D962" s="45">
        <v>0</v>
      </c>
      <c r="E962" s="61">
        <v>1246</v>
      </c>
    </row>
    <row r="963" spans="1:5" x14ac:dyDescent="0.25">
      <c r="A963" s="40" t="s">
        <v>131</v>
      </c>
      <c r="B963" s="50">
        <f>'1286'!D10</f>
        <v>-0.93000000000006366</v>
      </c>
      <c r="C963" s="45">
        <v>0</v>
      </c>
      <c r="D963" s="45">
        <v>-0.1509000000000924</v>
      </c>
      <c r="E963" s="61">
        <v>1286</v>
      </c>
    </row>
    <row r="964" spans="1:5" x14ac:dyDescent="0.25">
      <c r="A964" s="69" t="s">
        <v>131</v>
      </c>
      <c r="B964" s="50">
        <f>'1295'!D4</f>
        <v>0.40999999999985448</v>
      </c>
      <c r="C964" s="45">
        <v>0</v>
      </c>
      <c r="D964" s="45">
        <v>0</v>
      </c>
      <c r="E964" s="61">
        <v>1295</v>
      </c>
    </row>
    <row r="965" spans="1:5" x14ac:dyDescent="0.25">
      <c r="A965" s="69" t="s">
        <v>131</v>
      </c>
      <c r="B965" s="50">
        <f>'1308'!D5</f>
        <v>0.36000000000001364</v>
      </c>
      <c r="C965" s="45">
        <v>0</v>
      </c>
      <c r="D965" s="45">
        <v>0</v>
      </c>
      <c r="E965" s="61">
        <v>1308</v>
      </c>
    </row>
    <row r="966" spans="1:5" x14ac:dyDescent="0.25">
      <c r="A966" s="42" t="s">
        <v>727</v>
      </c>
      <c r="B966" s="50">
        <v>4.7000000000025466E-2</v>
      </c>
      <c r="C966" s="45">
        <v>0</v>
      </c>
      <c r="D966" s="45">
        <v>4.7000000000025466E-2</v>
      </c>
      <c r="E966" s="60">
        <v>569</v>
      </c>
    </row>
    <row r="967" spans="1:5" x14ac:dyDescent="0.25">
      <c r="A967" s="42" t="s">
        <v>728</v>
      </c>
      <c r="B967" s="50">
        <v>-0.43440000000009604</v>
      </c>
      <c r="C967" s="45">
        <v>0</v>
      </c>
      <c r="D967" s="45">
        <v>0.2680000000000291</v>
      </c>
      <c r="E967" s="59">
        <v>1018</v>
      </c>
    </row>
    <row r="968" spans="1:5" x14ac:dyDescent="0.25">
      <c r="A968" s="42" t="s">
        <v>729</v>
      </c>
      <c r="B968" s="50">
        <v>-0.19630474308291923</v>
      </c>
      <c r="C968" s="45">
        <v>-0.19630474308291923</v>
      </c>
      <c r="D968" s="45">
        <v>-0.19630474308291923</v>
      </c>
      <c r="E968" s="60">
        <v>256</v>
      </c>
    </row>
    <row r="969" spans="1:5" x14ac:dyDescent="0.25">
      <c r="A969" s="39" t="s">
        <v>730</v>
      </c>
      <c r="B969" s="50">
        <v>18.097200000000043</v>
      </c>
      <c r="C969" s="45">
        <v>0</v>
      </c>
      <c r="D969" s="45">
        <v>0</v>
      </c>
      <c r="E969" s="61">
        <v>1137</v>
      </c>
    </row>
    <row r="970" spans="1:5" x14ac:dyDescent="0.25">
      <c r="A970" s="42" t="s">
        <v>731</v>
      </c>
      <c r="B970" s="50">
        <v>7.8800000000001091E-2</v>
      </c>
      <c r="C970" s="45"/>
      <c r="D970" s="45">
        <v>0.30840000000011969</v>
      </c>
      <c r="E970" s="60" t="s">
        <v>732</v>
      </c>
    </row>
    <row r="971" spans="1:5" x14ac:dyDescent="0.25">
      <c r="A971" s="39" t="s">
        <v>731</v>
      </c>
      <c r="B971" s="50">
        <v>-1.6519999999900392E-2</v>
      </c>
      <c r="C971" s="45">
        <v>0</v>
      </c>
      <c r="D971" s="45">
        <v>0</v>
      </c>
      <c r="E971" s="61">
        <v>1149</v>
      </c>
    </row>
    <row r="972" spans="1:5" x14ac:dyDescent="0.25">
      <c r="A972" s="39" t="s">
        <v>731</v>
      </c>
      <c r="B972" s="50">
        <v>0.12069999999948777</v>
      </c>
      <c r="C972" s="45">
        <v>0</v>
      </c>
      <c r="D972" s="45">
        <v>0</v>
      </c>
      <c r="E972" s="61">
        <v>1222</v>
      </c>
    </row>
    <row r="973" spans="1:5" x14ac:dyDescent="0.25">
      <c r="A973" s="42" t="s">
        <v>733</v>
      </c>
      <c r="B973" s="50">
        <v>-0.74175882352938061</v>
      </c>
      <c r="C973" s="45">
        <v>-0.74175882352938061</v>
      </c>
      <c r="D973" s="45">
        <v>-0.74175882352938061</v>
      </c>
      <c r="E973" s="60" t="s">
        <v>734</v>
      </c>
    </row>
    <row r="974" spans="1:5" x14ac:dyDescent="0.25">
      <c r="A974" s="42" t="s">
        <v>735</v>
      </c>
      <c r="B974" s="50">
        <v>0.15050000000002228</v>
      </c>
      <c r="C974" s="45">
        <v>0</v>
      </c>
      <c r="D974" s="45">
        <v>0.15050000000002228</v>
      </c>
      <c r="E974" s="60">
        <v>522</v>
      </c>
    </row>
    <row r="975" spans="1:5" x14ac:dyDescent="0.25">
      <c r="A975" s="42" t="s">
        <v>736</v>
      </c>
      <c r="B975" s="50">
        <v>0.19386000000000081</v>
      </c>
      <c r="C975" s="45"/>
      <c r="D975" s="45"/>
      <c r="E975" s="61">
        <v>912</v>
      </c>
    </row>
    <row r="976" spans="1:5" x14ac:dyDescent="0.25">
      <c r="A976" s="42" t="s">
        <v>737</v>
      </c>
      <c r="B976" s="50">
        <v>-0.32365476751678557</v>
      </c>
      <c r="C976" s="45">
        <v>1.2350052324831324</v>
      </c>
      <c r="D976" s="45">
        <v>-0.32365476751678557</v>
      </c>
      <c r="E976" s="60" t="s">
        <v>738</v>
      </c>
    </row>
    <row r="977" spans="1:5" x14ac:dyDescent="0.25">
      <c r="A977" s="39" t="s">
        <v>14</v>
      </c>
      <c r="B977" s="50">
        <v>171.34019850000004</v>
      </c>
      <c r="C977" s="45">
        <v>0</v>
      </c>
      <c r="D977" s="45">
        <v>0</v>
      </c>
      <c r="E977" s="61">
        <v>1247</v>
      </c>
    </row>
    <row r="978" spans="1:5" x14ac:dyDescent="0.25">
      <c r="A978" s="39" t="s">
        <v>14</v>
      </c>
      <c r="B978" s="50">
        <f>'1264'!F6</f>
        <v>4.6299999999973807E-2</v>
      </c>
      <c r="C978" s="45">
        <v>0</v>
      </c>
      <c r="D978" s="45">
        <v>-0.1509000000000924</v>
      </c>
      <c r="E978" s="61">
        <v>1264</v>
      </c>
    </row>
    <row r="979" spans="1:5" x14ac:dyDescent="0.25">
      <c r="A979" s="42" t="s">
        <v>739</v>
      </c>
      <c r="B979" s="50">
        <v>99.251999999999953</v>
      </c>
      <c r="C979" s="45"/>
      <c r="D979" s="45">
        <v>99.251999999999953</v>
      </c>
      <c r="E979" s="60">
        <v>657</v>
      </c>
    </row>
    <row r="980" spans="1:5" x14ac:dyDescent="0.25">
      <c r="A980" s="42" t="s">
        <v>54</v>
      </c>
      <c r="B980" s="50">
        <v>-0.19780000000002929</v>
      </c>
      <c r="C980" s="45">
        <v>0</v>
      </c>
      <c r="D980" s="45">
        <v>0.2680000000000291</v>
      </c>
      <c r="E980" s="61">
        <v>939</v>
      </c>
    </row>
    <row r="981" spans="1:5" x14ac:dyDescent="0.25">
      <c r="A981" s="42" t="s">
        <v>54</v>
      </c>
      <c r="B981" s="50">
        <v>5.6598500000291097E-2</v>
      </c>
      <c r="C981" s="45">
        <v>0</v>
      </c>
      <c r="D981" s="45">
        <v>0.2680000000000291</v>
      </c>
      <c r="E981" s="61">
        <v>1015</v>
      </c>
    </row>
    <row r="982" spans="1:5" x14ac:dyDescent="0.25">
      <c r="A982" s="39" t="s">
        <v>54</v>
      </c>
      <c r="B982" s="50">
        <f>'1267'!F10</f>
        <v>-3.0000000003838068E-4</v>
      </c>
      <c r="C982" s="45">
        <v>0</v>
      </c>
      <c r="D982" s="45">
        <v>-0.1509000000000924</v>
      </c>
      <c r="E982" s="61">
        <v>1267</v>
      </c>
    </row>
    <row r="983" spans="1:5" x14ac:dyDescent="0.25">
      <c r="A983" s="20" t="s">
        <v>54</v>
      </c>
      <c r="B983" s="50">
        <f>'1293'!D11</f>
        <v>0.91999999999995907</v>
      </c>
      <c r="C983" s="45">
        <v>0</v>
      </c>
      <c r="D983" s="45">
        <v>0</v>
      </c>
      <c r="E983" s="61">
        <v>1293</v>
      </c>
    </row>
    <row r="984" spans="1:5" ht="30" x14ac:dyDescent="0.25">
      <c r="A984" s="42" t="s">
        <v>135</v>
      </c>
      <c r="B984" s="50">
        <v>-1.0998700000000099</v>
      </c>
      <c r="C984" s="45">
        <v>0</v>
      </c>
      <c r="D984" s="45">
        <v>19.851529999999912</v>
      </c>
      <c r="E984" s="60" t="s">
        <v>740</v>
      </c>
    </row>
    <row r="985" spans="1:5" x14ac:dyDescent="0.25">
      <c r="A985" s="42" t="s">
        <v>135</v>
      </c>
      <c r="B985" s="50">
        <v>-0.27110599999991791</v>
      </c>
      <c r="C985" s="45">
        <v>0</v>
      </c>
      <c r="D985" s="45">
        <v>0.26800000000002899</v>
      </c>
      <c r="E985" s="59">
        <v>1030</v>
      </c>
    </row>
    <row r="986" spans="1:5" x14ac:dyDescent="0.25">
      <c r="A986" s="54" t="s">
        <v>135</v>
      </c>
      <c r="B986" s="50">
        <v>-0.38954000000012456</v>
      </c>
      <c r="C986" s="45">
        <v>0</v>
      </c>
      <c r="D986" s="45">
        <v>0</v>
      </c>
      <c r="E986" s="61">
        <v>1070</v>
      </c>
    </row>
    <row r="987" spans="1:5" x14ac:dyDescent="0.25">
      <c r="A987" s="54" t="s">
        <v>135</v>
      </c>
      <c r="B987" s="50">
        <v>-0.34447499999998854</v>
      </c>
      <c r="C987" s="45">
        <v>0</v>
      </c>
      <c r="D987" s="45">
        <v>0</v>
      </c>
      <c r="E987" s="61">
        <v>1092</v>
      </c>
    </row>
    <row r="988" spans="1:5" x14ac:dyDescent="0.25">
      <c r="A988" s="39" t="s">
        <v>135</v>
      </c>
      <c r="B988" s="50">
        <v>0.18899999999996453</v>
      </c>
      <c r="C988" s="45">
        <v>0</v>
      </c>
      <c r="D988" s="45">
        <v>0</v>
      </c>
      <c r="E988" s="61">
        <v>1175</v>
      </c>
    </row>
    <row r="989" spans="1:5" x14ac:dyDescent="0.25">
      <c r="A989" s="39" t="s">
        <v>135</v>
      </c>
      <c r="B989" s="50">
        <v>1.5068199999996068</v>
      </c>
      <c r="C989" s="45">
        <v>0</v>
      </c>
      <c r="D989" s="45">
        <v>0</v>
      </c>
      <c r="E989" s="61">
        <v>1217</v>
      </c>
    </row>
    <row r="990" spans="1:5" x14ac:dyDescent="0.25">
      <c r="A990" s="40" t="s">
        <v>135</v>
      </c>
      <c r="B990" s="50">
        <f>'1287'!D9</f>
        <v>-0.25999999999999091</v>
      </c>
      <c r="C990" s="45">
        <v>0</v>
      </c>
      <c r="D990" s="45">
        <v>-0.1509000000000924</v>
      </c>
      <c r="E990" s="61">
        <v>1287</v>
      </c>
    </row>
    <row r="991" spans="1:5" x14ac:dyDescent="0.25">
      <c r="A991" s="92" t="s">
        <v>135</v>
      </c>
      <c r="B991" s="50">
        <f>'1314'!D9</f>
        <v>-0.28000000000020009</v>
      </c>
      <c r="C991" s="45">
        <v>0</v>
      </c>
      <c r="D991" s="45">
        <v>0</v>
      </c>
      <c r="E991" s="61">
        <v>1314</v>
      </c>
    </row>
    <row r="992" spans="1:5" x14ac:dyDescent="0.25">
      <c r="A992" s="93" t="s">
        <v>135</v>
      </c>
      <c r="B992" s="50">
        <f>'1317'!D11</f>
        <v>-0.46000000000003638</v>
      </c>
      <c r="C992" s="45">
        <v>0</v>
      </c>
      <c r="D992" s="45">
        <v>0</v>
      </c>
      <c r="E992" s="61">
        <v>1317</v>
      </c>
    </row>
    <row r="993" spans="1:5" x14ac:dyDescent="0.25">
      <c r="A993" s="42" t="s">
        <v>741</v>
      </c>
      <c r="B993" s="50">
        <v>-0.17399999999997817</v>
      </c>
      <c r="C993" s="45"/>
      <c r="D993" s="45"/>
      <c r="E993" s="61">
        <v>756</v>
      </c>
    </row>
    <row r="994" spans="1:5" ht="30" x14ac:dyDescent="0.25">
      <c r="A994" s="42" t="s">
        <v>742</v>
      </c>
      <c r="B994" s="50">
        <v>9.0126149539230482E-2</v>
      </c>
      <c r="C994" s="45">
        <v>-3.9249141311694302</v>
      </c>
      <c r="D994" s="45">
        <v>9.0126149539230482E-2</v>
      </c>
      <c r="E994" s="60" t="s">
        <v>743</v>
      </c>
    </row>
    <row r="995" spans="1:5" x14ac:dyDescent="0.25">
      <c r="A995" s="42" t="s">
        <v>744</v>
      </c>
      <c r="B995" s="50">
        <v>-0.15569999999956963</v>
      </c>
      <c r="C995" s="45">
        <v>0</v>
      </c>
      <c r="D995" s="45">
        <v>-0.15569999999956963</v>
      </c>
      <c r="E995" s="60" t="s">
        <v>745</v>
      </c>
    </row>
    <row r="996" spans="1:5" x14ac:dyDescent="0.25">
      <c r="A996" s="39" t="s">
        <v>744</v>
      </c>
      <c r="B996" s="50">
        <v>-0.49323999999978696</v>
      </c>
      <c r="C996" s="45">
        <v>0</v>
      </c>
      <c r="D996" s="45">
        <v>0</v>
      </c>
      <c r="E996" s="61">
        <v>1170</v>
      </c>
    </row>
    <row r="997" spans="1:5" x14ac:dyDescent="0.25">
      <c r="A997" s="39" t="s">
        <v>746</v>
      </c>
      <c r="B997" s="50">
        <v>1.3702499999999418</v>
      </c>
      <c r="C997" s="45">
        <v>0</v>
      </c>
      <c r="D997" s="45">
        <v>0</v>
      </c>
      <c r="E997" s="61">
        <v>1202</v>
      </c>
    </row>
    <row r="998" spans="1:5" x14ac:dyDescent="0.25">
      <c r="A998" s="42" t="s">
        <v>747</v>
      </c>
      <c r="B998" s="50">
        <v>0.34672500000033324</v>
      </c>
      <c r="C998" s="45">
        <v>0</v>
      </c>
      <c r="D998" s="45">
        <v>0.34672500000033324</v>
      </c>
      <c r="E998" s="60" t="s">
        <v>748</v>
      </c>
    </row>
    <row r="999" spans="1:5" ht="105" x14ac:dyDescent="0.25">
      <c r="A999" s="42" t="s">
        <v>12</v>
      </c>
      <c r="B999" s="50">
        <v>289.93847200000039</v>
      </c>
      <c r="C999" s="45">
        <v>0</v>
      </c>
      <c r="D999" s="45">
        <v>0.34672500000033324</v>
      </c>
      <c r="E999" s="61" t="s">
        <v>749</v>
      </c>
    </row>
    <row r="1000" spans="1:5" x14ac:dyDescent="0.25">
      <c r="A1000" s="42" t="s">
        <v>12</v>
      </c>
      <c r="B1000" s="50">
        <v>-0.19839999999999236</v>
      </c>
      <c r="C1000" s="45">
        <v>0</v>
      </c>
      <c r="D1000" s="45">
        <v>0</v>
      </c>
      <c r="E1000" s="61">
        <v>982</v>
      </c>
    </row>
    <row r="1001" spans="1:5" x14ac:dyDescent="0.25">
      <c r="A1001" s="42" t="s">
        <v>12</v>
      </c>
      <c r="B1001" s="50">
        <v>-0.14300200000002405</v>
      </c>
      <c r="C1001" s="45">
        <v>0</v>
      </c>
      <c r="D1001" s="45">
        <v>0</v>
      </c>
      <c r="E1001" s="59">
        <v>1003</v>
      </c>
    </row>
    <row r="1002" spans="1:5" x14ac:dyDescent="0.25">
      <c r="A1002" s="42" t="s">
        <v>12</v>
      </c>
      <c r="B1002" s="50">
        <v>-0.38797499999964202</v>
      </c>
      <c r="C1002" s="45">
        <v>0</v>
      </c>
      <c r="D1002" s="45">
        <v>0.2680000000000291</v>
      </c>
      <c r="E1002" s="61">
        <v>1009</v>
      </c>
    </row>
    <row r="1003" spans="1:5" x14ac:dyDescent="0.25">
      <c r="A1003" s="42" t="s">
        <v>12</v>
      </c>
      <c r="B1003" s="50">
        <v>-0.20571950000004335</v>
      </c>
      <c r="C1003" s="45">
        <v>0</v>
      </c>
      <c r="D1003" s="45">
        <v>0.2680000000000291</v>
      </c>
      <c r="E1003" s="61">
        <v>1013</v>
      </c>
    </row>
    <row r="1004" spans="1:5" x14ac:dyDescent="0.25">
      <c r="A1004" s="42" t="s">
        <v>12</v>
      </c>
      <c r="B1004" s="50">
        <v>-0.40119000000004235</v>
      </c>
      <c r="C1004" s="45">
        <v>0</v>
      </c>
      <c r="D1004" s="45">
        <v>0.26800000000002899</v>
      </c>
      <c r="E1004" s="59">
        <v>1030</v>
      </c>
    </row>
    <row r="1005" spans="1:5" x14ac:dyDescent="0.25">
      <c r="A1005" s="42" t="s">
        <v>12</v>
      </c>
      <c r="B1005" s="50">
        <v>0.18084299999998166</v>
      </c>
      <c r="C1005" s="45">
        <v>0</v>
      </c>
      <c r="D1005" s="45">
        <v>0.26800000000002899</v>
      </c>
      <c r="E1005" s="59">
        <v>1036</v>
      </c>
    </row>
    <row r="1006" spans="1:5" x14ac:dyDescent="0.25">
      <c r="A1006" s="36" t="s">
        <v>12</v>
      </c>
      <c r="B1006" s="50">
        <v>0.32868000000007669</v>
      </c>
      <c r="C1006" s="45">
        <v>0</v>
      </c>
      <c r="D1006" s="45">
        <v>0.26800000000002899</v>
      </c>
      <c r="E1006" s="61">
        <v>1044</v>
      </c>
    </row>
    <row r="1007" spans="1:5" x14ac:dyDescent="0.25">
      <c r="A1007" s="54" t="s">
        <v>12</v>
      </c>
      <c r="B1007" s="50">
        <v>-0.53599999999983083</v>
      </c>
      <c r="C1007" s="45">
        <v>0</v>
      </c>
      <c r="D1007" s="45">
        <v>0</v>
      </c>
      <c r="E1007" s="61">
        <v>1064</v>
      </c>
    </row>
    <row r="1008" spans="1:5" x14ac:dyDescent="0.25">
      <c r="A1008" s="54" t="s">
        <v>12</v>
      </c>
      <c r="B1008" s="50">
        <v>-0.34911999999997079</v>
      </c>
      <c r="C1008" s="45">
        <v>0</v>
      </c>
      <c r="D1008" s="45">
        <v>0</v>
      </c>
      <c r="E1008" s="59">
        <v>1074</v>
      </c>
    </row>
    <row r="1009" spans="1:5" x14ac:dyDescent="0.25">
      <c r="A1009" s="54" t="s">
        <v>12</v>
      </c>
      <c r="B1009" s="50">
        <v>-0.42360700000006091</v>
      </c>
      <c r="C1009" s="45">
        <v>0</v>
      </c>
      <c r="D1009" s="45">
        <v>0</v>
      </c>
      <c r="E1009" s="61">
        <v>1086</v>
      </c>
    </row>
    <row r="1010" spans="1:5" x14ac:dyDescent="0.25">
      <c r="A1010" s="54" t="s">
        <v>12</v>
      </c>
      <c r="B1010" s="50">
        <v>0.23659999999995307</v>
      </c>
      <c r="C1010" s="45">
        <v>0</v>
      </c>
      <c r="D1010" s="45">
        <v>0</v>
      </c>
      <c r="E1010" s="61">
        <v>1091</v>
      </c>
    </row>
    <row r="1011" spans="1:5" x14ac:dyDescent="0.25">
      <c r="A1011" s="54" t="s">
        <v>12</v>
      </c>
      <c r="B1011" s="50">
        <v>0.30434000000013839</v>
      </c>
      <c r="C1011" s="45">
        <v>0</v>
      </c>
      <c r="D1011" s="45">
        <v>0</v>
      </c>
      <c r="E1011" s="61">
        <v>1095</v>
      </c>
    </row>
    <row r="1012" spans="1:5" x14ac:dyDescent="0.25">
      <c r="A1012" s="54" t="s">
        <v>12</v>
      </c>
      <c r="B1012" s="50">
        <v>0.13120749999995951</v>
      </c>
      <c r="C1012" s="45">
        <v>0</v>
      </c>
      <c r="D1012" s="45">
        <v>0</v>
      </c>
      <c r="E1012" s="61">
        <v>1097</v>
      </c>
    </row>
    <row r="1013" spans="1:5" x14ac:dyDescent="0.25">
      <c r="A1013" s="40" t="s">
        <v>12</v>
      </c>
      <c r="B1013" s="50">
        <v>-288.89619250000032</v>
      </c>
      <c r="C1013" s="45">
        <v>0</v>
      </c>
      <c r="D1013" s="45">
        <v>0</v>
      </c>
      <c r="E1013" s="61">
        <v>1104</v>
      </c>
    </row>
    <row r="1014" spans="1:5" x14ac:dyDescent="0.25">
      <c r="A1014" s="39" t="s">
        <v>12</v>
      </c>
      <c r="B1014" s="50">
        <v>0.2170099999998456</v>
      </c>
      <c r="C1014" s="45">
        <v>0</v>
      </c>
      <c r="D1014" s="45">
        <v>0</v>
      </c>
      <c r="E1014" s="61">
        <v>1123</v>
      </c>
    </row>
    <row r="1015" spans="1:5" x14ac:dyDescent="0.25">
      <c r="A1015" s="39" t="s">
        <v>12</v>
      </c>
      <c r="B1015" s="50">
        <v>-7.0500000000038199E-2</v>
      </c>
      <c r="C1015" s="45">
        <v>0</v>
      </c>
      <c r="D1015" s="45">
        <v>0</v>
      </c>
      <c r="E1015" s="61">
        <v>1127</v>
      </c>
    </row>
    <row r="1016" spans="1:5" x14ac:dyDescent="0.25">
      <c r="A1016" s="39" t="s">
        <v>12</v>
      </c>
      <c r="B1016" s="50">
        <v>0.37049999999999272</v>
      </c>
      <c r="C1016" s="45">
        <v>0</v>
      </c>
      <c r="D1016" s="45">
        <v>0</v>
      </c>
      <c r="E1016" s="61">
        <v>1142</v>
      </c>
    </row>
    <row r="1017" spans="1:5" x14ac:dyDescent="0.25">
      <c r="A1017" s="39" t="s">
        <v>12</v>
      </c>
      <c r="B1017" s="50">
        <v>-0.42119999999999891</v>
      </c>
      <c r="C1017" s="45">
        <v>0</v>
      </c>
      <c r="D1017" s="45">
        <v>0</v>
      </c>
      <c r="E1017" s="61">
        <v>1147</v>
      </c>
    </row>
    <row r="1018" spans="1:5" x14ac:dyDescent="0.25">
      <c r="A1018" s="39" t="s">
        <v>12</v>
      </c>
      <c r="B1018" s="50">
        <v>-0.45246500000007472</v>
      </c>
      <c r="C1018" s="45">
        <v>0</v>
      </c>
      <c r="D1018" s="45">
        <v>0</v>
      </c>
      <c r="E1018" s="61">
        <v>1154</v>
      </c>
    </row>
    <row r="1019" spans="1:5" x14ac:dyDescent="0.25">
      <c r="A1019" s="39" t="s">
        <v>12</v>
      </c>
      <c r="B1019" s="50">
        <v>0.43364000000019587</v>
      </c>
      <c r="C1019" s="45">
        <v>0</v>
      </c>
      <c r="D1019" s="45">
        <v>0</v>
      </c>
      <c r="E1019" s="61">
        <v>1158</v>
      </c>
    </row>
    <row r="1020" spans="1:5" x14ac:dyDescent="0.25">
      <c r="A1020" s="39" t="s">
        <v>12</v>
      </c>
      <c r="B1020" s="50">
        <v>-0.58224999999998772</v>
      </c>
      <c r="C1020" s="45">
        <v>0</v>
      </c>
      <c r="D1020" s="45">
        <v>0</v>
      </c>
      <c r="E1020" s="61">
        <v>1211</v>
      </c>
    </row>
    <row r="1021" spans="1:5" x14ac:dyDescent="0.25">
      <c r="A1021" s="39" t="s">
        <v>12</v>
      </c>
      <c r="B1021" s="50">
        <v>1.1792319999998426</v>
      </c>
      <c r="C1021" s="45">
        <v>0</v>
      </c>
      <c r="D1021" s="45">
        <v>0</v>
      </c>
      <c r="E1021" s="61">
        <v>1215</v>
      </c>
    </row>
    <row r="1022" spans="1:5" x14ac:dyDescent="0.25">
      <c r="A1022" s="39" t="s">
        <v>12</v>
      </c>
      <c r="B1022" s="50">
        <v>0.17017500000002883</v>
      </c>
      <c r="C1022" s="45">
        <v>0</v>
      </c>
      <c r="D1022" s="45">
        <v>0</v>
      </c>
      <c r="E1022" s="61">
        <v>1220</v>
      </c>
    </row>
    <row r="1023" spans="1:5" x14ac:dyDescent="0.25">
      <c r="A1023" s="39" t="s">
        <v>12</v>
      </c>
      <c r="B1023" s="50">
        <v>-0.40900000000004866</v>
      </c>
      <c r="C1023" s="45">
        <v>0</v>
      </c>
      <c r="D1023" s="45">
        <v>0</v>
      </c>
      <c r="E1023" s="61">
        <v>1221</v>
      </c>
    </row>
    <row r="1024" spans="1:5" x14ac:dyDescent="0.25">
      <c r="A1024" s="39" t="s">
        <v>12</v>
      </c>
      <c r="B1024" s="50">
        <v>-7.1659999999951651E-2</v>
      </c>
      <c r="C1024" s="45">
        <v>0</v>
      </c>
      <c r="D1024" s="45">
        <v>0</v>
      </c>
      <c r="E1024" s="61">
        <v>1229</v>
      </c>
    </row>
    <row r="1025" spans="1:5" x14ac:dyDescent="0.25">
      <c r="A1025" s="39" t="s">
        <v>12</v>
      </c>
      <c r="B1025" s="50">
        <v>-0.20720000000000027</v>
      </c>
      <c r="C1025" s="45">
        <v>0</v>
      </c>
      <c r="D1025" s="45">
        <v>0</v>
      </c>
      <c r="E1025" s="61">
        <v>1231</v>
      </c>
    </row>
    <row r="1026" spans="1:5" x14ac:dyDescent="0.25">
      <c r="A1026" s="39" t="s">
        <v>12</v>
      </c>
      <c r="B1026" s="50">
        <v>-0.53610000000003311</v>
      </c>
      <c r="C1026" s="45">
        <v>0</v>
      </c>
      <c r="D1026" s="45">
        <v>0</v>
      </c>
      <c r="E1026" s="61">
        <v>1232</v>
      </c>
    </row>
    <row r="1027" spans="1:5" x14ac:dyDescent="0.25">
      <c r="A1027" s="39" t="s">
        <v>12</v>
      </c>
      <c r="B1027" s="50">
        <v>1.5549999999848296E-2</v>
      </c>
      <c r="C1027" s="45">
        <v>0</v>
      </c>
      <c r="D1027" s="45">
        <v>0</v>
      </c>
      <c r="E1027" s="61">
        <v>1242</v>
      </c>
    </row>
    <row r="1028" spans="1:5" x14ac:dyDescent="0.25">
      <c r="A1028" s="39" t="s">
        <v>12</v>
      </c>
      <c r="B1028" s="50">
        <v>0.7566150000000107</v>
      </c>
      <c r="C1028" s="45">
        <v>0</v>
      </c>
      <c r="D1028" s="45">
        <v>0</v>
      </c>
      <c r="E1028" s="61">
        <v>1247</v>
      </c>
    </row>
    <row r="1029" spans="1:5" x14ac:dyDescent="0.25">
      <c r="A1029" s="39" t="s">
        <v>12</v>
      </c>
      <c r="B1029" s="50">
        <v>-0.20299999999997453</v>
      </c>
      <c r="C1029" s="45">
        <v>0</v>
      </c>
      <c r="D1029" s="45">
        <v>0</v>
      </c>
      <c r="E1029" s="61">
        <v>1253</v>
      </c>
    </row>
    <row r="1030" spans="1:5" x14ac:dyDescent="0.25">
      <c r="A1030" s="39" t="s">
        <v>12</v>
      </c>
      <c r="B1030" s="50">
        <v>0.25005999999999062</v>
      </c>
      <c r="C1030" s="45">
        <v>0</v>
      </c>
      <c r="D1030" s="45">
        <v>0</v>
      </c>
      <c r="E1030" s="61">
        <v>1259</v>
      </c>
    </row>
    <row r="1031" spans="1:5" x14ac:dyDescent="0.25">
      <c r="A1031" s="40" t="s">
        <v>12</v>
      </c>
      <c r="B1031" s="50">
        <f>'1260'!F8</f>
        <v>0.19938999999999396</v>
      </c>
      <c r="C1031" s="45">
        <v>0</v>
      </c>
      <c r="D1031" s="45">
        <v>-0.1509000000000924</v>
      </c>
      <c r="E1031" s="61">
        <v>1260</v>
      </c>
    </row>
    <row r="1032" spans="1:5" x14ac:dyDescent="0.25">
      <c r="A1032" s="40" t="s">
        <v>12</v>
      </c>
      <c r="B1032" s="50">
        <f>'1268'!F8</f>
        <v>-0.26765999999997803</v>
      </c>
      <c r="C1032" s="45">
        <v>0</v>
      </c>
      <c r="D1032" s="45">
        <v>-0.1509000000000924</v>
      </c>
      <c r="E1032" s="61">
        <v>1268</v>
      </c>
    </row>
    <row r="1033" spans="1:5" x14ac:dyDescent="0.25">
      <c r="A1033" s="40" t="s">
        <v>12</v>
      </c>
      <c r="B1033" s="50">
        <f>'1270'!F9</f>
        <v>-0.23547999999999547</v>
      </c>
      <c r="C1033" s="45">
        <v>0</v>
      </c>
      <c r="D1033" s="45">
        <v>-0.1509000000000924</v>
      </c>
      <c r="E1033" s="61">
        <v>1270</v>
      </c>
    </row>
    <row r="1034" spans="1:5" x14ac:dyDescent="0.25">
      <c r="A1034" s="40" t="s">
        <v>12</v>
      </c>
      <c r="B1034" s="50">
        <f>'1271'!F6</f>
        <v>0.18438000000003285</v>
      </c>
      <c r="C1034" s="45">
        <v>0</v>
      </c>
      <c r="D1034" s="45">
        <v>-0.1509000000000924</v>
      </c>
      <c r="E1034" s="61">
        <v>1271</v>
      </c>
    </row>
    <row r="1035" spans="1:5" x14ac:dyDescent="0.25">
      <c r="A1035" s="40" t="s">
        <v>12</v>
      </c>
      <c r="B1035" s="50">
        <f>'1276'!F4</f>
        <v>-0.40660000000002583</v>
      </c>
      <c r="C1035" s="45">
        <v>0</v>
      </c>
      <c r="D1035" s="45">
        <v>-0.1509000000000924</v>
      </c>
      <c r="E1035" s="61">
        <v>1276</v>
      </c>
    </row>
    <row r="1036" spans="1:5" x14ac:dyDescent="0.25">
      <c r="A1036" s="40" t="s">
        <v>12</v>
      </c>
      <c r="B1036" s="50">
        <f>'1277'!F10</f>
        <v>-0.21109999999998763</v>
      </c>
      <c r="C1036" s="45">
        <v>0</v>
      </c>
      <c r="D1036" s="45">
        <v>-0.15090000000009199</v>
      </c>
      <c r="E1036" s="61">
        <v>1277</v>
      </c>
    </row>
    <row r="1037" spans="1:5" x14ac:dyDescent="0.25">
      <c r="A1037" s="40" t="s">
        <v>12</v>
      </c>
      <c r="B1037" s="50">
        <f>'1279'!F6</f>
        <v>-0.5382000000000744</v>
      </c>
      <c r="C1037" s="45">
        <v>0</v>
      </c>
      <c r="D1037" s="45">
        <v>-0.15090000000009199</v>
      </c>
      <c r="E1037" s="61">
        <v>1279</v>
      </c>
    </row>
    <row r="1038" spans="1:5" x14ac:dyDescent="0.25">
      <c r="A1038" s="40" t="s">
        <v>12</v>
      </c>
      <c r="B1038" s="50">
        <f>'1284'!D4</f>
        <v>-0.34000000000003183</v>
      </c>
      <c r="C1038" s="45">
        <v>0</v>
      </c>
      <c r="D1038" s="45">
        <v>-0.1509000000000924</v>
      </c>
      <c r="E1038" s="61">
        <v>1284</v>
      </c>
    </row>
    <row r="1039" spans="1:5" x14ac:dyDescent="0.25">
      <c r="A1039" s="20" t="s">
        <v>12</v>
      </c>
      <c r="B1039" s="50">
        <f>'1291'!D4</f>
        <v>0.14999999999997726</v>
      </c>
      <c r="C1039" s="45">
        <v>0</v>
      </c>
      <c r="D1039" s="45">
        <v>0</v>
      </c>
      <c r="E1039" s="61">
        <v>1291</v>
      </c>
    </row>
    <row r="1040" spans="1:5" x14ac:dyDescent="0.25">
      <c r="A1040" s="69" t="s">
        <v>12</v>
      </c>
      <c r="B1040" s="50">
        <f>'1293'!D10</f>
        <v>0.30999999999994543</v>
      </c>
      <c r="C1040" s="45">
        <v>0</v>
      </c>
      <c r="D1040" s="45">
        <v>0</v>
      </c>
      <c r="E1040" s="61">
        <v>1293</v>
      </c>
    </row>
    <row r="1041" spans="1:5" x14ac:dyDescent="0.25">
      <c r="A1041" s="69" t="s">
        <v>12</v>
      </c>
      <c r="B1041" s="50">
        <f>'1297'!D9</f>
        <v>-0.37000000000000455</v>
      </c>
      <c r="C1041" s="45">
        <v>0</v>
      </c>
      <c r="D1041" s="45">
        <v>0</v>
      </c>
      <c r="E1041" s="61">
        <v>1297</v>
      </c>
    </row>
    <row r="1042" spans="1:5" x14ac:dyDescent="0.25">
      <c r="A1042" s="92" t="s">
        <v>12</v>
      </c>
      <c r="B1042" s="50">
        <f>'1314'!D7</f>
        <v>0.12999999999999545</v>
      </c>
      <c r="C1042" s="45">
        <v>0</v>
      </c>
      <c r="D1042" s="45">
        <v>0</v>
      </c>
      <c r="E1042" s="61">
        <v>1314</v>
      </c>
    </row>
    <row r="1043" spans="1:5" x14ac:dyDescent="0.25">
      <c r="A1043" s="93" t="s">
        <v>12</v>
      </c>
      <c r="B1043" s="50">
        <f>'1317'!D9</f>
        <v>6.9999999999936335E-2</v>
      </c>
      <c r="C1043" s="45">
        <v>0</v>
      </c>
      <c r="D1043" s="45">
        <v>0</v>
      </c>
      <c r="E1043" s="61">
        <v>1317</v>
      </c>
    </row>
    <row r="1044" spans="1:5" x14ac:dyDescent="0.25">
      <c r="A1044" s="40" t="s">
        <v>121</v>
      </c>
      <c r="B1044" s="50">
        <f>'1283'!D6</f>
        <v>-0.17000000000001592</v>
      </c>
      <c r="C1044" s="45">
        <v>0</v>
      </c>
      <c r="D1044" s="45">
        <v>-0.15090000000009199</v>
      </c>
      <c r="E1044" s="61">
        <v>1283</v>
      </c>
    </row>
    <row r="1045" spans="1:5" x14ac:dyDescent="0.25">
      <c r="A1045" s="42" t="s">
        <v>750</v>
      </c>
      <c r="B1045" s="50">
        <v>0.20120000000000005</v>
      </c>
      <c r="C1045" s="45">
        <v>0</v>
      </c>
      <c r="D1045" s="45">
        <v>0.2680000000000291</v>
      </c>
      <c r="E1045" s="61" t="s">
        <v>751</v>
      </c>
    </row>
    <row r="1046" spans="1:5" x14ac:dyDescent="0.25">
      <c r="A1046" s="42" t="s">
        <v>752</v>
      </c>
      <c r="B1046" s="50">
        <v>-54.383440000000064</v>
      </c>
      <c r="C1046" s="45"/>
      <c r="D1046" s="45">
        <v>-54.383440000000064</v>
      </c>
      <c r="E1046" s="61">
        <v>718</v>
      </c>
    </row>
    <row r="1047" spans="1:5" x14ac:dyDescent="0.25">
      <c r="A1047" s="42" t="s">
        <v>753</v>
      </c>
      <c r="B1047" s="50">
        <v>0.24175000000002456</v>
      </c>
      <c r="C1047" s="45">
        <v>0</v>
      </c>
      <c r="D1047" s="45">
        <v>0.2680000000000291</v>
      </c>
      <c r="E1047" s="61">
        <v>1011</v>
      </c>
    </row>
    <row r="1048" spans="1:5" ht="30" x14ac:dyDescent="0.25">
      <c r="A1048" s="42" t="s">
        <v>754</v>
      </c>
      <c r="B1048" s="50">
        <v>0.36275999999998021</v>
      </c>
      <c r="C1048" s="45">
        <v>0</v>
      </c>
      <c r="D1048" s="45">
        <v>22.6967800000022</v>
      </c>
      <c r="E1048" s="61" t="s">
        <v>755</v>
      </c>
    </row>
    <row r="1049" spans="1:5" x14ac:dyDescent="0.25">
      <c r="A1049" s="54" t="s">
        <v>754</v>
      </c>
      <c r="B1049" s="50">
        <v>0.43327999999996791</v>
      </c>
      <c r="C1049" s="45">
        <v>0</v>
      </c>
      <c r="D1049" s="45">
        <v>0</v>
      </c>
      <c r="E1049" s="61">
        <v>1063</v>
      </c>
    </row>
    <row r="1050" spans="1:5" x14ac:dyDescent="0.25">
      <c r="A1050" s="42" t="s">
        <v>756</v>
      </c>
      <c r="B1050" s="50">
        <v>-3.1999999999925421E-2</v>
      </c>
      <c r="C1050" s="45">
        <v>0</v>
      </c>
      <c r="D1050" s="45">
        <v>-3.1999999999925421E-2</v>
      </c>
      <c r="E1050" s="60">
        <v>576</v>
      </c>
    </row>
    <row r="1051" spans="1:5" x14ac:dyDescent="0.25">
      <c r="A1051" s="39" t="s">
        <v>756</v>
      </c>
      <c r="B1051" s="50">
        <v>-0.10720000000014807</v>
      </c>
      <c r="C1051" s="45">
        <v>0</v>
      </c>
      <c r="D1051" s="45">
        <v>0</v>
      </c>
      <c r="E1051" s="61">
        <v>1198</v>
      </c>
    </row>
    <row r="1052" spans="1:5" x14ac:dyDescent="0.25">
      <c r="A1052" s="39" t="s">
        <v>756</v>
      </c>
      <c r="B1052" s="50">
        <v>-1845.1188</v>
      </c>
      <c r="C1052" s="45">
        <v>0</v>
      </c>
      <c r="D1052" s="45">
        <v>0</v>
      </c>
      <c r="E1052" s="61">
        <v>1216</v>
      </c>
    </row>
    <row r="1053" spans="1:5" x14ac:dyDescent="0.25">
      <c r="A1053" s="39" t="s">
        <v>756</v>
      </c>
      <c r="B1053" s="50">
        <v>1845.7074499999999</v>
      </c>
      <c r="C1053" s="45">
        <v>0</v>
      </c>
      <c r="D1053" s="45">
        <v>0</v>
      </c>
      <c r="E1053" s="61">
        <v>1219</v>
      </c>
    </row>
    <row r="1054" spans="1:5" x14ac:dyDescent="0.25">
      <c r="A1054" s="40" t="s">
        <v>756</v>
      </c>
      <c r="B1054" s="50">
        <v>-0.23437000000012631</v>
      </c>
      <c r="C1054" s="45">
        <v>0</v>
      </c>
      <c r="D1054" s="45">
        <v>0</v>
      </c>
      <c r="E1054" s="61">
        <v>1256</v>
      </c>
    </row>
    <row r="1055" spans="1:5" x14ac:dyDescent="0.25">
      <c r="A1055" s="42" t="s">
        <v>757</v>
      </c>
      <c r="B1055" s="50">
        <v>6.6818682155769693E-2</v>
      </c>
      <c r="C1055" s="45">
        <v>6.6818682155769693E-2</v>
      </c>
      <c r="D1055" s="45">
        <v>6.6818682155769693E-2</v>
      </c>
      <c r="E1055" s="60" t="s">
        <v>758</v>
      </c>
    </row>
    <row r="1056" spans="1:5" x14ac:dyDescent="0.25">
      <c r="A1056" s="42" t="s">
        <v>759</v>
      </c>
      <c r="B1056" s="50">
        <v>-0.80993999999918742</v>
      </c>
      <c r="C1056" s="45">
        <v>6.6818682155769693E-2</v>
      </c>
      <c r="D1056" s="45">
        <v>6.6818682155769693E-2</v>
      </c>
      <c r="E1056" s="61" t="s">
        <v>760</v>
      </c>
    </row>
    <row r="1057" spans="1:5" x14ac:dyDescent="0.25">
      <c r="A1057" s="42" t="s">
        <v>759</v>
      </c>
      <c r="B1057" s="50">
        <v>0.18620999999996002</v>
      </c>
      <c r="C1057" s="45">
        <v>0</v>
      </c>
      <c r="D1057" s="45">
        <v>0.2680000000000291</v>
      </c>
      <c r="E1057" s="59">
        <v>1000</v>
      </c>
    </row>
    <row r="1058" spans="1:5" x14ac:dyDescent="0.25">
      <c r="A1058" s="42" t="s">
        <v>759</v>
      </c>
      <c r="B1058" s="50">
        <v>8.0572399999937261E-2</v>
      </c>
      <c r="C1058" s="45">
        <v>0</v>
      </c>
      <c r="D1058" s="45">
        <v>0.26800000000002899</v>
      </c>
      <c r="E1058" s="61">
        <v>1051</v>
      </c>
    </row>
    <row r="1059" spans="1:5" ht="105" x14ac:dyDescent="0.25">
      <c r="A1059" s="42" t="s">
        <v>761</v>
      </c>
      <c r="B1059" s="50">
        <v>-0.37867197191789614</v>
      </c>
      <c r="C1059" s="45">
        <v>46.229062842897321</v>
      </c>
      <c r="D1059" s="45">
        <v>0.44502802808247566</v>
      </c>
      <c r="E1059" s="60" t="s">
        <v>762</v>
      </c>
    </row>
    <row r="1060" spans="1:5" x14ac:dyDescent="0.25">
      <c r="A1060" s="42" t="s">
        <v>761</v>
      </c>
      <c r="B1060" s="50">
        <v>0</v>
      </c>
      <c r="C1060" s="45">
        <v>0</v>
      </c>
      <c r="D1060" s="45">
        <v>0.26800000000002899</v>
      </c>
      <c r="E1060" s="61">
        <v>1052</v>
      </c>
    </row>
    <row r="1061" spans="1:5" x14ac:dyDescent="0.25">
      <c r="A1061" s="54" t="s">
        <v>761</v>
      </c>
      <c r="B1061" s="50">
        <v>-8.8115337499630186E-2</v>
      </c>
      <c r="C1061" s="45">
        <v>0</v>
      </c>
      <c r="D1061" s="45">
        <v>0</v>
      </c>
      <c r="E1061" s="61">
        <v>1059</v>
      </c>
    </row>
    <row r="1062" spans="1:5" x14ac:dyDescent="0.25">
      <c r="A1062" s="54" t="s">
        <v>761</v>
      </c>
      <c r="B1062" s="50">
        <v>-0.31520000000000437</v>
      </c>
      <c r="C1062" s="45">
        <v>0</v>
      </c>
      <c r="D1062" s="45">
        <v>0</v>
      </c>
      <c r="E1062" s="61">
        <v>1062</v>
      </c>
    </row>
    <row r="1063" spans="1:5" x14ac:dyDescent="0.25">
      <c r="A1063" s="54" t="s">
        <v>761</v>
      </c>
      <c r="B1063" s="50">
        <v>-0.24800000000004729</v>
      </c>
      <c r="C1063" s="45">
        <v>0</v>
      </c>
      <c r="D1063" s="45">
        <v>0</v>
      </c>
      <c r="E1063" s="59">
        <v>1074</v>
      </c>
    </row>
    <row r="1064" spans="1:5" x14ac:dyDescent="0.25">
      <c r="A1064" s="54" t="s">
        <v>761</v>
      </c>
      <c r="B1064" s="50">
        <v>-0.32962500000007822</v>
      </c>
      <c r="C1064" s="45">
        <v>0</v>
      </c>
      <c r="D1064" s="45">
        <v>0</v>
      </c>
      <c r="E1064" s="61">
        <v>1091</v>
      </c>
    </row>
    <row r="1065" spans="1:5" x14ac:dyDescent="0.25">
      <c r="A1065" s="39" t="s">
        <v>761</v>
      </c>
      <c r="B1065" s="50">
        <v>0.23937599999999293</v>
      </c>
      <c r="C1065" s="45">
        <v>0</v>
      </c>
      <c r="D1065" s="45">
        <v>0</v>
      </c>
      <c r="E1065" s="61">
        <v>1247</v>
      </c>
    </row>
    <row r="1066" spans="1:5" ht="30" x14ac:dyDescent="0.25">
      <c r="A1066" s="42" t="s">
        <v>763</v>
      </c>
      <c r="B1066" s="50">
        <v>-0.26989999999955216</v>
      </c>
      <c r="C1066" s="45">
        <v>0</v>
      </c>
      <c r="D1066" s="45">
        <v>-0.26989999999955216</v>
      </c>
      <c r="E1066" s="60" t="s">
        <v>764</v>
      </c>
    </row>
    <row r="1067" spans="1:5" x14ac:dyDescent="0.25">
      <c r="A1067" s="42" t="s">
        <v>765</v>
      </c>
      <c r="B1067" s="50">
        <v>-0.30570000000000164</v>
      </c>
      <c r="C1067" s="45">
        <v>0</v>
      </c>
      <c r="D1067" s="45">
        <v>-0.30570000000000164</v>
      </c>
      <c r="E1067" s="60">
        <v>387</v>
      </c>
    </row>
    <row r="1068" spans="1:5" ht="30" x14ac:dyDescent="0.25">
      <c r="A1068" s="42" t="s">
        <v>59</v>
      </c>
      <c r="B1068" s="50">
        <v>-8.4167446295610944</v>
      </c>
      <c r="C1068" s="45">
        <v>2.7318253704390543</v>
      </c>
      <c r="D1068" s="45">
        <v>-7.7101096295610887</v>
      </c>
      <c r="E1068" s="61" t="s">
        <v>766</v>
      </c>
    </row>
    <row r="1069" spans="1:5" x14ac:dyDescent="0.25">
      <c r="A1069" s="42" t="s">
        <v>59</v>
      </c>
      <c r="B1069" s="50">
        <v>170.54160000000002</v>
      </c>
      <c r="C1069" s="45">
        <v>0</v>
      </c>
      <c r="D1069" s="45">
        <v>0</v>
      </c>
      <c r="E1069" s="61">
        <v>995</v>
      </c>
    </row>
    <row r="1070" spans="1:5" x14ac:dyDescent="0.25">
      <c r="A1070" s="42" t="s">
        <v>59</v>
      </c>
      <c r="B1070" s="50">
        <v>-170.655</v>
      </c>
      <c r="C1070" s="45">
        <v>0</v>
      </c>
      <c r="D1070" s="45">
        <v>0</v>
      </c>
      <c r="E1070" s="61">
        <v>996</v>
      </c>
    </row>
    <row r="1071" spans="1:5" x14ac:dyDescent="0.25">
      <c r="A1071" s="42" t="s">
        <v>59</v>
      </c>
      <c r="B1071" s="50">
        <v>6.3831999999820255E-2</v>
      </c>
      <c r="C1071" s="45">
        <v>0</v>
      </c>
      <c r="D1071" s="45">
        <v>0</v>
      </c>
      <c r="E1071" s="59">
        <v>1004</v>
      </c>
    </row>
    <row r="1072" spans="1:5" x14ac:dyDescent="0.25">
      <c r="A1072" s="42" t="s">
        <v>59</v>
      </c>
      <c r="B1072" s="50">
        <v>-1.3357640000000401</v>
      </c>
      <c r="C1072" s="45">
        <v>0</v>
      </c>
      <c r="D1072" s="45">
        <v>0.26800000000002899</v>
      </c>
      <c r="E1072" s="59">
        <v>1027</v>
      </c>
    </row>
    <row r="1073" spans="1:5" x14ac:dyDescent="0.25">
      <c r="A1073" s="54" t="s">
        <v>59</v>
      </c>
      <c r="B1073" s="50">
        <v>-0.15209469999990688</v>
      </c>
      <c r="C1073" s="45">
        <v>0</v>
      </c>
      <c r="D1073" s="45">
        <v>0</v>
      </c>
      <c r="E1073" s="59">
        <v>1075</v>
      </c>
    </row>
    <row r="1074" spans="1:5" x14ac:dyDescent="0.25">
      <c r="A1074" s="54" t="s">
        <v>59</v>
      </c>
      <c r="B1074" s="50">
        <v>0.24961999999959517</v>
      </c>
      <c r="C1074" s="45">
        <v>0</v>
      </c>
      <c r="D1074" s="45">
        <v>0</v>
      </c>
      <c r="E1074" s="61">
        <v>1100</v>
      </c>
    </row>
    <row r="1075" spans="1:5" x14ac:dyDescent="0.25">
      <c r="A1075" s="39" t="s">
        <v>59</v>
      </c>
      <c r="B1075" s="50">
        <v>9.2766500000002452</v>
      </c>
      <c r="C1075" s="45">
        <v>0</v>
      </c>
      <c r="D1075" s="45">
        <v>0</v>
      </c>
      <c r="E1075" s="61">
        <v>1143</v>
      </c>
    </row>
    <row r="1076" spans="1:5" x14ac:dyDescent="0.25">
      <c r="A1076" s="39" t="s">
        <v>59</v>
      </c>
      <c r="B1076" s="50">
        <v>0.83966999999984182</v>
      </c>
      <c r="C1076" s="45">
        <v>0</v>
      </c>
      <c r="D1076" s="45">
        <v>0</v>
      </c>
      <c r="E1076" s="61">
        <v>1218</v>
      </c>
    </row>
    <row r="1077" spans="1:5" x14ac:dyDescent="0.25">
      <c r="A1077" s="39" t="s">
        <v>59</v>
      </c>
      <c r="B1077" s="50">
        <v>-0.88196000000016284</v>
      </c>
      <c r="C1077" s="45">
        <v>0</v>
      </c>
      <c r="D1077" s="45">
        <v>0</v>
      </c>
      <c r="E1077" s="61">
        <v>1243</v>
      </c>
    </row>
    <row r="1078" spans="1:5" x14ac:dyDescent="0.25">
      <c r="A1078" s="40" t="s">
        <v>59</v>
      </c>
      <c r="B1078" s="50">
        <f>'1269'!F5</f>
        <v>-5.0759999999854699E-2</v>
      </c>
      <c r="C1078" s="45">
        <v>0</v>
      </c>
      <c r="D1078" s="45">
        <v>-0.1509000000000924</v>
      </c>
      <c r="E1078" s="61">
        <v>1269</v>
      </c>
    </row>
    <row r="1079" spans="1:5" x14ac:dyDescent="0.25">
      <c r="A1079" s="40" t="s">
        <v>59</v>
      </c>
      <c r="B1079" s="50">
        <f>'1279'!F11</f>
        <v>-0.59280000000012478</v>
      </c>
      <c r="C1079" s="45">
        <v>0</v>
      </c>
      <c r="D1079" s="45">
        <v>-0.15090000000009199</v>
      </c>
      <c r="E1079" s="61">
        <v>1279</v>
      </c>
    </row>
    <row r="1080" spans="1:5" x14ac:dyDescent="0.25">
      <c r="A1080" s="69" t="s">
        <v>59</v>
      </c>
      <c r="B1080" s="50">
        <f>'1307'!D5</f>
        <v>0.18999999999999773</v>
      </c>
      <c r="C1080" s="45">
        <v>0</v>
      </c>
      <c r="D1080" s="45">
        <v>0</v>
      </c>
      <c r="E1080" s="61">
        <v>1307</v>
      </c>
    </row>
    <row r="1081" spans="1:5" x14ac:dyDescent="0.25">
      <c r="A1081" s="20" t="s">
        <v>59</v>
      </c>
      <c r="B1081" s="50">
        <f>'1312'!D7</f>
        <v>-1</v>
      </c>
      <c r="C1081" s="45">
        <v>0</v>
      </c>
      <c r="D1081" s="45">
        <v>0</v>
      </c>
      <c r="E1081" s="61">
        <v>1312</v>
      </c>
    </row>
    <row r="1082" spans="1:5" x14ac:dyDescent="0.25">
      <c r="A1082" s="93" t="s">
        <v>59</v>
      </c>
      <c r="B1082" s="50">
        <f>'1316'!D6</f>
        <v>0.30999999999994543</v>
      </c>
      <c r="C1082" s="45">
        <v>0</v>
      </c>
      <c r="D1082" s="45">
        <v>0</v>
      </c>
      <c r="E1082" s="61">
        <v>1316</v>
      </c>
    </row>
    <row r="1083" spans="1:5" ht="30" x14ac:dyDescent="0.25">
      <c r="A1083" s="42" t="s">
        <v>21</v>
      </c>
      <c r="B1083" s="50">
        <v>-0.25330599999989545</v>
      </c>
      <c r="C1083" s="45">
        <v>0</v>
      </c>
      <c r="D1083" s="45">
        <v>0</v>
      </c>
      <c r="E1083" s="61" t="s">
        <v>767</v>
      </c>
    </row>
    <row r="1084" spans="1:5" x14ac:dyDescent="0.25">
      <c r="A1084" s="54" t="s">
        <v>21</v>
      </c>
      <c r="B1084" s="50">
        <v>-0.56074000000000979</v>
      </c>
      <c r="C1084" s="45">
        <v>0</v>
      </c>
      <c r="D1084" s="45">
        <v>0</v>
      </c>
      <c r="E1084" s="61">
        <v>1095</v>
      </c>
    </row>
    <row r="1085" spans="1:5" x14ac:dyDescent="0.25">
      <c r="A1085" s="39" t="s">
        <v>21</v>
      </c>
      <c r="B1085" s="50">
        <v>0.86645000000004302</v>
      </c>
      <c r="C1085" s="45">
        <v>0</v>
      </c>
      <c r="D1085" s="45">
        <v>0</v>
      </c>
      <c r="E1085" s="61">
        <v>1144</v>
      </c>
    </row>
    <row r="1086" spans="1:5" x14ac:dyDescent="0.25">
      <c r="A1086" s="39" t="s">
        <v>21</v>
      </c>
      <c r="B1086" s="50">
        <f>'1261'!F4</f>
        <v>-0.1530200000000832</v>
      </c>
      <c r="C1086" s="45">
        <v>0</v>
      </c>
      <c r="D1086" s="45">
        <v>-0.1509000000000924</v>
      </c>
      <c r="E1086" s="61">
        <v>1261</v>
      </c>
    </row>
    <row r="1087" spans="1:5" x14ac:dyDescent="0.25">
      <c r="A1087" s="40" t="s">
        <v>21</v>
      </c>
      <c r="B1087" s="50">
        <f>'1287'!D10</f>
        <v>-0.12999999999999545</v>
      </c>
      <c r="C1087" s="45">
        <v>0</v>
      </c>
      <c r="D1087" s="45">
        <v>-0.1509000000000924</v>
      </c>
      <c r="E1087" s="61">
        <v>1287</v>
      </c>
    </row>
    <row r="1088" spans="1:5" x14ac:dyDescent="0.25">
      <c r="A1088" s="29" t="s">
        <v>21</v>
      </c>
      <c r="B1088" s="50">
        <f>'1315'!D6</f>
        <v>0.31999999999999318</v>
      </c>
      <c r="C1088" s="45">
        <v>0</v>
      </c>
      <c r="D1088" s="45">
        <v>0</v>
      </c>
      <c r="E1088" s="61">
        <v>1315</v>
      </c>
    </row>
    <row r="1089" spans="1:5" x14ac:dyDescent="0.25">
      <c r="A1089" s="42" t="s">
        <v>768</v>
      </c>
      <c r="B1089" s="50">
        <v>-1.1178249070632091</v>
      </c>
      <c r="C1089" s="45">
        <v>-1.1178249070632091</v>
      </c>
      <c r="D1089" s="45">
        <v>-1.1178249070632091</v>
      </c>
      <c r="E1089" s="60">
        <v>281</v>
      </c>
    </row>
    <row r="1090" spans="1:5" x14ac:dyDescent="0.25">
      <c r="A1090" s="42" t="s">
        <v>769</v>
      </c>
      <c r="B1090" s="50">
        <v>1.3911200000000008</v>
      </c>
      <c r="C1090" s="45">
        <v>0</v>
      </c>
      <c r="D1090" s="45">
        <v>0.26800000000002899</v>
      </c>
      <c r="E1090" s="61">
        <v>1044</v>
      </c>
    </row>
    <row r="1091" spans="1:5" x14ac:dyDescent="0.25">
      <c r="A1091" s="42" t="s">
        <v>770</v>
      </c>
      <c r="B1091" s="50">
        <v>0.18299999999999272</v>
      </c>
      <c r="C1091" s="45">
        <v>0</v>
      </c>
      <c r="D1091" s="45">
        <v>0.18299999999999272</v>
      </c>
      <c r="E1091" s="60">
        <v>614</v>
      </c>
    </row>
    <row r="1092" spans="1:5" x14ac:dyDescent="0.25">
      <c r="A1092" s="42" t="s">
        <v>771</v>
      </c>
      <c r="B1092" s="50">
        <v>4.5499999999947249E-2</v>
      </c>
      <c r="C1092" s="45">
        <v>0</v>
      </c>
      <c r="D1092" s="45">
        <v>0</v>
      </c>
      <c r="E1092" s="61" t="s">
        <v>772</v>
      </c>
    </row>
    <row r="1093" spans="1:5" x14ac:dyDescent="0.25">
      <c r="A1093" s="42" t="s">
        <v>771</v>
      </c>
      <c r="B1093" s="50">
        <v>-0.14490900000009788</v>
      </c>
      <c r="C1093" s="45">
        <v>0</v>
      </c>
      <c r="D1093" s="45">
        <v>0.2680000000000291</v>
      </c>
      <c r="E1093" s="61">
        <v>1014</v>
      </c>
    </row>
    <row r="1094" spans="1:5" x14ac:dyDescent="0.25">
      <c r="A1094" s="39" t="s">
        <v>771</v>
      </c>
      <c r="B1094" s="50">
        <v>-0.18679999999994834</v>
      </c>
      <c r="C1094" s="45">
        <v>0</v>
      </c>
      <c r="D1094" s="45">
        <v>0</v>
      </c>
      <c r="E1094" s="61">
        <v>1211</v>
      </c>
    </row>
    <row r="1095" spans="1:5" ht="60" x14ac:dyDescent="0.25">
      <c r="A1095" s="42" t="s">
        <v>773</v>
      </c>
      <c r="B1095" s="50">
        <v>-4.8556489972821453</v>
      </c>
      <c r="C1095" s="45">
        <v>-0.11297899728236871</v>
      </c>
      <c r="D1095" s="45">
        <v>3.6921002717804186E-2</v>
      </c>
      <c r="E1095" s="64" t="s">
        <v>774</v>
      </c>
    </row>
    <row r="1096" spans="1:5" x14ac:dyDescent="0.25">
      <c r="A1096" s="54" t="s">
        <v>773</v>
      </c>
      <c r="B1096" s="50">
        <v>0.18727999999998701</v>
      </c>
      <c r="C1096" s="45">
        <v>0</v>
      </c>
      <c r="D1096" s="45">
        <v>0</v>
      </c>
      <c r="E1096" s="59">
        <v>1074</v>
      </c>
    </row>
    <row r="1097" spans="1:5" x14ac:dyDescent="0.25">
      <c r="A1097" s="54" t="s">
        <v>773</v>
      </c>
      <c r="B1097" s="50">
        <v>0.33400999999992109</v>
      </c>
      <c r="C1097" s="45">
        <v>0</v>
      </c>
      <c r="D1097" s="45">
        <v>0</v>
      </c>
      <c r="E1097" s="59">
        <v>1081</v>
      </c>
    </row>
    <row r="1098" spans="1:5" x14ac:dyDescent="0.25">
      <c r="A1098" s="42" t="s">
        <v>775</v>
      </c>
      <c r="B1098" s="50">
        <v>0.19680000000002451</v>
      </c>
      <c r="C1098" s="45">
        <v>0</v>
      </c>
      <c r="D1098" s="45">
        <v>0.2680000000000291</v>
      </c>
      <c r="E1098" s="59">
        <v>1016</v>
      </c>
    </row>
    <row r="1099" spans="1:5" x14ac:dyDescent="0.25">
      <c r="A1099" s="42" t="s">
        <v>126</v>
      </c>
      <c r="B1099" s="50">
        <v>-0.37903999999969074</v>
      </c>
      <c r="C1099" s="45">
        <v>0</v>
      </c>
      <c r="D1099" s="45">
        <v>-0.49679999999989377</v>
      </c>
      <c r="E1099" s="60" t="s">
        <v>776</v>
      </c>
    </row>
    <row r="1100" spans="1:5" x14ac:dyDescent="0.25">
      <c r="A1100" s="42" t="s">
        <v>126</v>
      </c>
      <c r="B1100" s="50">
        <v>0.41959999999971842</v>
      </c>
      <c r="C1100" s="45">
        <v>0</v>
      </c>
      <c r="D1100" s="45">
        <v>0</v>
      </c>
      <c r="E1100" s="61">
        <v>981</v>
      </c>
    </row>
    <row r="1101" spans="1:5" x14ac:dyDescent="0.25">
      <c r="A1101" s="36" t="s">
        <v>126</v>
      </c>
      <c r="B1101" s="50">
        <v>0.30948499999999513</v>
      </c>
      <c r="C1101" s="45">
        <v>0</v>
      </c>
      <c r="D1101" s="45">
        <v>0</v>
      </c>
      <c r="E1101" s="59">
        <v>999</v>
      </c>
    </row>
    <row r="1102" spans="1:5" x14ac:dyDescent="0.25">
      <c r="A1102" s="42" t="s">
        <v>126</v>
      </c>
      <c r="B1102" s="50">
        <v>-0.31539999999995416</v>
      </c>
      <c r="C1102" s="45">
        <v>0</v>
      </c>
      <c r="D1102" s="45">
        <v>0.2680000000000291</v>
      </c>
      <c r="E1102" s="59">
        <v>1019</v>
      </c>
    </row>
    <row r="1103" spans="1:5" x14ac:dyDescent="0.25">
      <c r="A1103" s="39" t="s">
        <v>126</v>
      </c>
      <c r="B1103" s="50">
        <v>2.7999999999792635E-3</v>
      </c>
      <c r="C1103" s="45">
        <v>0</v>
      </c>
      <c r="D1103" s="45">
        <v>0</v>
      </c>
      <c r="E1103" s="61">
        <v>1164</v>
      </c>
    </row>
    <row r="1104" spans="1:5" x14ac:dyDescent="0.25">
      <c r="A1104" s="40" t="s">
        <v>126</v>
      </c>
      <c r="B1104" s="50">
        <f>'1284'!D9</f>
        <v>-0.13999999999998636</v>
      </c>
      <c r="C1104" s="45">
        <v>0</v>
      </c>
      <c r="D1104" s="45">
        <v>-0.1509000000000924</v>
      </c>
      <c r="E1104" s="61">
        <v>1284</v>
      </c>
    </row>
    <row r="1105" spans="1:5" x14ac:dyDescent="0.25">
      <c r="A1105" s="69" t="s">
        <v>126</v>
      </c>
      <c r="B1105" s="50">
        <f>'1298'!D8</f>
        <v>-9.0000000000031832E-2</v>
      </c>
      <c r="C1105" s="45">
        <v>0</v>
      </c>
      <c r="D1105" s="45">
        <v>0</v>
      </c>
      <c r="E1105" s="61">
        <v>1298</v>
      </c>
    </row>
    <row r="1106" spans="1:5" x14ac:dyDescent="0.25">
      <c r="A1106" s="42" t="s">
        <v>126</v>
      </c>
      <c r="B1106" s="50">
        <f>'1305'!D5</f>
        <v>-4.9999999999954525E-2</v>
      </c>
      <c r="C1106" s="45">
        <v>0</v>
      </c>
      <c r="D1106" s="45">
        <v>0</v>
      </c>
      <c r="E1106" s="61">
        <v>1305</v>
      </c>
    </row>
    <row r="1107" spans="1:5" x14ac:dyDescent="0.25">
      <c r="A1107" s="42" t="s">
        <v>777</v>
      </c>
      <c r="B1107" s="50">
        <v>20.286640000001853</v>
      </c>
      <c r="C1107" s="45">
        <v>-0.11297899728236871</v>
      </c>
      <c r="D1107" s="45">
        <v>21.377440000002</v>
      </c>
      <c r="E1107" s="60" t="s">
        <v>778</v>
      </c>
    </row>
    <row r="1108" spans="1:5" x14ac:dyDescent="0.25">
      <c r="A1108" s="42" t="s">
        <v>777</v>
      </c>
      <c r="B1108" s="50">
        <v>-0.38334000000008928</v>
      </c>
      <c r="C1108" s="45">
        <v>0</v>
      </c>
      <c r="D1108" s="45">
        <v>0.26800000000002899</v>
      </c>
      <c r="E1108" s="59">
        <v>1022</v>
      </c>
    </row>
    <row r="1109" spans="1:5" x14ac:dyDescent="0.25">
      <c r="A1109" s="42" t="s">
        <v>777</v>
      </c>
      <c r="B1109" s="50">
        <v>0.26153499999998076</v>
      </c>
      <c r="C1109" s="45">
        <v>0</v>
      </c>
      <c r="D1109" s="45">
        <v>0.26800000000002899</v>
      </c>
      <c r="E1109" s="59">
        <v>1036</v>
      </c>
    </row>
    <row r="1110" spans="1:5" x14ac:dyDescent="0.25">
      <c r="A1110" s="54" t="s">
        <v>777</v>
      </c>
      <c r="B1110" s="50">
        <v>-3.5199999999974807E-2</v>
      </c>
      <c r="C1110" s="45">
        <v>0</v>
      </c>
      <c r="D1110" s="45">
        <v>0</v>
      </c>
      <c r="E1110" s="59">
        <v>1076</v>
      </c>
    </row>
    <row r="1111" spans="1:5" x14ac:dyDescent="0.25">
      <c r="A1111" s="39" t="s">
        <v>777</v>
      </c>
      <c r="B1111" s="50">
        <v>-0.63408000000026732</v>
      </c>
      <c r="C1111" s="45">
        <v>0</v>
      </c>
      <c r="D1111" s="45">
        <v>0</v>
      </c>
      <c r="E1111" s="61">
        <v>1225</v>
      </c>
    </row>
    <row r="1112" spans="1:5" x14ac:dyDescent="0.25">
      <c r="A1112" s="39" t="s">
        <v>777</v>
      </c>
      <c r="B1112" s="50">
        <v>-0.12380000000007385</v>
      </c>
      <c r="C1112" s="45">
        <v>0</v>
      </c>
      <c r="D1112" s="45">
        <v>0</v>
      </c>
      <c r="E1112" s="61">
        <v>1231</v>
      </c>
    </row>
    <row r="1113" spans="1:5" x14ac:dyDescent="0.25">
      <c r="A1113" s="42" t="s">
        <v>779</v>
      </c>
      <c r="B1113" s="50">
        <v>0.69688571428577006</v>
      </c>
      <c r="C1113" s="45">
        <v>0.69688571428577006</v>
      </c>
      <c r="D1113" s="45">
        <v>0.69688571428577006</v>
      </c>
      <c r="E1113" s="60">
        <v>109</v>
      </c>
    </row>
    <row r="1114" spans="1:5" ht="45" x14ac:dyDescent="0.25">
      <c r="A1114" s="42" t="s">
        <v>63</v>
      </c>
      <c r="B1114" s="50">
        <v>-0.11998000000016873</v>
      </c>
      <c r="C1114" s="45">
        <v>0</v>
      </c>
      <c r="D1114" s="45">
        <v>-0.11998000000016873</v>
      </c>
      <c r="E1114" s="60" t="s">
        <v>780</v>
      </c>
    </row>
    <row r="1115" spans="1:5" x14ac:dyDescent="0.25">
      <c r="A1115" s="39" t="s">
        <v>63</v>
      </c>
      <c r="B1115" s="50">
        <v>-0.72100000000000364</v>
      </c>
      <c r="C1115" s="45">
        <v>0</v>
      </c>
      <c r="D1115" s="45">
        <v>0</v>
      </c>
      <c r="E1115" s="61">
        <v>1175</v>
      </c>
    </row>
    <row r="1116" spans="1:5" x14ac:dyDescent="0.25">
      <c r="A1116" s="39" t="s">
        <v>63</v>
      </c>
      <c r="B1116" s="50">
        <v>-1.6622000000002117</v>
      </c>
      <c r="C1116" s="45">
        <v>0</v>
      </c>
      <c r="D1116" s="45">
        <v>0</v>
      </c>
      <c r="E1116" s="61">
        <v>1181</v>
      </c>
    </row>
    <row r="1117" spans="1:5" x14ac:dyDescent="0.25">
      <c r="A1117" s="39" t="s">
        <v>63</v>
      </c>
      <c r="B1117" s="50">
        <v>-0.16879999999991924</v>
      </c>
      <c r="C1117" s="45">
        <v>0</v>
      </c>
      <c r="D1117" s="45">
        <v>0</v>
      </c>
      <c r="E1117" s="61">
        <v>1190</v>
      </c>
    </row>
    <row r="1118" spans="1:5" x14ac:dyDescent="0.25">
      <c r="A1118" s="39" t="s">
        <v>63</v>
      </c>
      <c r="B1118" s="50">
        <v>33.751120000000014</v>
      </c>
      <c r="C1118" s="45">
        <v>0</v>
      </c>
      <c r="D1118" s="45">
        <v>0</v>
      </c>
      <c r="E1118" s="61">
        <v>1208</v>
      </c>
    </row>
    <row r="1119" spans="1:5" x14ac:dyDescent="0.25">
      <c r="A1119" s="39" t="s">
        <v>63</v>
      </c>
      <c r="B1119" s="50">
        <v>0.11680000000023938</v>
      </c>
      <c r="C1119" s="45">
        <v>0</v>
      </c>
      <c r="D1119" s="45">
        <v>0</v>
      </c>
      <c r="E1119" s="61">
        <v>1223</v>
      </c>
    </row>
    <row r="1120" spans="1:5" x14ac:dyDescent="0.25">
      <c r="A1120" s="39" t="s">
        <v>781</v>
      </c>
      <c r="B1120" s="50">
        <v>-308.36134000000004</v>
      </c>
      <c r="C1120" s="45">
        <v>0</v>
      </c>
      <c r="D1120" s="45">
        <v>0</v>
      </c>
      <c r="E1120" s="61">
        <v>1242</v>
      </c>
    </row>
    <row r="1121" spans="1:5" x14ac:dyDescent="0.25">
      <c r="A1121" s="39" t="s">
        <v>781</v>
      </c>
      <c r="B1121" s="50">
        <v>277.16314999999963</v>
      </c>
      <c r="C1121" s="45">
        <v>0</v>
      </c>
      <c r="D1121" s="45">
        <v>0</v>
      </c>
      <c r="E1121" s="61">
        <v>1244</v>
      </c>
    </row>
    <row r="1122" spans="1:5" x14ac:dyDescent="0.25">
      <c r="A1122" s="39" t="s">
        <v>63</v>
      </c>
      <c r="B1122" s="50">
        <v>0.34749999999996817</v>
      </c>
      <c r="C1122" s="45">
        <v>0</v>
      </c>
      <c r="D1122" s="45">
        <v>0</v>
      </c>
      <c r="E1122" s="61">
        <v>1252</v>
      </c>
    </row>
    <row r="1123" spans="1:5" x14ac:dyDescent="0.25">
      <c r="A1123" s="39" t="s">
        <v>63</v>
      </c>
      <c r="B1123" s="50">
        <v>0.18559999999979482</v>
      </c>
      <c r="C1123" s="45">
        <v>0</v>
      </c>
      <c r="D1123" s="45">
        <v>0</v>
      </c>
      <c r="E1123" s="61">
        <v>1258</v>
      </c>
    </row>
    <row r="1124" spans="1:5" x14ac:dyDescent="0.25">
      <c r="A1124" s="40" t="s">
        <v>63</v>
      </c>
      <c r="B1124" s="50">
        <f>'1270'!F7</f>
        <v>5.0039999999967222E-2</v>
      </c>
      <c r="C1124" s="45">
        <v>0</v>
      </c>
      <c r="D1124" s="45">
        <v>-0.1509000000000924</v>
      </c>
      <c r="E1124" s="61">
        <v>1270</v>
      </c>
    </row>
    <row r="1125" spans="1:5" x14ac:dyDescent="0.25">
      <c r="A1125" s="42" t="s">
        <v>782</v>
      </c>
      <c r="B1125" s="50">
        <v>-89.55660160965806</v>
      </c>
      <c r="C1125" s="45">
        <v>0</v>
      </c>
      <c r="D1125" s="45">
        <v>-89.55660160965806</v>
      </c>
      <c r="E1125" s="60">
        <v>302</v>
      </c>
    </row>
    <row r="1126" spans="1:5" x14ac:dyDescent="0.25">
      <c r="A1126" s="42" t="s">
        <v>783</v>
      </c>
      <c r="B1126" s="50">
        <v>-0.12599999999997635</v>
      </c>
      <c r="C1126" s="45">
        <v>0</v>
      </c>
      <c r="D1126" s="45">
        <v>0</v>
      </c>
      <c r="E1126" s="60" t="s">
        <v>784</v>
      </c>
    </row>
    <row r="1127" spans="1:5" x14ac:dyDescent="0.25">
      <c r="A1127" s="42" t="s">
        <v>785</v>
      </c>
      <c r="B1127" s="50">
        <v>0.31419999999997117</v>
      </c>
      <c r="C1127" s="45">
        <v>0</v>
      </c>
      <c r="D1127" s="45">
        <v>0</v>
      </c>
      <c r="E1127" s="61">
        <v>757</v>
      </c>
    </row>
    <row r="1128" spans="1:5" x14ac:dyDescent="0.25">
      <c r="A1128" s="42" t="s">
        <v>785</v>
      </c>
      <c r="B1128" s="50">
        <v>-0.32112849999998616</v>
      </c>
      <c r="C1128" s="45">
        <v>0</v>
      </c>
      <c r="D1128" s="45">
        <v>0</v>
      </c>
      <c r="E1128" s="59">
        <v>1003</v>
      </c>
    </row>
    <row r="1129" spans="1:5" x14ac:dyDescent="0.25">
      <c r="A1129" s="42" t="s">
        <v>786</v>
      </c>
      <c r="B1129" s="50">
        <v>0.43349999999963984</v>
      </c>
      <c r="C1129" s="45">
        <v>0</v>
      </c>
      <c r="D1129" s="45">
        <v>0.43349999999963984</v>
      </c>
      <c r="E1129" s="60">
        <v>453</v>
      </c>
    </row>
    <row r="1130" spans="1:5" x14ac:dyDescent="0.25">
      <c r="A1130" s="69" t="s">
        <v>786</v>
      </c>
      <c r="B1130" s="50">
        <f>'1292'!D6</f>
        <v>-741.86</v>
      </c>
      <c r="C1130" s="45">
        <v>0</v>
      </c>
      <c r="D1130" s="45">
        <v>0</v>
      </c>
      <c r="E1130" s="61">
        <v>1292</v>
      </c>
    </row>
    <row r="1131" spans="1:5" x14ac:dyDescent="0.25">
      <c r="A1131" s="69" t="s">
        <v>786</v>
      </c>
      <c r="B1131" s="50">
        <f>'1293'!D9</f>
        <v>740.59000000000015</v>
      </c>
      <c r="C1131" s="45">
        <v>0</v>
      </c>
      <c r="D1131" s="45">
        <v>0</v>
      </c>
      <c r="E1131" s="61">
        <v>1293</v>
      </c>
    </row>
    <row r="1132" spans="1:5" x14ac:dyDescent="0.25">
      <c r="A1132" s="42" t="s">
        <v>787</v>
      </c>
      <c r="B1132" s="50">
        <v>-0.46879999999964639</v>
      </c>
      <c r="C1132" s="45">
        <v>0</v>
      </c>
      <c r="D1132" s="45">
        <v>-0.46879999999964639</v>
      </c>
      <c r="E1132" s="60">
        <v>535</v>
      </c>
    </row>
    <row r="1133" spans="1:5" x14ac:dyDescent="0.25">
      <c r="A1133" s="42" t="s">
        <v>788</v>
      </c>
      <c r="B1133" s="50">
        <v>-0.31522499999996967</v>
      </c>
      <c r="C1133" s="45">
        <v>0</v>
      </c>
      <c r="D1133" s="45">
        <v>-0.31522499999996967</v>
      </c>
      <c r="E1133" s="60" t="s">
        <v>789</v>
      </c>
    </row>
    <row r="1134" spans="1:5" x14ac:dyDescent="0.25">
      <c r="A1134" s="42" t="s">
        <v>790</v>
      </c>
      <c r="B1134" s="50">
        <v>0.31799999999998363</v>
      </c>
      <c r="C1134" s="45">
        <v>0</v>
      </c>
      <c r="D1134" s="45">
        <v>0.31799999999998363</v>
      </c>
      <c r="E1134" s="60" t="s">
        <v>791</v>
      </c>
    </row>
    <row r="1135" spans="1:5" x14ac:dyDescent="0.25">
      <c r="A1135" s="42" t="s">
        <v>792</v>
      </c>
      <c r="B1135" s="50">
        <v>-3.5511999999998807</v>
      </c>
      <c r="C1135" s="45">
        <v>0</v>
      </c>
      <c r="D1135" s="45">
        <v>-3.5511999999998807</v>
      </c>
      <c r="E1135" s="60" t="s">
        <v>793</v>
      </c>
    </row>
    <row r="1136" spans="1:5" x14ac:dyDescent="0.25">
      <c r="A1136" s="39" t="s">
        <v>794</v>
      </c>
      <c r="B1136" s="50">
        <v>-0.51828000000000429</v>
      </c>
      <c r="C1136" s="45">
        <v>0</v>
      </c>
      <c r="D1136" s="45">
        <v>0</v>
      </c>
      <c r="E1136" s="61">
        <v>1132</v>
      </c>
    </row>
    <row r="1137" spans="1:5" x14ac:dyDescent="0.25">
      <c r="A1137" s="39" t="s">
        <v>794</v>
      </c>
      <c r="B1137" s="50">
        <v>0.16160000000036234</v>
      </c>
      <c r="C1137" s="45">
        <v>0</v>
      </c>
      <c r="D1137" s="45">
        <v>0</v>
      </c>
      <c r="E1137" s="61">
        <v>1246</v>
      </c>
    </row>
    <row r="1138" spans="1:5" x14ac:dyDescent="0.25">
      <c r="A1138" s="39" t="s">
        <v>795</v>
      </c>
      <c r="B1138" s="50">
        <v>0.21552999999994427</v>
      </c>
      <c r="C1138" s="45">
        <v>0</v>
      </c>
      <c r="D1138" s="45">
        <v>0</v>
      </c>
      <c r="E1138" s="61">
        <v>1259</v>
      </c>
    </row>
    <row r="1139" spans="1:5" x14ac:dyDescent="0.25">
      <c r="A1139" s="42" t="s">
        <v>796</v>
      </c>
      <c r="B1139" s="50">
        <v>-10.535323000000062</v>
      </c>
      <c r="C1139" s="45">
        <v>0</v>
      </c>
      <c r="D1139" s="45">
        <v>0</v>
      </c>
      <c r="E1139" s="61" t="s">
        <v>464</v>
      </c>
    </row>
    <row r="1140" spans="1:5" ht="60" x14ac:dyDescent="0.25">
      <c r="A1140" s="42" t="s">
        <v>797</v>
      </c>
      <c r="B1140" s="50">
        <v>1.0245199999985743</v>
      </c>
      <c r="C1140" s="45">
        <v>0</v>
      </c>
      <c r="D1140" s="45">
        <v>0.2680000000000291</v>
      </c>
      <c r="E1140" s="61" t="s">
        <v>798</v>
      </c>
    </row>
    <row r="1141" spans="1:5" x14ac:dyDescent="0.25">
      <c r="A1141" s="42" t="s">
        <v>799</v>
      </c>
      <c r="B1141" s="50">
        <v>-7.4378670008352401</v>
      </c>
      <c r="C1141" s="45">
        <v>-7.4378670008352401</v>
      </c>
      <c r="D1141" s="45">
        <v>-7.4378670008352401</v>
      </c>
      <c r="E1141" s="60" t="s">
        <v>800</v>
      </c>
    </row>
    <row r="1142" spans="1:5" ht="30" x14ac:dyDescent="0.25">
      <c r="A1142" s="42" t="s">
        <v>801</v>
      </c>
      <c r="B1142" s="50">
        <v>0.15311693532734694</v>
      </c>
      <c r="C1142" s="45">
        <v>10.454676935327228</v>
      </c>
      <c r="D1142" s="45">
        <v>-0.44702306467266339</v>
      </c>
      <c r="E1142" s="60" t="s">
        <v>802</v>
      </c>
    </row>
    <row r="1143" spans="1:5" x14ac:dyDescent="0.25">
      <c r="A1143" s="42" t="s">
        <v>803</v>
      </c>
      <c r="B1143" s="50">
        <v>-0.7224000000001638</v>
      </c>
      <c r="C1143" s="45">
        <v>-0.33899999999999864</v>
      </c>
      <c r="D1143" s="45">
        <v>-0.33899999999999864</v>
      </c>
      <c r="E1143" s="60" t="s">
        <v>804</v>
      </c>
    </row>
    <row r="1144" spans="1:5" x14ac:dyDescent="0.25">
      <c r="A1144" s="33" t="s">
        <v>803</v>
      </c>
      <c r="B1144" s="50">
        <v>0.14144749999991291</v>
      </c>
      <c r="C1144" s="45">
        <v>0</v>
      </c>
      <c r="D1144" s="45">
        <v>0</v>
      </c>
      <c r="E1144" s="61">
        <v>1112</v>
      </c>
    </row>
    <row r="1145" spans="1:5" x14ac:dyDescent="0.25">
      <c r="A1145" s="39" t="s">
        <v>803</v>
      </c>
      <c r="B1145" s="50">
        <v>0.57742499999949359</v>
      </c>
      <c r="C1145" s="45">
        <v>0</v>
      </c>
      <c r="D1145" s="45">
        <v>0</v>
      </c>
      <c r="E1145" s="61">
        <v>1140</v>
      </c>
    </row>
    <row r="1146" spans="1:5" x14ac:dyDescent="0.25">
      <c r="A1146" s="39" t="s">
        <v>803</v>
      </c>
      <c r="B1146" s="50">
        <v>-5.6853999999930238E-2</v>
      </c>
      <c r="C1146" s="45">
        <v>0</v>
      </c>
      <c r="D1146" s="45">
        <v>0</v>
      </c>
      <c r="E1146" s="61">
        <v>1153</v>
      </c>
    </row>
    <row r="1147" spans="1:5" x14ac:dyDescent="0.25">
      <c r="A1147" s="39" t="s">
        <v>803</v>
      </c>
      <c r="B1147" s="50">
        <v>0.34754800000018804</v>
      </c>
      <c r="C1147" s="45">
        <v>0</v>
      </c>
      <c r="D1147" s="45">
        <v>0</v>
      </c>
      <c r="E1147" s="61">
        <v>1213</v>
      </c>
    </row>
    <row r="1148" spans="1:5" x14ac:dyDescent="0.25">
      <c r="A1148" s="39" t="s">
        <v>803</v>
      </c>
      <c r="B1148" s="50">
        <v>-2.7032499999904758E-2</v>
      </c>
      <c r="C1148" s="45">
        <v>0</v>
      </c>
      <c r="D1148" s="45">
        <v>0</v>
      </c>
      <c r="E1148" s="61">
        <v>1247</v>
      </c>
    </row>
    <row r="1149" spans="1:5" x14ac:dyDescent="0.25">
      <c r="A1149" s="69" t="s">
        <v>803</v>
      </c>
      <c r="B1149" s="50">
        <f>'1294'!D11</f>
        <v>-6.0000000000002274E-2</v>
      </c>
      <c r="C1149" s="45">
        <v>0</v>
      </c>
      <c r="D1149" s="45">
        <v>0</v>
      </c>
      <c r="E1149" s="61">
        <v>1294</v>
      </c>
    </row>
    <row r="1150" spans="1:5" ht="30" x14ac:dyDescent="0.25">
      <c r="A1150" s="42" t="s">
        <v>805</v>
      </c>
      <c r="B1150" s="50">
        <v>-0.33819323103125498</v>
      </c>
      <c r="C1150" s="45">
        <v>-0.30814323103129482</v>
      </c>
      <c r="D1150" s="45">
        <v>-0.33819323103125498</v>
      </c>
      <c r="E1150" s="60" t="s">
        <v>806</v>
      </c>
    </row>
    <row r="1151" spans="1:5" x14ac:dyDescent="0.25">
      <c r="A1151" s="54" t="s">
        <v>805</v>
      </c>
      <c r="B1151" s="50">
        <v>-0.48059000000000651</v>
      </c>
      <c r="C1151" s="45">
        <v>0</v>
      </c>
      <c r="D1151" s="45">
        <v>0</v>
      </c>
      <c r="E1151" s="61">
        <v>1070</v>
      </c>
    </row>
    <row r="1152" spans="1:5" x14ac:dyDescent="0.25">
      <c r="A1152" s="42" t="s">
        <v>807</v>
      </c>
      <c r="B1152" s="50">
        <v>-0.58413300000006529</v>
      </c>
      <c r="C1152" s="45">
        <v>0</v>
      </c>
      <c r="D1152" s="45">
        <v>0.26800000000002899</v>
      </c>
      <c r="E1152" s="59">
        <v>1027</v>
      </c>
    </row>
    <row r="1153" spans="1:5" x14ac:dyDescent="0.25">
      <c r="A1153" s="40" t="s">
        <v>807</v>
      </c>
      <c r="B1153" s="50">
        <v>-0.18646950000004381</v>
      </c>
      <c r="C1153" s="45">
        <v>0</v>
      </c>
      <c r="D1153" s="45">
        <v>0</v>
      </c>
      <c r="E1153" s="61">
        <v>1101</v>
      </c>
    </row>
    <row r="1154" spans="1:5" x14ac:dyDescent="0.25">
      <c r="A1154" s="39" t="s">
        <v>807</v>
      </c>
      <c r="B1154" s="50">
        <v>-0.57159999999998945</v>
      </c>
      <c r="C1154" s="45">
        <v>0</v>
      </c>
      <c r="D1154" s="45">
        <v>0</v>
      </c>
      <c r="E1154" s="61">
        <v>1128</v>
      </c>
    </row>
    <row r="1155" spans="1:5" x14ac:dyDescent="0.25">
      <c r="A1155" s="42" t="s">
        <v>808</v>
      </c>
      <c r="B1155" s="50">
        <v>-0.22440000000005966</v>
      </c>
      <c r="C1155" s="45">
        <v>-0.33899999999999864</v>
      </c>
      <c r="D1155" s="45">
        <v>-0.22440000000005966</v>
      </c>
      <c r="E1155" s="60">
        <v>490</v>
      </c>
    </row>
    <row r="1156" spans="1:5" x14ac:dyDescent="0.25">
      <c r="A1156" s="42" t="s">
        <v>809</v>
      </c>
      <c r="B1156" s="50">
        <v>-7.2000000000002728E-2</v>
      </c>
      <c r="C1156" s="45">
        <v>0</v>
      </c>
      <c r="D1156" s="45">
        <v>-7.2000000000002728E-2</v>
      </c>
      <c r="E1156" s="60">
        <v>474</v>
      </c>
    </row>
    <row r="1157" spans="1:5" x14ac:dyDescent="0.25">
      <c r="A1157" s="42" t="s">
        <v>810</v>
      </c>
      <c r="B1157" s="50">
        <v>0.43519999999989523</v>
      </c>
      <c r="C1157" s="45">
        <v>0.43519999999989523</v>
      </c>
      <c r="D1157" s="45">
        <v>0.43519999999989523</v>
      </c>
      <c r="E1157" s="60">
        <v>171</v>
      </c>
    </row>
    <row r="1158" spans="1:5" ht="30" x14ac:dyDescent="0.25">
      <c r="A1158" s="42" t="s">
        <v>811</v>
      </c>
      <c r="B1158" s="50">
        <v>8.9888764045554126E-2</v>
      </c>
      <c r="C1158" s="45">
        <v>3.0361887640451641</v>
      </c>
      <c r="D1158" s="45">
        <v>-0.83411123595465142</v>
      </c>
      <c r="E1158" s="60" t="s">
        <v>812</v>
      </c>
    </row>
    <row r="1159" spans="1:5" x14ac:dyDescent="0.25">
      <c r="A1159" s="39" t="s">
        <v>811</v>
      </c>
      <c r="B1159" s="50">
        <v>5.9352000000217231E-2</v>
      </c>
      <c r="C1159" s="45">
        <v>0</v>
      </c>
      <c r="D1159" s="45">
        <v>0</v>
      </c>
      <c r="E1159" s="61">
        <v>1213</v>
      </c>
    </row>
    <row r="1160" spans="1:5" ht="45" x14ac:dyDescent="0.25">
      <c r="A1160" s="42" t="s">
        <v>813</v>
      </c>
      <c r="B1160" s="50">
        <v>1.4174055583127654</v>
      </c>
      <c r="C1160" s="45">
        <v>0</v>
      </c>
      <c r="D1160" s="45">
        <v>1.4174055583127654</v>
      </c>
      <c r="E1160" s="60" t="s">
        <v>814</v>
      </c>
    </row>
    <row r="1161" spans="1:5" ht="30" x14ac:dyDescent="0.25">
      <c r="A1161" s="42" t="s">
        <v>815</v>
      </c>
      <c r="B1161" s="50">
        <v>0.22073500000021795</v>
      </c>
      <c r="C1161" s="45"/>
      <c r="D1161" s="45">
        <v>-0.46066500000006272</v>
      </c>
      <c r="E1161" s="60" t="s">
        <v>816</v>
      </c>
    </row>
    <row r="1162" spans="1:5" x14ac:dyDescent="0.25">
      <c r="A1162" s="42" t="s">
        <v>817</v>
      </c>
      <c r="B1162" s="50">
        <v>4.8357356877323809</v>
      </c>
      <c r="C1162" s="45">
        <v>4.8357356877323809</v>
      </c>
      <c r="D1162" s="45">
        <v>4.8357356877323809</v>
      </c>
      <c r="E1162" s="60">
        <v>47</v>
      </c>
    </row>
    <row r="1163" spans="1:5" x14ac:dyDescent="0.25">
      <c r="A1163" s="42" t="s">
        <v>818</v>
      </c>
      <c r="B1163" s="50">
        <v>-5.3812999999998965</v>
      </c>
      <c r="C1163" s="45"/>
      <c r="D1163" s="45">
        <v>-5.3812999999998965</v>
      </c>
      <c r="E1163" s="60" t="s">
        <v>819</v>
      </c>
    </row>
    <row r="1164" spans="1:5" x14ac:dyDescent="0.25">
      <c r="A1164" s="42" t="s">
        <v>818</v>
      </c>
      <c r="B1164" s="50">
        <v>-0.17059999999997899</v>
      </c>
      <c r="C1164" s="45">
        <v>0</v>
      </c>
      <c r="D1164" s="45">
        <v>0.2680000000000291</v>
      </c>
      <c r="E1164" s="59">
        <v>1017</v>
      </c>
    </row>
    <row r="1165" spans="1:5" x14ac:dyDescent="0.25">
      <c r="A1165" s="39" t="s">
        <v>818</v>
      </c>
      <c r="B1165" s="50">
        <v>0.36849999999998317</v>
      </c>
      <c r="C1165" s="45">
        <v>0</v>
      </c>
      <c r="D1165" s="45">
        <v>0</v>
      </c>
      <c r="E1165" s="61">
        <v>1174</v>
      </c>
    </row>
    <row r="1166" spans="1:5" x14ac:dyDescent="0.25">
      <c r="A1166" s="42" t="s">
        <v>820</v>
      </c>
      <c r="B1166" s="50">
        <v>-0.3557999999999879</v>
      </c>
      <c r="C1166" s="45">
        <v>0</v>
      </c>
      <c r="D1166" s="45">
        <v>0.2680000000000291</v>
      </c>
      <c r="E1166" s="59">
        <v>1018</v>
      </c>
    </row>
    <row r="1167" spans="1:5" x14ac:dyDescent="0.25">
      <c r="A1167" s="42" t="s">
        <v>821</v>
      </c>
      <c r="B1167" s="50">
        <v>2.8470588235293803E-2</v>
      </c>
      <c r="C1167" s="45">
        <v>2.8470588235293803E-2</v>
      </c>
      <c r="D1167" s="45">
        <v>2.8470588235293803E-2</v>
      </c>
      <c r="E1167" s="60">
        <v>95</v>
      </c>
    </row>
    <row r="1168" spans="1:5" x14ac:dyDescent="0.25">
      <c r="A1168" s="42" t="s">
        <v>822</v>
      </c>
      <c r="B1168" s="50">
        <v>0.25600000000008549</v>
      </c>
      <c r="C1168" s="45">
        <v>0</v>
      </c>
      <c r="D1168" s="45">
        <v>0.25600000000008549</v>
      </c>
      <c r="E1168" s="60" t="s">
        <v>823</v>
      </c>
    </row>
    <row r="1169" spans="1:5" x14ac:dyDescent="0.25">
      <c r="A1169" s="42" t="s">
        <v>822</v>
      </c>
      <c r="B1169" s="50">
        <f>'1303'!D5</f>
        <v>-0.34999999999990905</v>
      </c>
      <c r="C1169" s="45">
        <v>0</v>
      </c>
      <c r="D1169" s="45">
        <v>0</v>
      </c>
      <c r="E1169" s="61">
        <v>1303</v>
      </c>
    </row>
    <row r="1170" spans="1:5" x14ac:dyDescent="0.25">
      <c r="A1170" s="29" t="s">
        <v>822</v>
      </c>
      <c r="B1170" s="50">
        <f>'1315'!D5</f>
        <v>-0.84999999999990905</v>
      </c>
      <c r="C1170" s="45">
        <v>0</v>
      </c>
      <c r="D1170" s="45">
        <v>0</v>
      </c>
      <c r="E1170" s="61">
        <v>1315</v>
      </c>
    </row>
    <row r="1171" spans="1:5" x14ac:dyDescent="0.25">
      <c r="A1171" s="42" t="s">
        <v>824</v>
      </c>
      <c r="B1171" s="50">
        <v>0.14691516129028059</v>
      </c>
      <c r="C1171" s="45">
        <v>0</v>
      </c>
      <c r="D1171" s="45">
        <v>0.14691516129028059</v>
      </c>
      <c r="E1171" s="60" t="s">
        <v>825</v>
      </c>
    </row>
    <row r="1172" spans="1:5" x14ac:dyDescent="0.25">
      <c r="A1172" s="42" t="s">
        <v>826</v>
      </c>
      <c r="B1172" s="50">
        <v>0.48029999999971551</v>
      </c>
      <c r="C1172" s="45">
        <v>0</v>
      </c>
      <c r="D1172" s="45">
        <v>0.14691516129028059</v>
      </c>
      <c r="E1172" s="61" t="s">
        <v>827</v>
      </c>
    </row>
    <row r="1173" spans="1:5" x14ac:dyDescent="0.25">
      <c r="A1173" s="42" t="s">
        <v>828</v>
      </c>
      <c r="B1173" s="50">
        <v>0.18843874999993204</v>
      </c>
      <c r="C1173" s="45">
        <v>0</v>
      </c>
      <c r="D1173" s="45">
        <v>0.26800000000002899</v>
      </c>
      <c r="E1173" s="59">
        <v>1032</v>
      </c>
    </row>
    <row r="1174" spans="1:5" x14ac:dyDescent="0.25">
      <c r="A1174" s="42" t="s">
        <v>829</v>
      </c>
      <c r="B1174" s="50">
        <v>-0.49360000000069704</v>
      </c>
      <c r="C1174" s="45">
        <v>0</v>
      </c>
      <c r="D1174" s="45">
        <v>0</v>
      </c>
      <c r="E1174" s="61">
        <v>990</v>
      </c>
    </row>
    <row r="1175" spans="1:5" x14ac:dyDescent="0.25">
      <c r="A1175" s="42" t="s">
        <v>830</v>
      </c>
      <c r="B1175" s="50">
        <v>-4.7199999999975262E-2</v>
      </c>
      <c r="C1175" s="45">
        <v>0</v>
      </c>
      <c r="D1175" s="45">
        <v>0</v>
      </c>
      <c r="E1175" s="61">
        <v>981</v>
      </c>
    </row>
    <row r="1176" spans="1:5" x14ac:dyDescent="0.25">
      <c r="A1176" s="42" t="s">
        <v>831</v>
      </c>
      <c r="B1176" s="50">
        <v>6.1329999999998108E-2</v>
      </c>
      <c r="C1176" s="45">
        <v>0</v>
      </c>
      <c r="D1176" s="45">
        <v>0</v>
      </c>
      <c r="E1176" s="61" t="s">
        <v>832</v>
      </c>
    </row>
    <row r="1177" spans="1:5" ht="30" x14ac:dyDescent="0.25">
      <c r="A1177" s="42" t="s">
        <v>833</v>
      </c>
      <c r="B1177" s="50">
        <v>0.18570876143644455</v>
      </c>
      <c r="C1177" s="45">
        <v>-9.9054512385632734</v>
      </c>
      <c r="D1177" s="45">
        <v>0.18570876143644455</v>
      </c>
      <c r="E1177" s="60" t="s">
        <v>834</v>
      </c>
    </row>
    <row r="1178" spans="1:5" x14ac:dyDescent="0.25">
      <c r="A1178" s="42" t="s">
        <v>835</v>
      </c>
      <c r="B1178" s="50">
        <v>-0.37404000000020687</v>
      </c>
      <c r="C1178" s="45">
        <v>0</v>
      </c>
      <c r="D1178" s="45">
        <v>0.2680000000000291</v>
      </c>
      <c r="E1178" s="61" t="s">
        <v>836</v>
      </c>
    </row>
    <row r="1179" spans="1:5" x14ac:dyDescent="0.25">
      <c r="A1179" s="39" t="s">
        <v>835</v>
      </c>
      <c r="B1179" s="50">
        <v>-5.8477499999999054</v>
      </c>
      <c r="C1179" s="45">
        <v>0</v>
      </c>
      <c r="D1179" s="45">
        <v>0</v>
      </c>
      <c r="E1179" s="61">
        <v>1255</v>
      </c>
    </row>
    <row r="1180" spans="1:5" x14ac:dyDescent="0.25">
      <c r="A1180" s="54" t="s">
        <v>837</v>
      </c>
      <c r="B1180" s="50">
        <v>0.10451999999986583</v>
      </c>
      <c r="C1180" s="45">
        <v>0</v>
      </c>
      <c r="D1180" s="45">
        <v>0</v>
      </c>
      <c r="E1180" s="61">
        <v>1099</v>
      </c>
    </row>
    <row r="1181" spans="1:5" x14ac:dyDescent="0.25">
      <c r="A1181" s="33" t="s">
        <v>837</v>
      </c>
      <c r="B1181" s="50">
        <v>0.38582249999990381</v>
      </c>
      <c r="C1181" s="45">
        <v>0</v>
      </c>
      <c r="D1181" s="45">
        <v>0</v>
      </c>
      <c r="E1181" s="61">
        <v>1116</v>
      </c>
    </row>
    <row r="1182" spans="1:5" x14ac:dyDescent="0.25">
      <c r="A1182" s="39" t="s">
        <v>837</v>
      </c>
      <c r="B1182" s="50">
        <v>0.2697400000001835</v>
      </c>
      <c r="C1182" s="45">
        <v>0</v>
      </c>
      <c r="D1182" s="45">
        <v>0</v>
      </c>
      <c r="E1182" s="61">
        <v>1126</v>
      </c>
    </row>
    <row r="1183" spans="1:5" x14ac:dyDescent="0.25">
      <c r="A1183" s="42" t="s">
        <v>838</v>
      </c>
      <c r="B1183" s="50">
        <v>0.19660000000021682</v>
      </c>
      <c r="C1183" s="45"/>
      <c r="D1183" s="45"/>
      <c r="E1183" s="61" t="s">
        <v>839</v>
      </c>
    </row>
    <row r="1184" spans="1:5" x14ac:dyDescent="0.25">
      <c r="A1184" s="54" t="s">
        <v>838</v>
      </c>
      <c r="B1184" s="50">
        <v>-0.23982999999952881</v>
      </c>
      <c r="C1184" s="45">
        <v>0</v>
      </c>
      <c r="D1184" s="45">
        <v>0</v>
      </c>
      <c r="E1184" s="59">
        <v>1079</v>
      </c>
    </row>
    <row r="1185" spans="1:5" x14ac:dyDescent="0.25">
      <c r="A1185" s="54" t="s">
        <v>838</v>
      </c>
      <c r="B1185" s="50">
        <v>0.2619849999998678</v>
      </c>
      <c r="C1185" s="45">
        <v>0</v>
      </c>
      <c r="D1185" s="45">
        <v>0</v>
      </c>
      <c r="E1185" s="61">
        <v>1095</v>
      </c>
    </row>
    <row r="1186" spans="1:5" x14ac:dyDescent="0.25">
      <c r="A1186" s="39" t="s">
        <v>838</v>
      </c>
      <c r="B1186" s="50">
        <v>5.3200000000288128E-2</v>
      </c>
      <c r="C1186" s="45">
        <v>0</v>
      </c>
      <c r="D1186" s="45">
        <v>0</v>
      </c>
      <c r="E1186" s="61">
        <v>1121</v>
      </c>
    </row>
    <row r="1187" spans="1:5" x14ac:dyDescent="0.25">
      <c r="A1187" s="42" t="s">
        <v>840</v>
      </c>
      <c r="B1187" s="50">
        <v>8.399999999994634E-2</v>
      </c>
      <c r="C1187" s="45"/>
      <c r="D1187" s="45"/>
      <c r="E1187" s="61">
        <v>756</v>
      </c>
    </row>
    <row r="1188" spans="1:5" x14ac:dyDescent="0.25">
      <c r="A1188" s="42" t="s">
        <v>841</v>
      </c>
      <c r="B1188" s="50">
        <v>0.8297999999999206</v>
      </c>
      <c r="C1188" s="45">
        <v>0</v>
      </c>
      <c r="D1188" s="45">
        <v>0.4031999999999698</v>
      </c>
      <c r="E1188" s="60" t="s">
        <v>842</v>
      </c>
    </row>
    <row r="1189" spans="1:5" x14ac:dyDescent="0.25">
      <c r="A1189" s="42" t="s">
        <v>843</v>
      </c>
      <c r="B1189" s="50">
        <v>0.34740999999999644</v>
      </c>
      <c r="C1189" s="45">
        <v>0</v>
      </c>
      <c r="D1189" s="45">
        <v>0</v>
      </c>
      <c r="E1189" s="61">
        <v>966</v>
      </c>
    </row>
    <row r="1190" spans="1:5" x14ac:dyDescent="0.25">
      <c r="A1190" s="42" t="s">
        <v>844</v>
      </c>
      <c r="B1190" s="50">
        <v>-0.57054999999945721</v>
      </c>
      <c r="C1190" s="45">
        <v>0</v>
      </c>
      <c r="D1190" s="45">
        <v>-0.49054999999952997</v>
      </c>
      <c r="E1190" s="61" t="s">
        <v>845</v>
      </c>
    </row>
    <row r="1191" spans="1:5" ht="180" x14ac:dyDescent="0.25">
      <c r="A1191" s="42" t="s">
        <v>846</v>
      </c>
      <c r="B1191" s="50">
        <v>-0.13529023292545617</v>
      </c>
      <c r="C1191" s="45">
        <v>16.785917280805677</v>
      </c>
      <c r="D1191" s="45">
        <v>-0.13529023292545617</v>
      </c>
      <c r="E1191" s="60" t="s">
        <v>847</v>
      </c>
    </row>
    <row r="1192" spans="1:5" x14ac:dyDescent="0.25">
      <c r="A1192" s="42" t="s">
        <v>848</v>
      </c>
      <c r="B1192" s="50">
        <v>0.34003999999958978</v>
      </c>
      <c r="C1192" s="45">
        <v>0</v>
      </c>
      <c r="D1192" s="45">
        <v>0.34003999999958978</v>
      </c>
      <c r="E1192" s="61" t="s">
        <v>849</v>
      </c>
    </row>
    <row r="1193" spans="1:5" x14ac:dyDescent="0.25">
      <c r="A1193" s="42" t="s">
        <v>850</v>
      </c>
      <c r="B1193" s="50">
        <v>-3.7800000000061118E-2</v>
      </c>
      <c r="C1193" s="45">
        <v>0</v>
      </c>
      <c r="D1193" s="45">
        <v>0.26800000000002899</v>
      </c>
      <c r="E1193" s="61">
        <v>1045</v>
      </c>
    </row>
    <row r="1194" spans="1:5" x14ac:dyDescent="0.25">
      <c r="A1194" s="54" t="s">
        <v>850</v>
      </c>
      <c r="B1194" s="50">
        <v>-0.22311249999984284</v>
      </c>
      <c r="C1194" s="45">
        <v>0</v>
      </c>
      <c r="D1194" s="45">
        <v>0</v>
      </c>
      <c r="E1194" s="61">
        <v>1092</v>
      </c>
    </row>
    <row r="1195" spans="1:5" x14ac:dyDescent="0.25">
      <c r="A1195" s="33" t="s">
        <v>850</v>
      </c>
      <c r="B1195" s="50">
        <v>0.38323000000013963</v>
      </c>
      <c r="C1195" s="45">
        <v>0</v>
      </c>
      <c r="D1195" s="45">
        <v>0</v>
      </c>
      <c r="E1195" s="61">
        <v>1113</v>
      </c>
    </row>
    <row r="1196" spans="1:5" x14ac:dyDescent="0.25">
      <c r="A1196" s="39" t="s">
        <v>850</v>
      </c>
      <c r="B1196" s="50">
        <v>0.1340900000000147</v>
      </c>
      <c r="C1196" s="45">
        <v>0</v>
      </c>
      <c r="D1196" s="45">
        <v>0</v>
      </c>
      <c r="E1196" s="61">
        <v>1122</v>
      </c>
    </row>
    <row r="1197" spans="1:5" x14ac:dyDescent="0.25">
      <c r="A1197" s="39" t="s">
        <v>850</v>
      </c>
      <c r="B1197" s="50">
        <v>-0.4854090000000042</v>
      </c>
      <c r="C1197" s="45">
        <v>0</v>
      </c>
      <c r="D1197" s="45">
        <v>0</v>
      </c>
      <c r="E1197" s="61">
        <v>1157</v>
      </c>
    </row>
    <row r="1198" spans="1:5" x14ac:dyDescent="0.25">
      <c r="A1198" s="39" t="s">
        <v>850</v>
      </c>
      <c r="B1198" s="50">
        <v>0</v>
      </c>
      <c r="C1198" s="45">
        <v>0</v>
      </c>
      <c r="D1198" s="45">
        <v>0</v>
      </c>
      <c r="E1198" s="61">
        <v>1166</v>
      </c>
    </row>
    <row r="1199" spans="1:5" x14ac:dyDescent="0.25">
      <c r="A1199" s="36" t="s">
        <v>851</v>
      </c>
      <c r="B1199" s="50">
        <v>0.26193100000023151</v>
      </c>
      <c r="C1199" s="45">
        <v>0</v>
      </c>
      <c r="D1199" s="45">
        <v>0.2680000000000291</v>
      </c>
      <c r="E1199" s="61">
        <v>930</v>
      </c>
    </row>
    <row r="1200" spans="1:5" x14ac:dyDescent="0.25">
      <c r="A1200" s="36" t="s">
        <v>852</v>
      </c>
      <c r="B1200" s="50">
        <v>-0.13788799999929324</v>
      </c>
      <c r="C1200" s="45">
        <v>0</v>
      </c>
      <c r="D1200" s="45">
        <v>0.2680000000000291</v>
      </c>
      <c r="E1200" s="61">
        <v>928</v>
      </c>
    </row>
    <row r="1201" spans="1:5" x14ac:dyDescent="0.25">
      <c r="A1201" s="36" t="s">
        <v>853</v>
      </c>
      <c r="B1201" s="50">
        <v>63.019099999999867</v>
      </c>
      <c r="C1201" s="45">
        <v>0</v>
      </c>
      <c r="D1201" s="45">
        <v>-1.0400999999999954</v>
      </c>
      <c r="E1201" s="60" t="s">
        <v>854</v>
      </c>
    </row>
    <row r="1202" spans="1:5" ht="30" x14ac:dyDescent="0.25">
      <c r="A1202" s="36" t="s">
        <v>855</v>
      </c>
      <c r="B1202" s="50">
        <v>-0.24079999999992197</v>
      </c>
      <c r="C1202" s="45">
        <v>0</v>
      </c>
      <c r="D1202" s="45">
        <v>0.1571999999999889</v>
      </c>
      <c r="E1202" s="61" t="s">
        <v>856</v>
      </c>
    </row>
    <row r="1203" spans="1:5" x14ac:dyDescent="0.25">
      <c r="A1203" s="39" t="s">
        <v>855</v>
      </c>
      <c r="B1203" s="50">
        <v>-0.28559999999993124</v>
      </c>
      <c r="C1203" s="45">
        <v>0</v>
      </c>
      <c r="D1203" s="45">
        <v>0</v>
      </c>
      <c r="E1203" s="61">
        <v>1165</v>
      </c>
    </row>
    <row r="1204" spans="1:5" x14ac:dyDescent="0.25">
      <c r="A1204" s="39" t="s">
        <v>855</v>
      </c>
      <c r="B1204" s="50">
        <v>0.163899999999785</v>
      </c>
      <c r="C1204" s="45">
        <v>0</v>
      </c>
      <c r="D1204" s="45">
        <v>0</v>
      </c>
      <c r="E1204" s="61">
        <v>1199</v>
      </c>
    </row>
    <row r="1205" spans="1:5" x14ac:dyDescent="0.25">
      <c r="A1205" s="39" t="s">
        <v>855</v>
      </c>
      <c r="B1205" s="50">
        <v>0.39399999999994861</v>
      </c>
      <c r="C1205" s="45">
        <v>0</v>
      </c>
      <c r="D1205" s="45">
        <v>0</v>
      </c>
      <c r="E1205" s="61">
        <v>1252</v>
      </c>
    </row>
    <row r="1206" spans="1:5" x14ac:dyDescent="0.25">
      <c r="A1206" s="42" t="s">
        <v>857</v>
      </c>
      <c r="B1206" s="50">
        <v>0.24360000000007176</v>
      </c>
      <c r="C1206" s="45">
        <v>0</v>
      </c>
      <c r="D1206" s="45">
        <v>0.39160000000003947</v>
      </c>
      <c r="E1206" s="61" t="s">
        <v>858</v>
      </c>
    </row>
    <row r="1207" spans="1:5" x14ac:dyDescent="0.25">
      <c r="A1207" s="42" t="s">
        <v>857</v>
      </c>
      <c r="B1207" s="50">
        <v>0.26048499999996011</v>
      </c>
      <c r="C1207" s="45">
        <v>0</v>
      </c>
      <c r="D1207" s="45">
        <v>0</v>
      </c>
      <c r="E1207" s="59">
        <v>1000</v>
      </c>
    </row>
    <row r="1208" spans="1:5" x14ac:dyDescent="0.25">
      <c r="A1208" s="39" t="s">
        <v>857</v>
      </c>
      <c r="B1208" s="50">
        <v>0.39170000000001437</v>
      </c>
      <c r="C1208" s="45">
        <v>0</v>
      </c>
      <c r="D1208" s="45">
        <v>0</v>
      </c>
      <c r="E1208" s="61">
        <v>1121</v>
      </c>
    </row>
    <row r="1209" spans="1:5" x14ac:dyDescent="0.25">
      <c r="A1209" s="69" t="s">
        <v>857</v>
      </c>
      <c r="B1209" s="50">
        <f>'1297'!D5</f>
        <v>0.25999999999999091</v>
      </c>
      <c r="C1209" s="45">
        <v>0</v>
      </c>
      <c r="D1209" s="45">
        <v>0</v>
      </c>
      <c r="E1209" s="61">
        <v>1297</v>
      </c>
    </row>
    <row r="1210" spans="1:5" ht="30" x14ac:dyDescent="0.25">
      <c r="A1210" s="42" t="s">
        <v>859</v>
      </c>
      <c r="B1210" s="50">
        <v>0.16960150000005569</v>
      </c>
      <c r="C1210" s="45">
        <v>0</v>
      </c>
      <c r="D1210" s="45">
        <v>0</v>
      </c>
      <c r="E1210" s="61" t="s">
        <v>860</v>
      </c>
    </row>
    <row r="1211" spans="1:5" x14ac:dyDescent="0.25">
      <c r="A1211" s="42" t="s">
        <v>859</v>
      </c>
      <c r="B1211" s="50">
        <v>-0.12800000000004275</v>
      </c>
      <c r="C1211" s="45">
        <v>0</v>
      </c>
      <c r="D1211" s="45">
        <v>0</v>
      </c>
      <c r="E1211" s="61">
        <v>993</v>
      </c>
    </row>
    <row r="1212" spans="1:5" x14ac:dyDescent="0.25">
      <c r="A1212" s="42" t="s">
        <v>859</v>
      </c>
      <c r="B1212" s="50">
        <v>-0.41150239999996074</v>
      </c>
      <c r="C1212" s="45">
        <v>0</v>
      </c>
      <c r="D1212" s="45">
        <v>0.26800000000002899</v>
      </c>
      <c r="E1212" s="61">
        <v>1051</v>
      </c>
    </row>
    <row r="1213" spans="1:5" x14ac:dyDescent="0.25">
      <c r="A1213" s="54" t="s">
        <v>859</v>
      </c>
      <c r="B1213" s="50">
        <v>125.68339900000001</v>
      </c>
      <c r="C1213" s="45">
        <v>0</v>
      </c>
      <c r="D1213" s="45">
        <v>0</v>
      </c>
      <c r="E1213" s="59">
        <v>1083</v>
      </c>
    </row>
    <row r="1214" spans="1:5" x14ac:dyDescent="0.25">
      <c r="A1214" s="54" t="s">
        <v>859</v>
      </c>
      <c r="B1214" s="50">
        <v>5.9599999999932152E-2</v>
      </c>
      <c r="C1214" s="45">
        <v>0</v>
      </c>
      <c r="D1214" s="45">
        <v>0</v>
      </c>
      <c r="E1214" s="61">
        <v>1093</v>
      </c>
    </row>
    <row r="1215" spans="1:5" x14ac:dyDescent="0.25">
      <c r="A1215" s="39" t="s">
        <v>859</v>
      </c>
      <c r="B1215" s="50">
        <v>0.31236000000001241</v>
      </c>
      <c r="C1215" s="45">
        <v>0</v>
      </c>
      <c r="D1215" s="45">
        <v>0</v>
      </c>
      <c r="E1215" s="61">
        <v>1118</v>
      </c>
    </row>
    <row r="1216" spans="1:5" ht="105" x14ac:dyDescent="0.25">
      <c r="A1216" s="42" t="s">
        <v>861</v>
      </c>
      <c r="B1216" s="50">
        <v>0.22871500000007927</v>
      </c>
      <c r="C1216" s="45">
        <v>0</v>
      </c>
      <c r="D1216" s="45">
        <v>-0.56173500000033982</v>
      </c>
      <c r="E1216" s="61" t="s">
        <v>862</v>
      </c>
    </row>
    <row r="1217" spans="1:5" x14ac:dyDescent="0.25">
      <c r="A1217" s="42" t="s">
        <v>861</v>
      </c>
      <c r="B1217" s="50">
        <v>-0.17314999999962311</v>
      </c>
      <c r="C1217" s="45">
        <v>0</v>
      </c>
      <c r="D1217" s="45">
        <v>0</v>
      </c>
      <c r="E1217" s="61">
        <v>996</v>
      </c>
    </row>
    <row r="1218" spans="1:5" x14ac:dyDescent="0.25">
      <c r="A1218" s="42" t="s">
        <v>861</v>
      </c>
      <c r="B1218" s="50">
        <v>-0.44579999999984921</v>
      </c>
      <c r="C1218" s="45">
        <v>0</v>
      </c>
      <c r="D1218" s="45">
        <v>0.2680000000000291</v>
      </c>
      <c r="E1218" s="61">
        <v>1005</v>
      </c>
    </row>
    <row r="1219" spans="1:5" x14ac:dyDescent="0.25">
      <c r="A1219" s="42" t="s">
        <v>861</v>
      </c>
      <c r="B1219" s="50">
        <v>6.1400000000048749E-2</v>
      </c>
      <c r="C1219" s="45">
        <v>0</v>
      </c>
      <c r="D1219" s="45">
        <v>0.2680000000000291</v>
      </c>
      <c r="E1219" s="59">
        <v>1019</v>
      </c>
    </row>
    <row r="1220" spans="1:5" x14ac:dyDescent="0.25">
      <c r="A1220" s="54" t="s">
        <v>861</v>
      </c>
      <c r="B1220" s="50">
        <v>-0.17501519999973425</v>
      </c>
      <c r="C1220" s="45">
        <v>0</v>
      </c>
      <c r="D1220" s="45">
        <v>0</v>
      </c>
      <c r="E1220" s="61">
        <v>1061</v>
      </c>
    </row>
    <row r="1221" spans="1:5" x14ac:dyDescent="0.25">
      <c r="A1221" s="39" t="s">
        <v>861</v>
      </c>
      <c r="B1221" s="50">
        <v>0.25205999999934647</v>
      </c>
      <c r="C1221" s="45">
        <v>0</v>
      </c>
      <c r="D1221" s="45">
        <v>0</v>
      </c>
      <c r="E1221" s="61">
        <v>1109</v>
      </c>
    </row>
    <row r="1222" spans="1:5" x14ac:dyDescent="0.25">
      <c r="A1222" s="39" t="s">
        <v>861</v>
      </c>
      <c r="B1222" s="50">
        <v>-0.43500000000005912</v>
      </c>
      <c r="C1222" s="45">
        <v>0</v>
      </c>
      <c r="D1222" s="45">
        <v>0</v>
      </c>
      <c r="E1222" s="61">
        <v>1132</v>
      </c>
    </row>
    <row r="1223" spans="1:5" x14ac:dyDescent="0.25">
      <c r="A1223" s="39" t="s">
        <v>861</v>
      </c>
      <c r="B1223" s="50">
        <v>3.1500000000050932E-2</v>
      </c>
      <c r="C1223" s="45">
        <v>0</v>
      </c>
      <c r="D1223" s="45">
        <v>0</v>
      </c>
      <c r="E1223" s="61">
        <v>1174</v>
      </c>
    </row>
    <row r="1224" spans="1:5" x14ac:dyDescent="0.25">
      <c r="A1224" s="39" t="s">
        <v>861</v>
      </c>
      <c r="B1224" s="50">
        <v>0.17700000000002092</v>
      </c>
      <c r="C1224" s="45">
        <v>0</v>
      </c>
      <c r="D1224" s="45">
        <v>0</v>
      </c>
      <c r="E1224" s="61">
        <v>1179</v>
      </c>
    </row>
    <row r="1225" spans="1:5" x14ac:dyDescent="0.25">
      <c r="A1225" s="39" t="s">
        <v>861</v>
      </c>
      <c r="B1225" s="50">
        <v>-2.8400000000146974E-2</v>
      </c>
      <c r="C1225" s="45">
        <v>0</v>
      </c>
      <c r="D1225" s="45">
        <v>0</v>
      </c>
      <c r="E1225" s="61">
        <v>1189</v>
      </c>
    </row>
    <row r="1226" spans="1:5" x14ac:dyDescent="0.25">
      <c r="A1226" s="42" t="s">
        <v>863</v>
      </c>
      <c r="B1226" s="50">
        <v>0.38124625000045853</v>
      </c>
      <c r="C1226" s="45">
        <v>0</v>
      </c>
      <c r="D1226" s="45">
        <v>0</v>
      </c>
      <c r="E1226" s="59">
        <v>1040</v>
      </c>
    </row>
    <row r="1227" spans="1:5" x14ac:dyDescent="0.25">
      <c r="A1227" s="42" t="s">
        <v>864</v>
      </c>
      <c r="B1227" s="50">
        <v>-0.25199999999998113</v>
      </c>
      <c r="C1227" s="45">
        <v>0</v>
      </c>
      <c r="D1227" s="45">
        <v>-0.25199999999998113</v>
      </c>
      <c r="E1227" s="61">
        <v>673</v>
      </c>
    </row>
    <row r="1228" spans="1:5" ht="30" x14ac:dyDescent="0.25">
      <c r="A1228" s="42" t="s">
        <v>865</v>
      </c>
      <c r="B1228" s="50">
        <v>-0.51449000000002343</v>
      </c>
      <c r="C1228" s="45">
        <v>0</v>
      </c>
      <c r="D1228" s="45">
        <v>-0.51449000000002343</v>
      </c>
      <c r="E1228" s="60" t="s">
        <v>866</v>
      </c>
    </row>
    <row r="1229" spans="1:5" ht="105" x14ac:dyDescent="0.25">
      <c r="A1229" s="42" t="s">
        <v>867</v>
      </c>
      <c r="B1229" s="50">
        <v>3.3579522800096129E-2</v>
      </c>
      <c r="C1229" s="45">
        <v>8.3262280942296343</v>
      </c>
      <c r="D1229" s="45">
        <v>0.50924952280001889</v>
      </c>
      <c r="E1229" s="61" t="s">
        <v>868</v>
      </c>
    </row>
    <row r="1230" spans="1:5" x14ac:dyDescent="0.25">
      <c r="A1230" s="42" t="s">
        <v>867</v>
      </c>
      <c r="B1230" s="50">
        <v>-7.9259999999976571E-2</v>
      </c>
      <c r="C1230" s="45">
        <v>0</v>
      </c>
      <c r="D1230" s="45">
        <v>0.2680000000000291</v>
      </c>
      <c r="E1230" s="61">
        <v>1006</v>
      </c>
    </row>
    <row r="1231" spans="1:5" x14ac:dyDescent="0.25">
      <c r="A1231" s="54" t="s">
        <v>867</v>
      </c>
      <c r="B1231" s="50">
        <v>4.9250000000029104E-2</v>
      </c>
      <c r="C1231" s="45">
        <v>0</v>
      </c>
      <c r="D1231" s="45">
        <v>0</v>
      </c>
      <c r="E1231" s="61">
        <v>1070</v>
      </c>
    </row>
    <row r="1232" spans="1:5" x14ac:dyDescent="0.25">
      <c r="A1232" s="54" t="s">
        <v>867</v>
      </c>
      <c r="B1232" s="50">
        <v>0.19291999999995824</v>
      </c>
      <c r="C1232" s="45">
        <v>0</v>
      </c>
      <c r="D1232" s="45">
        <v>0</v>
      </c>
      <c r="E1232" s="59">
        <v>1083</v>
      </c>
    </row>
    <row r="1233" spans="1:5" x14ac:dyDescent="0.25">
      <c r="A1233" s="54" t="s">
        <v>867</v>
      </c>
      <c r="B1233" s="50">
        <v>0.17603750000034779</v>
      </c>
      <c r="C1233" s="45">
        <v>0</v>
      </c>
      <c r="D1233" s="45">
        <v>0</v>
      </c>
      <c r="E1233" s="61">
        <v>1093</v>
      </c>
    </row>
    <row r="1234" spans="1:5" x14ac:dyDescent="0.25">
      <c r="A1234" s="39" t="s">
        <v>867</v>
      </c>
      <c r="B1234" s="50">
        <v>1.4400000000023283E-2</v>
      </c>
      <c r="C1234" s="45">
        <v>0</v>
      </c>
      <c r="D1234" s="45">
        <v>0</v>
      </c>
      <c r="E1234" s="61">
        <v>1180</v>
      </c>
    </row>
    <row r="1235" spans="1:5" x14ac:dyDescent="0.25">
      <c r="A1235" s="39" t="s">
        <v>867</v>
      </c>
      <c r="B1235" s="50">
        <v>-8.7400000000116052E-2</v>
      </c>
      <c r="C1235" s="45">
        <v>0</v>
      </c>
      <c r="D1235" s="45">
        <v>0</v>
      </c>
      <c r="E1235" s="61">
        <v>1222</v>
      </c>
    </row>
    <row r="1236" spans="1:5" x14ac:dyDescent="0.25">
      <c r="A1236" s="42" t="s">
        <v>869</v>
      </c>
      <c r="B1236" s="50">
        <v>0.49105830258304195</v>
      </c>
      <c r="C1236" s="45">
        <v>0.49105830258304195</v>
      </c>
      <c r="D1236" s="45">
        <v>0.49105830258304195</v>
      </c>
      <c r="E1236" s="61">
        <v>279</v>
      </c>
    </row>
    <row r="1237" spans="1:5" x14ac:dyDescent="0.25">
      <c r="A1237" s="39" t="s">
        <v>870</v>
      </c>
      <c r="B1237" s="50">
        <v>-0.46230400000013105</v>
      </c>
      <c r="C1237" s="45">
        <v>0</v>
      </c>
      <c r="D1237" s="45">
        <v>0</v>
      </c>
      <c r="E1237" s="61">
        <v>1216</v>
      </c>
    </row>
    <row r="1238" spans="1:5" x14ac:dyDescent="0.25">
      <c r="A1238" s="42" t="s">
        <v>871</v>
      </c>
      <c r="B1238" s="50">
        <v>0.19699999999966167</v>
      </c>
      <c r="C1238" s="45">
        <v>0</v>
      </c>
      <c r="D1238" s="45">
        <v>0.19699999999966167</v>
      </c>
      <c r="E1238" s="60">
        <v>419</v>
      </c>
    </row>
    <row r="1239" spans="1:5" ht="45" x14ac:dyDescent="0.25">
      <c r="A1239" s="42" t="s">
        <v>56</v>
      </c>
      <c r="B1239" s="50">
        <v>-9.9639825678195848E-2</v>
      </c>
      <c r="C1239" s="45">
        <v>-29.914094825678717</v>
      </c>
      <c r="D1239" s="45">
        <v>-0.17176982567821142</v>
      </c>
      <c r="E1239" s="61" t="s">
        <v>872</v>
      </c>
    </row>
    <row r="1240" spans="1:5" x14ac:dyDescent="0.25">
      <c r="A1240" s="42" t="s">
        <v>56</v>
      </c>
      <c r="B1240" s="50">
        <v>0.32717249999996056</v>
      </c>
      <c r="C1240" s="45">
        <v>0</v>
      </c>
      <c r="D1240" s="45">
        <v>0.26800000000002899</v>
      </c>
      <c r="E1240" s="59">
        <v>1029</v>
      </c>
    </row>
    <row r="1241" spans="1:5" x14ac:dyDescent="0.25">
      <c r="A1241" s="54" t="s">
        <v>56</v>
      </c>
      <c r="B1241" s="50">
        <v>-0.10815999999999804</v>
      </c>
      <c r="C1241" s="45">
        <v>0</v>
      </c>
      <c r="D1241" s="45">
        <v>0</v>
      </c>
      <c r="E1241" s="61">
        <v>1062</v>
      </c>
    </row>
    <row r="1242" spans="1:5" x14ac:dyDescent="0.25">
      <c r="A1242" s="39" t="s">
        <v>56</v>
      </c>
      <c r="B1242" s="50">
        <v>0.17194999999998117</v>
      </c>
      <c r="C1242" s="45">
        <v>0</v>
      </c>
      <c r="D1242" s="45">
        <v>0</v>
      </c>
      <c r="E1242" s="61">
        <v>1188</v>
      </c>
    </row>
    <row r="1243" spans="1:5" x14ac:dyDescent="0.25">
      <c r="A1243" s="39" t="s">
        <v>56</v>
      </c>
      <c r="B1243" s="50">
        <v>-4.4750000000249202E-2</v>
      </c>
      <c r="C1243" s="45">
        <v>0</v>
      </c>
      <c r="D1243" s="45">
        <v>0</v>
      </c>
      <c r="E1243" s="61">
        <v>1244</v>
      </c>
    </row>
    <row r="1244" spans="1:5" x14ac:dyDescent="0.25">
      <c r="A1244" s="40" t="s">
        <v>56</v>
      </c>
      <c r="B1244" s="50">
        <f>'1268'!F7</f>
        <v>-0.50587999999993372</v>
      </c>
      <c r="C1244" s="45">
        <v>0</v>
      </c>
      <c r="D1244" s="45">
        <v>-0.1509000000000924</v>
      </c>
      <c r="E1244" s="61">
        <v>1268</v>
      </c>
    </row>
    <row r="1245" spans="1:5" x14ac:dyDescent="0.25">
      <c r="A1245" s="42" t="s">
        <v>873</v>
      </c>
      <c r="B1245" s="50">
        <v>-10.769205197847384</v>
      </c>
      <c r="C1245" s="45">
        <v>8.4064206086042077</v>
      </c>
      <c r="D1245" s="45">
        <v>-10.769205197847384</v>
      </c>
      <c r="E1245" s="61" t="s">
        <v>874</v>
      </c>
    </row>
    <row r="1246" spans="1:5" x14ac:dyDescent="0.25">
      <c r="A1246" s="54" t="s">
        <v>875</v>
      </c>
      <c r="B1246" s="50">
        <v>-2.4849999999787542E-3</v>
      </c>
      <c r="C1246" s="45">
        <v>0</v>
      </c>
      <c r="D1246" s="45">
        <v>0</v>
      </c>
      <c r="E1246" s="59">
        <v>1081</v>
      </c>
    </row>
    <row r="1247" spans="1:5" ht="30" x14ac:dyDescent="0.25">
      <c r="A1247" s="42" t="s">
        <v>876</v>
      </c>
      <c r="B1247" s="50">
        <v>6.1299999998709609E-3</v>
      </c>
      <c r="C1247" s="45">
        <v>0</v>
      </c>
      <c r="D1247" s="45">
        <v>-0.39100000000001955</v>
      </c>
      <c r="E1247" s="61" t="s">
        <v>877</v>
      </c>
    </row>
    <row r="1248" spans="1:5" x14ac:dyDescent="0.25">
      <c r="A1248" s="42" t="s">
        <v>876</v>
      </c>
      <c r="B1248" s="50">
        <v>-0.45049999999991996</v>
      </c>
      <c r="C1248" s="45">
        <v>0</v>
      </c>
      <c r="D1248" s="45">
        <v>0</v>
      </c>
      <c r="E1248" s="61">
        <v>982</v>
      </c>
    </row>
    <row r="1249" spans="1:5" x14ac:dyDescent="0.25">
      <c r="A1249" s="42" t="s">
        <v>876</v>
      </c>
      <c r="B1249" s="50">
        <v>-0.1213470000000143</v>
      </c>
      <c r="C1249" s="45">
        <v>0</v>
      </c>
      <c r="D1249" s="45">
        <v>0</v>
      </c>
      <c r="E1249" s="59">
        <v>1001</v>
      </c>
    </row>
    <row r="1250" spans="1:5" x14ac:dyDescent="0.25">
      <c r="A1250" s="54" t="s">
        <v>876</v>
      </c>
      <c r="B1250" s="50">
        <v>0.10041600000022299</v>
      </c>
      <c r="C1250" s="45">
        <v>0</v>
      </c>
      <c r="D1250" s="45">
        <v>0</v>
      </c>
      <c r="E1250" s="59">
        <v>1077</v>
      </c>
    </row>
    <row r="1251" spans="1:5" x14ac:dyDescent="0.25">
      <c r="A1251" s="39" t="s">
        <v>876</v>
      </c>
      <c r="B1251" s="50">
        <v>-0.5192000000000121</v>
      </c>
      <c r="C1251" s="45">
        <v>0</v>
      </c>
      <c r="D1251" s="45">
        <v>0</v>
      </c>
      <c r="E1251" s="61">
        <v>1164</v>
      </c>
    </row>
    <row r="1252" spans="1:5" x14ac:dyDescent="0.25">
      <c r="A1252" s="42" t="s">
        <v>23</v>
      </c>
      <c r="B1252" s="50">
        <v>-0.39620000000002165</v>
      </c>
      <c r="C1252" s="45">
        <v>0</v>
      </c>
      <c r="D1252" s="45">
        <v>0.2680000000000291</v>
      </c>
      <c r="E1252" s="61">
        <v>1010</v>
      </c>
    </row>
    <row r="1253" spans="1:5" x14ac:dyDescent="0.25">
      <c r="A1253" s="42" t="s">
        <v>23</v>
      </c>
      <c r="B1253" s="50">
        <v>-0.52055250000000797</v>
      </c>
      <c r="C1253" s="45">
        <v>0</v>
      </c>
      <c r="D1253" s="45">
        <v>0.2680000000000291</v>
      </c>
      <c r="E1253" s="61">
        <v>1015</v>
      </c>
    </row>
    <row r="1254" spans="1:5" x14ac:dyDescent="0.25">
      <c r="A1254" s="42" t="s">
        <v>23</v>
      </c>
      <c r="B1254" s="50">
        <v>-0.43745499999977255</v>
      </c>
      <c r="C1254" s="45">
        <v>0</v>
      </c>
      <c r="D1254" s="45">
        <v>0.26800000000002899</v>
      </c>
      <c r="E1254" s="59">
        <v>1032</v>
      </c>
    </row>
    <row r="1255" spans="1:5" x14ac:dyDescent="0.25">
      <c r="A1255" s="42" t="s">
        <v>23</v>
      </c>
      <c r="B1255" s="50">
        <v>-0.29590749999999844</v>
      </c>
      <c r="C1255" s="45">
        <v>0</v>
      </c>
      <c r="D1255" s="45">
        <v>0.26800000000002899</v>
      </c>
      <c r="E1255" s="59">
        <v>1028</v>
      </c>
    </row>
    <row r="1256" spans="1:5" x14ac:dyDescent="0.25">
      <c r="A1256" s="42" t="s">
        <v>23</v>
      </c>
      <c r="B1256" s="50">
        <v>-0.59831000000031054</v>
      </c>
      <c r="C1256" s="45">
        <v>0</v>
      </c>
      <c r="D1256" s="45">
        <v>0.26800000000002899</v>
      </c>
      <c r="E1256" s="59">
        <v>1023</v>
      </c>
    </row>
    <row r="1257" spans="1:5" x14ac:dyDescent="0.25">
      <c r="A1257" s="42" t="s">
        <v>23</v>
      </c>
      <c r="B1257" s="50">
        <v>8.7750000000141881E-2</v>
      </c>
      <c r="C1257" s="45">
        <v>0</v>
      </c>
      <c r="D1257" s="45">
        <v>0.26800000000002899</v>
      </c>
      <c r="E1257" s="59">
        <v>1038</v>
      </c>
    </row>
    <row r="1258" spans="1:5" x14ac:dyDescent="0.25">
      <c r="A1258" s="42" t="s">
        <v>23</v>
      </c>
      <c r="B1258" s="50">
        <v>-8.1720000000132131E-2</v>
      </c>
      <c r="C1258" s="45">
        <v>0</v>
      </c>
      <c r="D1258" s="45">
        <v>0.26800000000002899</v>
      </c>
      <c r="E1258" s="61">
        <v>1045</v>
      </c>
    </row>
    <row r="1259" spans="1:5" x14ac:dyDescent="0.25">
      <c r="A1259" s="42" t="s">
        <v>23</v>
      </c>
      <c r="B1259" s="50">
        <v>-0.10546280000005481</v>
      </c>
      <c r="C1259" s="45">
        <v>0</v>
      </c>
      <c r="D1259" s="45">
        <v>0.26800000000002899</v>
      </c>
      <c r="E1259" s="61">
        <v>1051</v>
      </c>
    </row>
    <row r="1260" spans="1:5" x14ac:dyDescent="0.25">
      <c r="A1260" s="54" t="s">
        <v>23</v>
      </c>
      <c r="B1260" s="50">
        <v>-0.52288000000010015</v>
      </c>
      <c r="C1260" s="45">
        <v>0</v>
      </c>
      <c r="D1260" s="45">
        <v>0</v>
      </c>
      <c r="E1260" s="61">
        <v>1057</v>
      </c>
    </row>
    <row r="1261" spans="1:5" x14ac:dyDescent="0.25">
      <c r="A1261" s="54" t="s">
        <v>23</v>
      </c>
      <c r="B1261" s="50">
        <v>-0.44000000000005457</v>
      </c>
      <c r="C1261" s="45">
        <v>0</v>
      </c>
      <c r="D1261" s="45">
        <v>0</v>
      </c>
      <c r="E1261" s="59">
        <v>1073</v>
      </c>
    </row>
    <row r="1262" spans="1:5" x14ac:dyDescent="0.25">
      <c r="A1262" s="54" t="s">
        <v>23</v>
      </c>
      <c r="B1262" s="50">
        <v>-0.16896399999950518</v>
      </c>
      <c r="C1262" s="45">
        <v>0</v>
      </c>
      <c r="D1262" s="45">
        <v>0</v>
      </c>
      <c r="E1262" s="59">
        <v>1076</v>
      </c>
    </row>
    <row r="1263" spans="1:5" x14ac:dyDescent="0.25">
      <c r="A1263" s="54" t="s">
        <v>23</v>
      </c>
      <c r="B1263" s="50">
        <v>0.40721900000016831</v>
      </c>
      <c r="C1263" s="45">
        <v>0</v>
      </c>
      <c r="D1263" s="45">
        <v>0</v>
      </c>
      <c r="E1263" s="61">
        <v>1089</v>
      </c>
    </row>
    <row r="1264" spans="1:5" x14ac:dyDescent="0.25">
      <c r="A1264" s="54" t="s">
        <v>23</v>
      </c>
      <c r="B1264" s="50">
        <v>-9.8375499999974636E-2</v>
      </c>
      <c r="C1264" s="45">
        <v>0</v>
      </c>
      <c r="D1264" s="45">
        <v>0</v>
      </c>
      <c r="E1264" s="61">
        <v>1096</v>
      </c>
    </row>
    <row r="1265" spans="1:5" x14ac:dyDescent="0.25">
      <c r="A1265" s="40" t="s">
        <v>23</v>
      </c>
      <c r="B1265" s="50">
        <v>-0.2323549999999841</v>
      </c>
      <c r="C1265" s="45">
        <v>0</v>
      </c>
      <c r="D1265" s="45">
        <v>0</v>
      </c>
      <c r="E1265" s="61">
        <v>1101</v>
      </c>
    </row>
    <row r="1266" spans="1:5" x14ac:dyDescent="0.25">
      <c r="A1266" s="39" t="s">
        <v>23</v>
      </c>
      <c r="B1266" s="50">
        <v>-61.953349499999831</v>
      </c>
      <c r="C1266" s="45">
        <v>0</v>
      </c>
      <c r="D1266" s="45">
        <v>0</v>
      </c>
      <c r="E1266" s="61">
        <v>1111</v>
      </c>
    </row>
    <row r="1267" spans="1:5" x14ac:dyDescent="0.25">
      <c r="A1267" s="39" t="s">
        <v>23</v>
      </c>
      <c r="B1267" s="50">
        <v>0.24715999999989435</v>
      </c>
      <c r="C1267" s="45">
        <v>0</v>
      </c>
      <c r="D1267" s="45">
        <v>0</v>
      </c>
      <c r="E1267" s="61">
        <v>1120</v>
      </c>
    </row>
    <row r="1268" spans="1:5" x14ac:dyDescent="0.25">
      <c r="A1268" s="39" t="s">
        <v>23</v>
      </c>
      <c r="B1268" s="50">
        <v>-0.21649999999988268</v>
      </c>
      <c r="C1268" s="45">
        <v>0</v>
      </c>
      <c r="D1268" s="45">
        <v>0</v>
      </c>
      <c r="E1268" s="61">
        <v>1128</v>
      </c>
    </row>
    <row r="1269" spans="1:5" x14ac:dyDescent="0.25">
      <c r="A1269" s="39" t="s">
        <v>23</v>
      </c>
      <c r="B1269" s="50">
        <v>0.36261999999987893</v>
      </c>
      <c r="C1269" s="45">
        <v>0</v>
      </c>
      <c r="D1269" s="45">
        <v>0</v>
      </c>
      <c r="E1269" s="61">
        <v>1132</v>
      </c>
    </row>
    <row r="1270" spans="1:5" x14ac:dyDescent="0.25">
      <c r="A1270" s="39" t="s">
        <v>23</v>
      </c>
      <c r="B1270" s="50">
        <v>64.592400000000225</v>
      </c>
      <c r="C1270" s="45">
        <v>0</v>
      </c>
      <c r="D1270" s="45">
        <v>0</v>
      </c>
      <c r="E1270" s="61">
        <v>1150</v>
      </c>
    </row>
    <row r="1271" spans="1:5" x14ac:dyDescent="0.25">
      <c r="A1271" s="39" t="s">
        <v>23</v>
      </c>
      <c r="B1271" s="50">
        <v>1589.6564000000003</v>
      </c>
      <c r="C1271" s="45">
        <v>0</v>
      </c>
      <c r="D1271" s="45">
        <v>0</v>
      </c>
      <c r="E1271" s="61">
        <v>1168</v>
      </c>
    </row>
    <row r="1272" spans="1:5" x14ac:dyDescent="0.25">
      <c r="A1272" s="39" t="s">
        <v>23</v>
      </c>
      <c r="B1272" s="50">
        <v>-1588.9788000000001</v>
      </c>
      <c r="C1272" s="45">
        <v>0</v>
      </c>
      <c r="D1272" s="45">
        <v>0</v>
      </c>
      <c r="E1272" s="61">
        <v>1169</v>
      </c>
    </row>
    <row r="1273" spans="1:5" x14ac:dyDescent="0.25">
      <c r="A1273" s="39" t="s">
        <v>23</v>
      </c>
      <c r="B1273" s="50">
        <v>1124.6210000000001</v>
      </c>
      <c r="C1273" s="45">
        <v>0</v>
      </c>
      <c r="D1273" s="45">
        <v>0</v>
      </c>
      <c r="E1273" s="61">
        <v>1174</v>
      </c>
    </row>
    <row r="1274" spans="1:5" x14ac:dyDescent="0.25">
      <c r="A1274" s="39" t="s">
        <v>23</v>
      </c>
      <c r="B1274" s="50">
        <v>9.9134999999998854</v>
      </c>
      <c r="C1274" s="45">
        <v>0</v>
      </c>
      <c r="D1274" s="45">
        <v>0</v>
      </c>
      <c r="E1274" s="61">
        <v>1177</v>
      </c>
    </row>
    <row r="1275" spans="1:5" x14ac:dyDescent="0.25">
      <c r="A1275" s="39" t="s">
        <v>23</v>
      </c>
      <c r="B1275" s="50">
        <v>-1136.2836000000002</v>
      </c>
      <c r="C1275" s="45">
        <v>0</v>
      </c>
      <c r="D1275" s="45">
        <v>0</v>
      </c>
      <c r="E1275" s="61">
        <v>1181</v>
      </c>
    </row>
    <row r="1276" spans="1:5" x14ac:dyDescent="0.25">
      <c r="A1276" s="39" t="s">
        <v>23</v>
      </c>
      <c r="B1276" s="50">
        <v>-0.47199999999997999</v>
      </c>
      <c r="C1276" s="45">
        <v>0</v>
      </c>
      <c r="D1276" s="45">
        <v>0</v>
      </c>
      <c r="E1276" s="61">
        <v>1185</v>
      </c>
    </row>
    <row r="1277" spans="1:5" x14ac:dyDescent="0.25">
      <c r="A1277" s="39" t="s">
        <v>23</v>
      </c>
      <c r="B1277" s="50">
        <v>-0.58999999999991815</v>
      </c>
      <c r="C1277" s="45">
        <v>0</v>
      </c>
      <c r="D1277" s="45">
        <v>0</v>
      </c>
      <c r="E1277" s="61">
        <v>1190</v>
      </c>
    </row>
    <row r="1278" spans="1:5" x14ac:dyDescent="0.25">
      <c r="A1278" s="39" t="s">
        <v>23</v>
      </c>
      <c r="B1278" s="50">
        <v>5.6540000000040891E-2</v>
      </c>
      <c r="C1278" s="45">
        <v>0</v>
      </c>
      <c r="D1278" s="45">
        <v>0</v>
      </c>
      <c r="E1278" s="61">
        <v>1195</v>
      </c>
    </row>
    <row r="1279" spans="1:5" x14ac:dyDescent="0.25">
      <c r="A1279" s="39" t="s">
        <v>23</v>
      </c>
      <c r="B1279" s="50">
        <v>-0.14490000000023429</v>
      </c>
      <c r="C1279" s="45">
        <v>0</v>
      </c>
      <c r="D1279" s="45">
        <v>0</v>
      </c>
      <c r="E1279" s="61">
        <v>1198</v>
      </c>
    </row>
    <row r="1280" spans="1:5" x14ac:dyDescent="0.25">
      <c r="A1280" s="39" t="s">
        <v>23</v>
      </c>
      <c r="B1280" s="50">
        <v>2.6259999999992942</v>
      </c>
      <c r="C1280" s="45">
        <v>0</v>
      </c>
      <c r="D1280" s="45">
        <v>0</v>
      </c>
      <c r="E1280" s="61">
        <v>1217</v>
      </c>
    </row>
    <row r="1281" spans="1:5" x14ac:dyDescent="0.25">
      <c r="A1281" s="39" t="s">
        <v>23</v>
      </c>
      <c r="B1281" s="50">
        <v>5.6959999999889988E-2</v>
      </c>
      <c r="C1281" s="45">
        <v>0</v>
      </c>
      <c r="D1281" s="45">
        <v>0</v>
      </c>
      <c r="E1281" s="61">
        <v>1224</v>
      </c>
    </row>
    <row r="1282" spans="1:5" x14ac:dyDescent="0.25">
      <c r="A1282" s="39" t="s">
        <v>23</v>
      </c>
      <c r="B1282" s="50">
        <f>'1261'!F6</f>
        <v>-0.17538999999987936</v>
      </c>
      <c r="C1282" s="45">
        <v>0</v>
      </c>
      <c r="D1282" s="45">
        <v>-0.1509000000000924</v>
      </c>
      <c r="E1282" s="61">
        <v>1261</v>
      </c>
    </row>
    <row r="1283" spans="1:5" x14ac:dyDescent="0.25">
      <c r="A1283" s="40" t="s">
        <v>23</v>
      </c>
      <c r="B1283" s="50">
        <f>'1268'!F9</f>
        <v>-0.10431999999991604</v>
      </c>
      <c r="C1283" s="45">
        <v>0</v>
      </c>
      <c r="D1283" s="45">
        <v>-0.1509000000000924</v>
      </c>
      <c r="E1283" s="61">
        <v>1268</v>
      </c>
    </row>
    <row r="1284" spans="1:5" x14ac:dyDescent="0.25">
      <c r="A1284" s="40" t="s">
        <v>23</v>
      </c>
      <c r="B1284" s="50">
        <f>'1273'!F4</f>
        <v>-0.58719999999993888</v>
      </c>
      <c r="C1284" s="45">
        <v>0</v>
      </c>
      <c r="D1284" s="45">
        <v>-0.1509000000000924</v>
      </c>
      <c r="E1284" s="61">
        <v>1273</v>
      </c>
    </row>
    <row r="1285" spans="1:5" x14ac:dyDescent="0.25">
      <c r="A1285" s="40" t="s">
        <v>23</v>
      </c>
      <c r="B1285" s="50">
        <f>'1276'!F6</f>
        <v>0.26260000000002037</v>
      </c>
      <c r="C1285" s="45">
        <v>0</v>
      </c>
      <c r="D1285" s="45">
        <v>-0.1509000000000924</v>
      </c>
      <c r="E1285" s="61">
        <v>1276</v>
      </c>
    </row>
    <row r="1286" spans="1:5" x14ac:dyDescent="0.25">
      <c r="A1286" s="40" t="s">
        <v>23</v>
      </c>
      <c r="B1286" s="50">
        <f>'1284'!D10</f>
        <v>0</v>
      </c>
      <c r="C1286" s="45">
        <v>0</v>
      </c>
      <c r="D1286" s="45">
        <v>-0.1509000000000924</v>
      </c>
      <c r="E1286" s="61">
        <v>1284</v>
      </c>
    </row>
    <row r="1287" spans="1:5" x14ac:dyDescent="0.25">
      <c r="A1287" s="69" t="s">
        <v>23</v>
      </c>
      <c r="B1287" s="50">
        <f>'1295'!D5</f>
        <v>-1.2000000000000455</v>
      </c>
      <c r="C1287" s="45">
        <v>0</v>
      </c>
      <c r="D1287" s="45">
        <v>0</v>
      </c>
      <c r="E1287" s="61">
        <v>1295</v>
      </c>
    </row>
    <row r="1288" spans="1:5" x14ac:dyDescent="0.25">
      <c r="A1288" s="69" t="s">
        <v>23</v>
      </c>
      <c r="B1288" s="50">
        <f>'1298'!D4</f>
        <v>-9.9999999999909051E-3</v>
      </c>
      <c r="C1288" s="45">
        <v>0</v>
      </c>
      <c r="D1288" s="45">
        <v>0</v>
      </c>
      <c r="E1288" s="61">
        <v>1298</v>
      </c>
    </row>
    <row r="1289" spans="1:5" x14ac:dyDescent="0.25">
      <c r="A1289" s="42" t="s">
        <v>23</v>
      </c>
      <c r="B1289" s="50">
        <f>'1303'!D10</f>
        <v>9.9999999999909051E-3</v>
      </c>
      <c r="C1289" s="45">
        <v>0</v>
      </c>
      <c r="D1289" s="45">
        <v>0</v>
      </c>
      <c r="E1289" s="61">
        <v>1303</v>
      </c>
    </row>
    <row r="1290" spans="1:5" x14ac:dyDescent="0.25">
      <c r="A1290" s="93" t="s">
        <v>23</v>
      </c>
      <c r="B1290" s="50">
        <f>'1316'!D4</f>
        <v>0.6999999999998181</v>
      </c>
      <c r="C1290" s="45">
        <v>0</v>
      </c>
      <c r="D1290" s="45">
        <v>0</v>
      </c>
      <c r="E1290" s="61">
        <v>1316</v>
      </c>
    </row>
    <row r="1291" spans="1:5" x14ac:dyDescent="0.25">
      <c r="A1291" s="42" t="s">
        <v>878</v>
      </c>
      <c r="B1291" s="50">
        <v>11.088943333333532</v>
      </c>
      <c r="C1291" s="45">
        <v>-3.4566666666664787</v>
      </c>
      <c r="D1291" s="45">
        <v>11.088943333333532</v>
      </c>
      <c r="E1291" s="61" t="s">
        <v>879</v>
      </c>
    </row>
    <row r="1292" spans="1:5" x14ac:dyDescent="0.25">
      <c r="A1292" s="42" t="s">
        <v>112</v>
      </c>
      <c r="B1292" s="50">
        <v>8.3788999999994758</v>
      </c>
      <c r="C1292" s="45">
        <v>0</v>
      </c>
      <c r="D1292" s="45">
        <v>8.8188999999999851</v>
      </c>
      <c r="E1292" s="60" t="s">
        <v>880</v>
      </c>
    </row>
    <row r="1293" spans="1:5" x14ac:dyDescent="0.25">
      <c r="A1293" s="54" t="s">
        <v>112</v>
      </c>
      <c r="B1293" s="50">
        <v>-0.89625000000000909</v>
      </c>
      <c r="C1293" s="45">
        <v>0</v>
      </c>
      <c r="D1293" s="45">
        <v>0</v>
      </c>
      <c r="E1293" s="61">
        <v>1091</v>
      </c>
    </row>
    <row r="1294" spans="1:5" x14ac:dyDescent="0.25">
      <c r="A1294" s="40" t="s">
        <v>112</v>
      </c>
      <c r="B1294" s="50">
        <f>'1282'!F4</f>
        <v>-6.8800000000010186E-2</v>
      </c>
      <c r="C1294" s="45">
        <v>0</v>
      </c>
      <c r="D1294" s="45">
        <v>-0.15090000000009199</v>
      </c>
      <c r="E1294" s="61">
        <v>1282</v>
      </c>
    </row>
    <row r="1295" spans="1:5" x14ac:dyDescent="0.25">
      <c r="A1295" s="42" t="s">
        <v>881</v>
      </c>
      <c r="B1295" s="50">
        <v>0.43749402985062602</v>
      </c>
      <c r="C1295" s="45">
        <v>-0.22950597014929031</v>
      </c>
      <c r="D1295" s="45">
        <v>0.43749402985062602</v>
      </c>
      <c r="E1295" s="61" t="s">
        <v>882</v>
      </c>
    </row>
    <row r="1296" spans="1:5" ht="30" x14ac:dyDescent="0.25">
      <c r="A1296" s="42" t="s">
        <v>883</v>
      </c>
      <c r="B1296" s="50">
        <v>-0.49646000000018375</v>
      </c>
      <c r="C1296" s="45">
        <v>0</v>
      </c>
      <c r="D1296" s="45">
        <v>0.18869999999958509</v>
      </c>
      <c r="E1296" s="61" t="s">
        <v>884</v>
      </c>
    </row>
    <row r="1297" spans="1:5" x14ac:dyDescent="0.25">
      <c r="A1297" s="42" t="s">
        <v>885</v>
      </c>
      <c r="B1297" s="50">
        <v>0.31500000000005457</v>
      </c>
      <c r="C1297" s="45">
        <v>0</v>
      </c>
      <c r="D1297" s="45">
        <v>0.31500000000005457</v>
      </c>
      <c r="E1297" s="61">
        <v>410</v>
      </c>
    </row>
    <row r="1298" spans="1:5" x14ac:dyDescent="0.25">
      <c r="A1298" s="40" t="s">
        <v>140</v>
      </c>
      <c r="B1298" s="50">
        <f>'1288'!D7</f>
        <v>-0.60999999999989996</v>
      </c>
      <c r="C1298" s="45">
        <v>0</v>
      </c>
      <c r="D1298" s="45">
        <v>-0.1509000000000924</v>
      </c>
      <c r="E1298" s="61">
        <v>1288</v>
      </c>
    </row>
    <row r="1299" spans="1:5" ht="45" x14ac:dyDescent="0.25">
      <c r="A1299" s="42" t="s">
        <v>886</v>
      </c>
      <c r="B1299" s="50">
        <v>-0.11264910293800767</v>
      </c>
      <c r="C1299" s="45">
        <v>-8.7979748099769495E-2</v>
      </c>
      <c r="D1299" s="45">
        <v>4.8390308970616616</v>
      </c>
      <c r="E1299" s="61" t="s">
        <v>887</v>
      </c>
    </row>
    <row r="1300" spans="1:5" x14ac:dyDescent="0.25">
      <c r="A1300" s="42" t="s">
        <v>888</v>
      </c>
      <c r="B1300" s="50">
        <v>1.0084816326530017</v>
      </c>
      <c r="C1300" s="45">
        <v>1.0084816326530017</v>
      </c>
      <c r="D1300" s="45">
        <v>1.0084816326530017</v>
      </c>
      <c r="E1300" s="61">
        <v>289</v>
      </c>
    </row>
    <row r="1301" spans="1:5" ht="30" x14ac:dyDescent="0.25">
      <c r="A1301" s="42" t="s">
        <v>889</v>
      </c>
      <c r="B1301" s="50">
        <v>-0.33478000000059183</v>
      </c>
      <c r="C1301" s="45">
        <v>0</v>
      </c>
      <c r="D1301" s="45">
        <v>-0.30200000000030514</v>
      </c>
      <c r="E1301" s="61" t="s">
        <v>890</v>
      </c>
    </row>
    <row r="1302" spans="1:5" x14ac:dyDescent="0.25">
      <c r="A1302" s="42" t="s">
        <v>889</v>
      </c>
      <c r="B1302" s="50">
        <v>0.39199999999982538</v>
      </c>
      <c r="C1302" s="45">
        <v>0</v>
      </c>
      <c r="D1302" s="45">
        <v>0</v>
      </c>
      <c r="E1302" s="61">
        <v>989</v>
      </c>
    </row>
    <row r="1303" spans="1:5" x14ac:dyDescent="0.25">
      <c r="A1303" s="42" t="s">
        <v>889</v>
      </c>
      <c r="B1303" s="50">
        <v>-0.43456850000006852</v>
      </c>
      <c r="C1303" s="45">
        <v>0</v>
      </c>
      <c r="D1303" s="45">
        <v>0</v>
      </c>
      <c r="E1303" s="59">
        <v>1001</v>
      </c>
    </row>
    <row r="1304" spans="1:5" x14ac:dyDescent="0.25">
      <c r="A1304" s="42" t="s">
        <v>889</v>
      </c>
      <c r="B1304" s="50">
        <v>0.30280000000038854</v>
      </c>
      <c r="C1304" s="45">
        <v>0</v>
      </c>
      <c r="D1304" s="45">
        <v>0.2680000000000291</v>
      </c>
      <c r="E1304" s="61">
        <v>1009</v>
      </c>
    </row>
    <row r="1305" spans="1:5" x14ac:dyDescent="0.25">
      <c r="A1305" s="42" t="s">
        <v>889</v>
      </c>
      <c r="B1305" s="50">
        <v>0.24320000000011532</v>
      </c>
      <c r="C1305" s="45">
        <v>0</v>
      </c>
      <c r="D1305" s="45">
        <v>0.2680000000000291</v>
      </c>
      <c r="E1305" s="59">
        <v>1016</v>
      </c>
    </row>
    <row r="1306" spans="1:5" x14ac:dyDescent="0.25">
      <c r="A1306" s="42" t="s">
        <v>889</v>
      </c>
      <c r="B1306" s="50">
        <v>-0.50747999999998683</v>
      </c>
      <c r="C1306" s="45">
        <v>0</v>
      </c>
      <c r="D1306" s="45">
        <v>0.2680000000000291</v>
      </c>
      <c r="E1306" s="59">
        <v>1041</v>
      </c>
    </row>
    <row r="1307" spans="1:5" x14ac:dyDescent="0.25">
      <c r="A1307" s="39" t="s">
        <v>889</v>
      </c>
      <c r="B1307" s="50">
        <v>3.9526999999907275E-2</v>
      </c>
      <c r="C1307" s="45">
        <v>0</v>
      </c>
      <c r="D1307" s="45">
        <v>0</v>
      </c>
      <c r="E1307" s="61">
        <v>1138</v>
      </c>
    </row>
    <row r="1308" spans="1:5" x14ac:dyDescent="0.25">
      <c r="A1308" s="39" t="s">
        <v>889</v>
      </c>
      <c r="B1308" s="50">
        <v>0.23800000000028376</v>
      </c>
      <c r="C1308" s="45">
        <v>0</v>
      </c>
      <c r="D1308" s="45">
        <v>0</v>
      </c>
      <c r="E1308" s="61">
        <v>1164</v>
      </c>
    </row>
    <row r="1309" spans="1:5" x14ac:dyDescent="0.25">
      <c r="A1309" s="39" t="s">
        <v>889</v>
      </c>
      <c r="B1309" s="50">
        <v>-0.20670000000006894</v>
      </c>
      <c r="C1309" s="45">
        <v>0</v>
      </c>
      <c r="D1309" s="45">
        <v>0</v>
      </c>
      <c r="E1309" s="61">
        <v>1198</v>
      </c>
    </row>
    <row r="1310" spans="1:5" x14ac:dyDescent="0.25">
      <c r="A1310" s="42" t="s">
        <v>891</v>
      </c>
      <c r="B1310" s="50">
        <v>0.89946666666662622</v>
      </c>
      <c r="C1310" s="45">
        <v>0.89946666666662622</v>
      </c>
      <c r="D1310" s="45">
        <v>0.89946666666662622</v>
      </c>
      <c r="E1310" s="61">
        <v>149</v>
      </c>
    </row>
    <row r="1311" spans="1:5" x14ac:dyDescent="0.25">
      <c r="A1311" s="42" t="s">
        <v>892</v>
      </c>
      <c r="B1311" s="50">
        <v>-0.33446000000003551</v>
      </c>
      <c r="C1311" s="45">
        <v>0</v>
      </c>
      <c r="D1311" s="45">
        <v>1.5873400000001601</v>
      </c>
      <c r="E1311" s="61">
        <v>860</v>
      </c>
    </row>
    <row r="1312" spans="1:5" x14ac:dyDescent="0.25">
      <c r="A1312" s="39" t="s">
        <v>892</v>
      </c>
      <c r="B1312" s="50">
        <v>0.78520999999989272</v>
      </c>
      <c r="C1312" s="45">
        <v>0</v>
      </c>
      <c r="D1312" s="45">
        <v>0</v>
      </c>
      <c r="E1312" s="61">
        <v>1243</v>
      </c>
    </row>
    <row r="1313" spans="1:5" x14ac:dyDescent="0.25">
      <c r="A1313" s="42" t="s">
        <v>893</v>
      </c>
      <c r="B1313" s="50">
        <v>-6.6900000000543969E-2</v>
      </c>
      <c r="C1313" s="45">
        <v>0</v>
      </c>
      <c r="D1313" s="45">
        <v>-6.6900000000543969E-2</v>
      </c>
      <c r="E1313" s="61" t="s">
        <v>894</v>
      </c>
    </row>
    <row r="1314" spans="1:5" ht="30" x14ac:dyDescent="0.25">
      <c r="A1314" s="42" t="s">
        <v>30</v>
      </c>
      <c r="B1314" s="50">
        <v>-1.0948590000007243</v>
      </c>
      <c r="C1314" s="45">
        <v>0</v>
      </c>
      <c r="D1314" s="45">
        <v>-0.66837500000042382</v>
      </c>
      <c r="E1314" s="61" t="s">
        <v>895</v>
      </c>
    </row>
    <row r="1315" spans="1:5" x14ac:dyDescent="0.25">
      <c r="A1315" s="40" t="s">
        <v>30</v>
      </c>
      <c r="B1315" s="50">
        <v>0.32635499999992135</v>
      </c>
      <c r="C1315" s="45">
        <v>0</v>
      </c>
      <c r="D1315" s="45">
        <v>0</v>
      </c>
      <c r="E1315" s="61">
        <v>1102</v>
      </c>
    </row>
    <row r="1316" spans="1:5" x14ac:dyDescent="0.25">
      <c r="A1316" s="39" t="s">
        <v>30</v>
      </c>
      <c r="B1316" s="50">
        <v>0.2872000000000412</v>
      </c>
      <c r="C1316" s="45">
        <v>0</v>
      </c>
      <c r="D1316" s="45">
        <v>0</v>
      </c>
      <c r="E1316" s="61">
        <v>1167</v>
      </c>
    </row>
    <row r="1317" spans="1:5" x14ac:dyDescent="0.25">
      <c r="A1317" s="39" t="s">
        <v>30</v>
      </c>
      <c r="B1317" s="50">
        <f>'1263'!F5</f>
        <v>6.8479999999908614E-2</v>
      </c>
      <c r="C1317" s="45">
        <v>0</v>
      </c>
      <c r="D1317" s="45">
        <v>-0.1509000000000924</v>
      </c>
      <c r="E1317" s="61">
        <v>1263</v>
      </c>
    </row>
    <row r="1318" spans="1:5" x14ac:dyDescent="0.25">
      <c r="A1318" s="39" t="s">
        <v>896</v>
      </c>
      <c r="B1318" s="50">
        <v>0.13373000000046886</v>
      </c>
      <c r="C1318" s="45">
        <v>0</v>
      </c>
      <c r="D1318" s="45">
        <v>0</v>
      </c>
      <c r="E1318" s="61">
        <v>1257</v>
      </c>
    </row>
    <row r="1319" spans="1:5" x14ac:dyDescent="0.25">
      <c r="A1319" s="39" t="s">
        <v>897</v>
      </c>
      <c r="B1319" s="50">
        <v>-0.41820000000006985</v>
      </c>
      <c r="C1319" s="45">
        <v>0</v>
      </c>
      <c r="D1319" s="45">
        <v>0</v>
      </c>
      <c r="E1319" s="61">
        <v>1229</v>
      </c>
    </row>
    <row r="1320" spans="1:5" x14ac:dyDescent="0.25">
      <c r="A1320" s="39" t="s">
        <v>77</v>
      </c>
      <c r="B1320" s="50">
        <v>-0.36819999999994479</v>
      </c>
      <c r="C1320" s="45">
        <v>0</v>
      </c>
      <c r="D1320" s="45">
        <v>0</v>
      </c>
      <c r="E1320" s="61">
        <v>1194</v>
      </c>
    </row>
    <row r="1321" spans="1:5" x14ac:dyDescent="0.25">
      <c r="A1321" s="39" t="s">
        <v>77</v>
      </c>
      <c r="B1321" s="50">
        <v>-0.48925000000008367</v>
      </c>
      <c r="C1321" s="45">
        <v>0</v>
      </c>
      <c r="D1321" s="45">
        <v>0</v>
      </c>
      <c r="E1321" s="61">
        <v>1202</v>
      </c>
    </row>
    <row r="1322" spans="1:5" x14ac:dyDescent="0.25">
      <c r="A1322" s="40" t="s">
        <v>77</v>
      </c>
      <c r="B1322" s="50">
        <f>'1273'!F8</f>
        <v>-0.3751999999999498</v>
      </c>
      <c r="C1322" s="45">
        <v>0</v>
      </c>
      <c r="D1322" s="45">
        <v>-0.1509000000000924</v>
      </c>
      <c r="E1322" s="61">
        <v>1273</v>
      </c>
    </row>
    <row r="1323" spans="1:5" ht="120" x14ac:dyDescent="0.25">
      <c r="A1323" s="42" t="s">
        <v>70</v>
      </c>
      <c r="B1323" s="50">
        <v>-0.1438658297405766</v>
      </c>
      <c r="C1323" s="45">
        <v>7.980903214015342</v>
      </c>
      <c r="D1323" s="45">
        <v>5.0734170259403299E-2</v>
      </c>
      <c r="E1323" s="60" t="s">
        <v>898</v>
      </c>
    </row>
    <row r="1324" spans="1:5" x14ac:dyDescent="0.25">
      <c r="A1324" s="39" t="s">
        <v>70</v>
      </c>
      <c r="B1324" s="50">
        <v>-0.31419999999991433</v>
      </c>
      <c r="C1324" s="45">
        <v>0</v>
      </c>
      <c r="D1324" s="45">
        <v>0</v>
      </c>
      <c r="E1324" s="61">
        <v>1183</v>
      </c>
    </row>
    <row r="1325" spans="1:5" x14ac:dyDescent="0.25">
      <c r="A1325" s="40" t="s">
        <v>70</v>
      </c>
      <c r="B1325" s="50">
        <f>'1271'!F5</f>
        <v>0.49288000000001375</v>
      </c>
      <c r="C1325" s="45">
        <v>0</v>
      </c>
      <c r="D1325" s="45">
        <v>-0.1509000000000924</v>
      </c>
      <c r="E1325" s="61">
        <v>1271</v>
      </c>
    </row>
    <row r="1326" spans="1:5" x14ac:dyDescent="0.25">
      <c r="A1326" s="42" t="s">
        <v>899</v>
      </c>
      <c r="B1326" s="50">
        <v>-0.63459999999986394</v>
      </c>
      <c r="C1326" s="45">
        <v>0</v>
      </c>
      <c r="D1326" s="45">
        <v>0.26800000000002899</v>
      </c>
      <c r="E1326" s="61">
        <v>1046</v>
      </c>
    </row>
    <row r="1327" spans="1:5" x14ac:dyDescent="0.25">
      <c r="A1327" s="33" t="s">
        <v>899</v>
      </c>
      <c r="B1327" s="50">
        <v>1.0807479999998577</v>
      </c>
      <c r="C1327" s="45">
        <v>0</v>
      </c>
      <c r="D1327" s="45">
        <v>0</v>
      </c>
      <c r="E1327" s="61">
        <v>1114</v>
      </c>
    </row>
    <row r="1328" spans="1:5" x14ac:dyDescent="0.25">
      <c r="A1328" s="42" t="s">
        <v>900</v>
      </c>
      <c r="B1328" s="50">
        <v>-0.33320000000003347</v>
      </c>
      <c r="C1328" s="45">
        <v>0</v>
      </c>
      <c r="D1328" s="45">
        <v>-0.33320000000003347</v>
      </c>
      <c r="E1328" s="60">
        <v>317</v>
      </c>
    </row>
    <row r="1329" spans="1:5" x14ac:dyDescent="0.25">
      <c r="A1329" s="39" t="s">
        <v>900</v>
      </c>
      <c r="B1329" s="50">
        <v>0.35217999999986205</v>
      </c>
      <c r="C1329" s="45">
        <v>0</v>
      </c>
      <c r="D1329" s="45">
        <v>0</v>
      </c>
      <c r="E1329" s="61">
        <v>1248</v>
      </c>
    </row>
    <row r="1330" spans="1:5" x14ac:dyDescent="0.25">
      <c r="A1330" s="54" t="s">
        <v>901</v>
      </c>
      <c r="B1330" s="50">
        <v>-0.5629600000000039</v>
      </c>
      <c r="C1330" s="45">
        <v>0</v>
      </c>
      <c r="D1330" s="45">
        <v>0</v>
      </c>
      <c r="E1330" s="61">
        <v>1100</v>
      </c>
    </row>
    <row r="1331" spans="1:5" x14ac:dyDescent="0.25">
      <c r="A1331" s="42" t="s">
        <v>51</v>
      </c>
      <c r="B1331" s="50">
        <v>9.3349999999645661E-3</v>
      </c>
      <c r="C1331" s="45">
        <v>0</v>
      </c>
      <c r="D1331" s="45">
        <v>0.2680000000000291</v>
      </c>
      <c r="E1331" s="59">
        <v>1000</v>
      </c>
    </row>
    <row r="1332" spans="1:5" x14ac:dyDescent="0.25">
      <c r="A1332" s="39" t="s">
        <v>51</v>
      </c>
      <c r="B1332" s="50">
        <v>1120.52</v>
      </c>
      <c r="C1332" s="45">
        <v>0</v>
      </c>
      <c r="D1332" s="45">
        <v>0</v>
      </c>
      <c r="E1332" s="61">
        <v>1169</v>
      </c>
    </row>
    <row r="1333" spans="1:5" x14ac:dyDescent="0.25">
      <c r="A1333" s="39" t="s">
        <v>51</v>
      </c>
      <c r="B1333" s="50">
        <v>-1120.9871999999998</v>
      </c>
      <c r="C1333" s="45">
        <v>0</v>
      </c>
      <c r="D1333" s="45">
        <v>0</v>
      </c>
      <c r="E1333" s="61">
        <v>1169</v>
      </c>
    </row>
    <row r="1334" spans="1:5" x14ac:dyDescent="0.25">
      <c r="A1334" s="39" t="s">
        <v>51</v>
      </c>
      <c r="B1334" s="50">
        <v>-965.04364800000019</v>
      </c>
      <c r="C1334" s="45">
        <v>0</v>
      </c>
      <c r="D1334" s="45">
        <v>0</v>
      </c>
      <c r="E1334" s="61">
        <v>1214</v>
      </c>
    </row>
    <row r="1335" spans="1:5" x14ac:dyDescent="0.25">
      <c r="A1335" s="39" t="s">
        <v>51</v>
      </c>
      <c r="B1335" s="50">
        <v>965.59096999999974</v>
      </c>
      <c r="C1335" s="45">
        <v>0</v>
      </c>
      <c r="D1335" s="45">
        <v>0</v>
      </c>
      <c r="E1335" s="61">
        <v>1218</v>
      </c>
    </row>
    <row r="1336" spans="1:5" x14ac:dyDescent="0.25">
      <c r="A1336" s="39" t="s">
        <v>51</v>
      </c>
      <c r="B1336" s="50">
        <v>0.18399999999996908</v>
      </c>
      <c r="C1336" s="45">
        <v>0</v>
      </c>
      <c r="D1336" s="45">
        <v>0</v>
      </c>
      <c r="E1336" s="61">
        <v>1237</v>
      </c>
    </row>
    <row r="1337" spans="1:5" x14ac:dyDescent="0.25">
      <c r="A1337" s="39" t="s">
        <v>51</v>
      </c>
      <c r="B1337" s="50">
        <v>0.11993999999992866</v>
      </c>
      <c r="C1337" s="45">
        <v>0</v>
      </c>
      <c r="D1337" s="45">
        <v>0</v>
      </c>
      <c r="E1337" s="61">
        <v>1259</v>
      </c>
    </row>
    <row r="1338" spans="1:5" x14ac:dyDescent="0.25">
      <c r="A1338" s="39" t="s">
        <v>51</v>
      </c>
      <c r="B1338" s="50">
        <f>'1267'!F7</f>
        <v>-0.38119999999980791</v>
      </c>
      <c r="C1338" s="45">
        <v>0</v>
      </c>
      <c r="D1338" s="45">
        <v>-0.1509000000000924</v>
      </c>
      <c r="E1338" s="61">
        <v>1267</v>
      </c>
    </row>
    <row r="1339" spans="1:5" x14ac:dyDescent="0.25">
      <c r="A1339" s="92" t="s">
        <v>51</v>
      </c>
      <c r="B1339" s="50">
        <f>'1314'!D6</f>
        <v>-5.999999999994543E-2</v>
      </c>
      <c r="C1339" s="45">
        <v>0</v>
      </c>
      <c r="D1339" s="45">
        <v>0</v>
      </c>
      <c r="E1339" s="61">
        <v>1314</v>
      </c>
    </row>
    <row r="1340" spans="1:5" x14ac:dyDescent="0.25">
      <c r="A1340" s="93" t="s">
        <v>51</v>
      </c>
      <c r="B1340" s="50">
        <f>'1318'!D7</f>
        <v>-1.0000000000218279E-2</v>
      </c>
      <c r="C1340" s="45">
        <v>0</v>
      </c>
      <c r="D1340" s="45">
        <v>0</v>
      </c>
      <c r="E1340" s="61">
        <v>1318</v>
      </c>
    </row>
    <row r="1341" spans="1:5" ht="60" x14ac:dyDescent="0.25">
      <c r="A1341" s="42" t="s">
        <v>902</v>
      </c>
      <c r="B1341" s="50">
        <v>-0.10307000000037192</v>
      </c>
      <c r="C1341" s="45">
        <v>0</v>
      </c>
      <c r="D1341" s="45">
        <v>-0.13255000000040695</v>
      </c>
      <c r="E1341" s="60" t="s">
        <v>903</v>
      </c>
    </row>
    <row r="1342" spans="1:5" x14ac:dyDescent="0.25">
      <c r="A1342" s="42" t="s">
        <v>902</v>
      </c>
      <c r="B1342" s="50">
        <v>-0.43000000000006366</v>
      </c>
      <c r="C1342" s="45">
        <v>0</v>
      </c>
      <c r="D1342" s="45">
        <v>0</v>
      </c>
      <c r="E1342" s="61">
        <v>984</v>
      </c>
    </row>
    <row r="1343" spans="1:5" x14ac:dyDescent="0.25">
      <c r="A1343" s="42" t="s">
        <v>902</v>
      </c>
      <c r="B1343" s="50">
        <v>-7.9999999999245119E-3</v>
      </c>
      <c r="C1343" s="45">
        <v>0</v>
      </c>
      <c r="D1343" s="45">
        <v>0.2680000000000291</v>
      </c>
      <c r="E1343" s="59">
        <v>1016</v>
      </c>
    </row>
    <row r="1344" spans="1:5" x14ac:dyDescent="0.25">
      <c r="A1344" s="54" t="s">
        <v>902</v>
      </c>
      <c r="B1344" s="50">
        <v>0.13668350000000373</v>
      </c>
      <c r="C1344" s="45">
        <v>0</v>
      </c>
      <c r="D1344" s="45">
        <v>0</v>
      </c>
      <c r="E1344" s="61">
        <v>1089</v>
      </c>
    </row>
    <row r="1345" spans="1:5" x14ac:dyDescent="0.25">
      <c r="A1345" s="39" t="s">
        <v>902</v>
      </c>
      <c r="B1345" s="50">
        <v>0.27946999999994659</v>
      </c>
      <c r="C1345" s="45">
        <v>0</v>
      </c>
      <c r="D1345" s="45">
        <v>0</v>
      </c>
      <c r="E1345" s="61">
        <v>1106</v>
      </c>
    </row>
    <row r="1346" spans="1:5" x14ac:dyDescent="0.25">
      <c r="A1346" s="39" t="s">
        <v>902</v>
      </c>
      <c r="B1346" s="50">
        <v>0.46658000000002176</v>
      </c>
      <c r="C1346" s="45">
        <v>0</v>
      </c>
      <c r="D1346" s="45">
        <v>0</v>
      </c>
      <c r="E1346" s="61">
        <v>1147</v>
      </c>
    </row>
    <row r="1347" spans="1:5" x14ac:dyDescent="0.25">
      <c r="A1347" s="39" t="s">
        <v>902</v>
      </c>
      <c r="B1347" s="50">
        <v>-0.41462000000001353</v>
      </c>
      <c r="C1347" s="45">
        <v>0</v>
      </c>
      <c r="D1347" s="45">
        <v>0</v>
      </c>
      <c r="E1347" s="61">
        <v>1163</v>
      </c>
    </row>
    <row r="1348" spans="1:5" x14ac:dyDescent="0.25">
      <c r="A1348" s="39" t="s">
        <v>902</v>
      </c>
      <c r="B1348" s="50">
        <v>0.47659849999996595</v>
      </c>
      <c r="C1348" s="45">
        <v>0</v>
      </c>
      <c r="D1348" s="45">
        <v>0</v>
      </c>
      <c r="E1348" s="61">
        <v>1248</v>
      </c>
    </row>
    <row r="1349" spans="1:5" x14ac:dyDescent="0.25">
      <c r="A1349" s="42" t="s">
        <v>19</v>
      </c>
      <c r="B1349" s="50">
        <v>-0.5665700000000129</v>
      </c>
      <c r="C1349" s="45"/>
      <c r="D1349" s="45"/>
      <c r="E1349" s="61">
        <v>740</v>
      </c>
    </row>
    <row r="1350" spans="1:5" x14ac:dyDescent="0.25">
      <c r="A1350" s="33" t="s">
        <v>19</v>
      </c>
      <c r="B1350" s="50">
        <v>0.28027000000003</v>
      </c>
      <c r="C1350" s="45">
        <v>0</v>
      </c>
      <c r="D1350" s="45">
        <v>0</v>
      </c>
      <c r="E1350" s="61">
        <v>1112</v>
      </c>
    </row>
    <row r="1351" spans="1:5" x14ac:dyDescent="0.25">
      <c r="A1351" s="39" t="s">
        <v>19</v>
      </c>
      <c r="B1351" s="50">
        <v>-0.23080000000004475</v>
      </c>
      <c r="C1351" s="45">
        <v>0</v>
      </c>
      <c r="D1351" s="45">
        <v>0</v>
      </c>
      <c r="E1351" s="61">
        <v>1165</v>
      </c>
    </row>
    <row r="1352" spans="1:5" x14ac:dyDescent="0.25">
      <c r="A1352" s="39" t="s">
        <v>19</v>
      </c>
      <c r="B1352" s="50">
        <v>0.19480000000001496</v>
      </c>
      <c r="C1352" s="45">
        <v>0</v>
      </c>
      <c r="D1352" s="45">
        <v>0</v>
      </c>
      <c r="E1352" s="61">
        <v>1209</v>
      </c>
    </row>
    <row r="1353" spans="1:5" x14ac:dyDescent="0.25">
      <c r="A1353" s="40" t="s">
        <v>19</v>
      </c>
      <c r="B1353" s="50">
        <f>'1260'!F7</f>
        <v>-0.45490000000000919</v>
      </c>
      <c r="C1353" s="45">
        <v>0</v>
      </c>
      <c r="D1353" s="45">
        <v>-0.1509000000000924</v>
      </c>
      <c r="E1353" s="61">
        <v>1260</v>
      </c>
    </row>
    <row r="1354" spans="1:5" x14ac:dyDescent="0.25">
      <c r="A1354" s="39" t="s">
        <v>19</v>
      </c>
      <c r="B1354" s="50">
        <f>'1264'!F9</f>
        <v>-0.34690000000000509</v>
      </c>
      <c r="C1354" s="45">
        <v>0</v>
      </c>
      <c r="D1354" s="45">
        <v>-0.1509000000000924</v>
      </c>
      <c r="E1354" s="61">
        <v>1264</v>
      </c>
    </row>
    <row r="1355" spans="1:5" x14ac:dyDescent="0.25">
      <c r="A1355" s="40" t="s">
        <v>19</v>
      </c>
      <c r="B1355" s="50">
        <f>'1278'!F5</f>
        <v>-0.1795999999999367</v>
      </c>
      <c r="C1355" s="45">
        <v>0</v>
      </c>
      <c r="D1355" s="45">
        <v>-0.15090000000009199</v>
      </c>
      <c r="E1355" s="61">
        <v>1278</v>
      </c>
    </row>
    <row r="1356" spans="1:5" x14ac:dyDescent="0.25">
      <c r="A1356" s="40" t="s">
        <v>19</v>
      </c>
      <c r="B1356" s="50">
        <f>'1288'!D9</f>
        <v>0.34000000000003183</v>
      </c>
      <c r="C1356" s="45">
        <v>0</v>
      </c>
      <c r="D1356" s="45">
        <v>-0.1509000000000924</v>
      </c>
      <c r="E1356" s="61">
        <v>1288</v>
      </c>
    </row>
    <row r="1357" spans="1:5" x14ac:dyDescent="0.25">
      <c r="A1357" s="20" t="s">
        <v>19</v>
      </c>
      <c r="B1357" s="50">
        <f>'1291'!D10</f>
        <v>-0.31999999999999318</v>
      </c>
      <c r="C1357" s="45">
        <v>0</v>
      </c>
      <c r="D1357" s="45">
        <v>0</v>
      </c>
      <c r="E1357" s="61">
        <v>1291</v>
      </c>
    </row>
    <row r="1358" spans="1:5" x14ac:dyDescent="0.25">
      <c r="A1358" s="42" t="s">
        <v>19</v>
      </c>
      <c r="B1358" s="50">
        <f>'1304'!D6</f>
        <v>1283.24</v>
      </c>
      <c r="C1358" s="45">
        <v>0</v>
      </c>
      <c r="D1358" s="45">
        <v>0</v>
      </c>
      <c r="E1358" s="61">
        <v>1304</v>
      </c>
    </row>
    <row r="1359" spans="1:5" x14ac:dyDescent="0.25">
      <c r="A1359" s="20" t="s">
        <v>19</v>
      </c>
      <c r="B1359" s="50">
        <f>'1309'!D5</f>
        <v>-9.9999999999909051E-2</v>
      </c>
      <c r="C1359" s="45">
        <v>0</v>
      </c>
      <c r="D1359" s="45">
        <v>0</v>
      </c>
      <c r="E1359" s="61">
        <v>1309</v>
      </c>
    </row>
    <row r="1360" spans="1:5" x14ac:dyDescent="0.25">
      <c r="A1360" s="92" t="s">
        <v>19</v>
      </c>
      <c r="B1360" s="50">
        <f>'1314'!D4</f>
        <v>0.78999999999996362</v>
      </c>
      <c r="C1360" s="45">
        <v>0</v>
      </c>
      <c r="D1360" s="45">
        <v>0</v>
      </c>
      <c r="E1360" s="61">
        <v>1314</v>
      </c>
    </row>
    <row r="1361" spans="1:5" x14ac:dyDescent="0.25">
      <c r="A1361" s="93" t="s">
        <v>19</v>
      </c>
      <c r="B1361" s="50">
        <f>'1318'!D10</f>
        <v>-0.21000000000000796</v>
      </c>
      <c r="C1361" s="45">
        <v>0</v>
      </c>
      <c r="D1361" s="45">
        <v>0</v>
      </c>
      <c r="E1361" s="61">
        <v>1318</v>
      </c>
    </row>
    <row r="1362" spans="1:5" x14ac:dyDescent="0.25">
      <c r="A1362" s="42" t="s">
        <v>904</v>
      </c>
      <c r="B1362" s="50">
        <v>-0.42370000000005348</v>
      </c>
      <c r="C1362" s="45">
        <v>0</v>
      </c>
      <c r="D1362" s="45">
        <v>-0.42370000000005348</v>
      </c>
      <c r="E1362" s="60">
        <v>527</v>
      </c>
    </row>
    <row r="1363" spans="1:5" x14ac:dyDescent="0.25">
      <c r="A1363" s="42" t="s">
        <v>905</v>
      </c>
      <c r="B1363" s="50">
        <v>-0.58239999999977954</v>
      </c>
      <c r="C1363" s="45">
        <v>0</v>
      </c>
      <c r="D1363" s="45">
        <v>0</v>
      </c>
      <c r="E1363" s="61" t="s">
        <v>906</v>
      </c>
    </row>
    <row r="1364" spans="1:5" x14ac:dyDescent="0.25">
      <c r="A1364" s="40" t="s">
        <v>76</v>
      </c>
      <c r="B1364" s="50">
        <f>'1273'!F7</f>
        <v>-0.1774000000000342</v>
      </c>
      <c r="C1364" s="45">
        <v>0</v>
      </c>
      <c r="D1364" s="45">
        <v>-0.1509000000000924</v>
      </c>
      <c r="E1364" s="61">
        <v>1273</v>
      </c>
    </row>
    <row r="1365" spans="1:5" x14ac:dyDescent="0.25">
      <c r="A1365" s="40" t="s">
        <v>76</v>
      </c>
      <c r="B1365" s="50">
        <f>'1275'!F11</f>
        <v>-0.44659999999998945</v>
      </c>
      <c r="C1365" s="45">
        <v>0</v>
      </c>
      <c r="D1365" s="45">
        <v>-0.1509000000000924</v>
      </c>
      <c r="E1365" s="61">
        <v>1275</v>
      </c>
    </row>
    <row r="1366" spans="1:5" x14ac:dyDescent="0.25">
      <c r="A1366" s="40" t="s">
        <v>76</v>
      </c>
      <c r="B1366" s="50">
        <f>'1286'!D8</f>
        <v>-0.29000000000002046</v>
      </c>
      <c r="C1366" s="45">
        <v>0</v>
      </c>
      <c r="D1366" s="45">
        <v>-0.1509000000000924</v>
      </c>
      <c r="E1366" s="61">
        <v>1286</v>
      </c>
    </row>
    <row r="1367" spans="1:5" x14ac:dyDescent="0.25">
      <c r="A1367" s="69" t="s">
        <v>76</v>
      </c>
      <c r="B1367" s="50">
        <f>'1297'!D4</f>
        <v>-0.33999999999997499</v>
      </c>
      <c r="C1367" s="45">
        <v>0</v>
      </c>
      <c r="D1367" s="45">
        <v>0</v>
      </c>
      <c r="E1367" s="61">
        <v>1297</v>
      </c>
    </row>
    <row r="1368" spans="1:5" x14ac:dyDescent="0.25">
      <c r="A1368" s="39" t="s">
        <v>907</v>
      </c>
      <c r="B1368" s="50">
        <v>0.49799999999999045</v>
      </c>
      <c r="C1368" s="45">
        <v>0</v>
      </c>
      <c r="D1368" s="45">
        <v>0</v>
      </c>
      <c r="E1368" s="61">
        <v>1144</v>
      </c>
    </row>
    <row r="1369" spans="1:5" x14ac:dyDescent="0.25">
      <c r="A1369" s="42" t="s">
        <v>908</v>
      </c>
      <c r="B1369" s="50">
        <v>7.999999999992724E-2</v>
      </c>
      <c r="C1369" s="45"/>
      <c r="D1369" s="45"/>
      <c r="E1369" s="61">
        <v>825</v>
      </c>
    </row>
    <row r="1370" spans="1:5" ht="30" x14ac:dyDescent="0.25">
      <c r="A1370" s="42" t="s">
        <v>909</v>
      </c>
      <c r="B1370" s="50">
        <v>-1.0265599999998472</v>
      </c>
      <c r="C1370" s="45">
        <v>0</v>
      </c>
      <c r="D1370" s="45">
        <v>-0.44931999999988648</v>
      </c>
      <c r="E1370" s="60" t="s">
        <v>910</v>
      </c>
    </row>
    <row r="1371" spans="1:5" x14ac:dyDescent="0.25">
      <c r="A1371" s="69" t="s">
        <v>909</v>
      </c>
      <c r="B1371" s="50">
        <f>'1307'!D13</f>
        <v>0.18000000000000682</v>
      </c>
      <c r="C1371" s="45">
        <v>0</v>
      </c>
      <c r="D1371" s="45">
        <v>0</v>
      </c>
      <c r="E1371" s="61">
        <v>1307</v>
      </c>
    </row>
    <row r="1372" spans="1:5" x14ac:dyDescent="0.25">
      <c r="A1372" s="42" t="s">
        <v>911</v>
      </c>
      <c r="B1372" s="50">
        <v>-0.5022200000003636</v>
      </c>
      <c r="C1372" s="45">
        <v>0</v>
      </c>
      <c r="D1372" s="45">
        <v>-0.33480000000014343</v>
      </c>
      <c r="E1372" s="60" t="s">
        <v>912</v>
      </c>
    </row>
    <row r="1373" spans="1:5" ht="75" x14ac:dyDescent="0.25">
      <c r="A1373" s="42" t="s">
        <v>913</v>
      </c>
      <c r="B1373" s="50">
        <v>110.01491209468338</v>
      </c>
      <c r="C1373" s="45">
        <v>0</v>
      </c>
      <c r="D1373" s="45">
        <v>110.01491209468338</v>
      </c>
      <c r="E1373" s="60" t="s">
        <v>914</v>
      </c>
    </row>
    <row r="1374" spans="1:5" ht="105" x14ac:dyDescent="0.25">
      <c r="A1374" s="42" t="s">
        <v>104</v>
      </c>
      <c r="B1374" s="50">
        <v>-5.7953732858341027</v>
      </c>
      <c r="C1374" s="45">
        <v>1.2556274174827422</v>
      </c>
      <c r="D1374" s="45">
        <v>-0.22213728583432157</v>
      </c>
      <c r="E1374" s="60" t="s">
        <v>915</v>
      </c>
    </row>
    <row r="1375" spans="1:5" x14ac:dyDescent="0.25">
      <c r="A1375" s="42" t="s">
        <v>104</v>
      </c>
      <c r="B1375" s="50">
        <v>0.22347070000006397</v>
      </c>
      <c r="C1375" s="45">
        <v>0</v>
      </c>
      <c r="D1375" s="45">
        <v>0.26800000000002899</v>
      </c>
      <c r="E1375" s="61">
        <v>1051</v>
      </c>
    </row>
    <row r="1376" spans="1:5" x14ac:dyDescent="0.25">
      <c r="A1376" s="54" t="s">
        <v>104</v>
      </c>
      <c r="B1376" s="50">
        <v>-0.54734419999999773</v>
      </c>
      <c r="C1376" s="45">
        <v>0</v>
      </c>
      <c r="D1376" s="45">
        <v>0</v>
      </c>
      <c r="E1376" s="59">
        <v>1075</v>
      </c>
    </row>
    <row r="1377" spans="1:5" x14ac:dyDescent="0.25">
      <c r="A1377" s="54" t="s">
        <v>104</v>
      </c>
      <c r="B1377" s="50">
        <v>-0.23587500000007822</v>
      </c>
      <c r="C1377" s="45">
        <v>0</v>
      </c>
      <c r="D1377" s="45">
        <v>0</v>
      </c>
      <c r="E1377" s="59">
        <v>1085</v>
      </c>
    </row>
    <row r="1378" spans="1:5" x14ac:dyDescent="0.25">
      <c r="A1378" s="39" t="s">
        <v>104</v>
      </c>
      <c r="B1378" s="50">
        <v>2</v>
      </c>
      <c r="C1378" s="45">
        <v>0</v>
      </c>
      <c r="D1378" s="45">
        <v>0</v>
      </c>
      <c r="E1378" s="61">
        <v>1138</v>
      </c>
    </row>
    <row r="1379" spans="1:5" x14ac:dyDescent="0.25">
      <c r="A1379" s="39" t="s">
        <v>104</v>
      </c>
      <c r="B1379" s="50">
        <v>-0.21744999999998527</v>
      </c>
      <c r="C1379" s="45">
        <v>0</v>
      </c>
      <c r="D1379" s="45">
        <v>0</v>
      </c>
      <c r="E1379" s="61">
        <v>1145</v>
      </c>
    </row>
    <row r="1380" spans="1:5" x14ac:dyDescent="0.25">
      <c r="A1380" s="40" t="s">
        <v>104</v>
      </c>
      <c r="B1380" s="50">
        <f>'1279'!F10</f>
        <v>-0.5061999999999216</v>
      </c>
      <c r="C1380" s="45">
        <v>0</v>
      </c>
      <c r="D1380" s="45">
        <v>-0.15090000000009199</v>
      </c>
      <c r="E1380" s="61">
        <v>1279</v>
      </c>
    </row>
    <row r="1381" spans="1:5" x14ac:dyDescent="0.25">
      <c r="A1381" s="40" t="s">
        <v>104</v>
      </c>
      <c r="B1381" s="50">
        <f>'1287'!D8</f>
        <v>0.28999999999999204</v>
      </c>
      <c r="C1381" s="45">
        <v>0</v>
      </c>
      <c r="D1381" s="45">
        <v>-0.1509000000000924</v>
      </c>
      <c r="E1381" s="61">
        <v>1287</v>
      </c>
    </row>
    <row r="1382" spans="1:5" x14ac:dyDescent="0.25">
      <c r="A1382" s="42" t="s">
        <v>916</v>
      </c>
      <c r="B1382" s="50">
        <v>-5.0499999999829015E-2</v>
      </c>
      <c r="C1382" s="45">
        <v>0</v>
      </c>
      <c r="D1382" s="45">
        <v>0</v>
      </c>
      <c r="E1382" s="61">
        <v>970</v>
      </c>
    </row>
    <row r="1383" spans="1:5" x14ac:dyDescent="0.25">
      <c r="A1383" s="42" t="s">
        <v>916</v>
      </c>
      <c r="B1383" s="50">
        <v>-0.54371100000003025</v>
      </c>
      <c r="C1383" s="45">
        <v>0</v>
      </c>
      <c r="D1383" s="45">
        <v>0</v>
      </c>
      <c r="E1383" s="59">
        <v>1038</v>
      </c>
    </row>
    <row r="1384" spans="1:5" x14ac:dyDescent="0.25">
      <c r="A1384" s="39" t="s">
        <v>916</v>
      </c>
      <c r="B1384" s="50">
        <v>0.12049999999976535</v>
      </c>
      <c r="C1384" s="45">
        <v>0</v>
      </c>
      <c r="D1384" s="45">
        <v>0</v>
      </c>
      <c r="E1384" s="61">
        <v>1200</v>
      </c>
    </row>
    <row r="1385" spans="1:5" x14ac:dyDescent="0.25">
      <c r="A1385" s="42" t="s">
        <v>917</v>
      </c>
      <c r="B1385" s="50">
        <v>0.13082900000017617</v>
      </c>
      <c r="C1385" s="45">
        <v>0</v>
      </c>
      <c r="D1385" s="45">
        <v>0</v>
      </c>
      <c r="E1385" s="59">
        <v>1036</v>
      </c>
    </row>
    <row r="1386" spans="1:5" x14ac:dyDescent="0.25">
      <c r="A1386" s="54" t="s">
        <v>917</v>
      </c>
      <c r="B1386" s="50">
        <v>-5.7599999999979445E-2</v>
      </c>
      <c r="C1386" s="45">
        <v>0</v>
      </c>
      <c r="D1386" s="45">
        <v>0</v>
      </c>
      <c r="E1386" s="61">
        <v>1061</v>
      </c>
    </row>
    <row r="1387" spans="1:5" ht="75" x14ac:dyDescent="0.25">
      <c r="A1387" s="42" t="s">
        <v>918</v>
      </c>
      <c r="B1387" s="50">
        <v>-409.4506943955073</v>
      </c>
      <c r="C1387" s="45">
        <v>-10.115194395506933</v>
      </c>
      <c r="D1387" s="45">
        <v>-409.4506943955073</v>
      </c>
      <c r="E1387" s="60" t="s">
        <v>919</v>
      </c>
    </row>
    <row r="1388" spans="1:5" x14ac:dyDescent="0.25">
      <c r="A1388" s="39" t="s">
        <v>920</v>
      </c>
      <c r="B1388" s="50">
        <v>-0.29250000000001819</v>
      </c>
      <c r="C1388" s="45">
        <v>0</v>
      </c>
      <c r="D1388" s="45">
        <v>0</v>
      </c>
      <c r="E1388" s="61">
        <v>1177</v>
      </c>
    </row>
    <row r="1389" spans="1:5" x14ac:dyDescent="0.25">
      <c r="A1389" s="39" t="s">
        <v>921</v>
      </c>
      <c r="B1389" s="50">
        <v>-0.10748999999998432</v>
      </c>
      <c r="C1389" s="45">
        <v>0</v>
      </c>
      <c r="D1389" s="45">
        <v>0</v>
      </c>
      <c r="E1389" s="61">
        <v>1124</v>
      </c>
    </row>
    <row r="1390" spans="1:5" x14ac:dyDescent="0.25">
      <c r="A1390" s="39" t="s">
        <v>921</v>
      </c>
      <c r="B1390" s="50">
        <v>-0.18640000000004875</v>
      </c>
      <c r="C1390" s="45">
        <v>0</v>
      </c>
      <c r="D1390" s="45">
        <v>0</v>
      </c>
      <c r="E1390" s="61">
        <v>1164</v>
      </c>
    </row>
    <row r="1391" spans="1:5" x14ac:dyDescent="0.25">
      <c r="A1391" s="39" t="s">
        <v>39</v>
      </c>
      <c r="B1391" s="50">
        <f>'1264'!F8</f>
        <v>0.45419999999990068</v>
      </c>
      <c r="C1391" s="45">
        <v>0</v>
      </c>
      <c r="D1391" s="45">
        <v>-0.1509000000000924</v>
      </c>
      <c r="E1391" s="61">
        <v>1264</v>
      </c>
    </row>
    <row r="1392" spans="1:5" x14ac:dyDescent="0.25">
      <c r="A1392" s="42" t="s">
        <v>39</v>
      </c>
      <c r="B1392" s="50">
        <f>'1300'!D5</f>
        <v>0.21000000000003638</v>
      </c>
      <c r="C1392" s="45">
        <v>0</v>
      </c>
      <c r="D1392" s="45">
        <v>0</v>
      </c>
      <c r="E1392" s="61">
        <v>1300</v>
      </c>
    </row>
    <row r="1393" spans="1:5" x14ac:dyDescent="0.25">
      <c r="A1393" s="39" t="s">
        <v>922</v>
      </c>
      <c r="B1393" s="50">
        <v>-0.23315000000002328</v>
      </c>
      <c r="C1393" s="45">
        <v>0</v>
      </c>
      <c r="D1393" s="45">
        <v>0</v>
      </c>
      <c r="E1393" s="61">
        <v>1126</v>
      </c>
    </row>
    <row r="1394" spans="1:5" x14ac:dyDescent="0.25">
      <c r="A1394" s="39" t="s">
        <v>923</v>
      </c>
      <c r="B1394" s="50">
        <v>0.26503999999999905</v>
      </c>
      <c r="C1394" s="45">
        <v>0</v>
      </c>
      <c r="D1394" s="45">
        <v>0</v>
      </c>
      <c r="E1394" s="61">
        <v>1151</v>
      </c>
    </row>
    <row r="1395" spans="1:5" ht="45" x14ac:dyDescent="0.25">
      <c r="A1395" s="42" t="s">
        <v>924</v>
      </c>
      <c r="B1395" s="50">
        <v>-0.45830225713001482</v>
      </c>
      <c r="C1395" s="45">
        <v>2.5051310762038099</v>
      </c>
      <c r="D1395" s="45">
        <v>6.1697742869966987E-2</v>
      </c>
      <c r="E1395" s="60" t="s">
        <v>925</v>
      </c>
    </row>
    <row r="1396" spans="1:5" x14ac:dyDescent="0.25">
      <c r="A1396" s="39" t="s">
        <v>926</v>
      </c>
      <c r="B1396" s="50">
        <v>0.29012000000000171</v>
      </c>
      <c r="C1396" s="45">
        <v>0</v>
      </c>
      <c r="D1396" s="45">
        <v>0</v>
      </c>
      <c r="E1396" s="61">
        <v>1122</v>
      </c>
    </row>
    <row r="1397" spans="1:5" x14ac:dyDescent="0.25">
      <c r="A1397" s="39" t="s">
        <v>926</v>
      </c>
      <c r="B1397" s="50">
        <v>-0.38399999999995771</v>
      </c>
      <c r="C1397" s="45">
        <v>0</v>
      </c>
      <c r="D1397" s="45">
        <v>0</v>
      </c>
      <c r="E1397" s="61">
        <v>1184</v>
      </c>
    </row>
    <row r="1398" spans="1:5" x14ac:dyDescent="0.25">
      <c r="A1398" s="42" t="s">
        <v>927</v>
      </c>
      <c r="B1398" s="50">
        <v>46.592575448599746</v>
      </c>
      <c r="C1398" s="45">
        <v>46.592575448599746</v>
      </c>
      <c r="D1398" s="45">
        <v>46.592575448599746</v>
      </c>
      <c r="E1398" s="60" t="s">
        <v>928</v>
      </c>
    </row>
    <row r="1399" spans="1:5" x14ac:dyDescent="0.25">
      <c r="A1399" s="42" t="s">
        <v>929</v>
      </c>
      <c r="B1399" s="50">
        <v>-0.27602500000011787</v>
      </c>
      <c r="C1399" s="45">
        <v>0</v>
      </c>
      <c r="D1399" s="45">
        <v>-0.27602500000011787</v>
      </c>
      <c r="E1399" s="61">
        <v>739</v>
      </c>
    </row>
    <row r="1400" spans="1:5" x14ac:dyDescent="0.25">
      <c r="A1400" s="39" t="s">
        <v>929</v>
      </c>
      <c r="B1400" s="50">
        <v>0.25205999999991491</v>
      </c>
      <c r="C1400" s="45">
        <v>0</v>
      </c>
      <c r="D1400" s="45">
        <v>0</v>
      </c>
      <c r="E1400" s="61">
        <v>1133</v>
      </c>
    </row>
    <row r="1401" spans="1:5" ht="30" x14ac:dyDescent="0.25">
      <c r="A1401" s="42" t="s">
        <v>930</v>
      </c>
      <c r="B1401" s="50">
        <v>-0.61905800000005229</v>
      </c>
      <c r="C1401" s="45">
        <v>0</v>
      </c>
      <c r="D1401" s="45">
        <v>-0.61905800000005229</v>
      </c>
      <c r="E1401" s="60" t="s">
        <v>931</v>
      </c>
    </row>
    <row r="1402" spans="1:5" x14ac:dyDescent="0.25">
      <c r="A1402" s="42" t="s">
        <v>930</v>
      </c>
      <c r="B1402" s="50">
        <v>-0.18734999999992397</v>
      </c>
      <c r="C1402" s="45">
        <v>0</v>
      </c>
      <c r="D1402" s="45">
        <v>0</v>
      </c>
      <c r="E1402" s="61">
        <v>995</v>
      </c>
    </row>
    <row r="1403" spans="1:5" x14ac:dyDescent="0.25">
      <c r="A1403" s="54" t="s">
        <v>930</v>
      </c>
      <c r="B1403" s="50">
        <v>-0.4062940000000026</v>
      </c>
      <c r="C1403" s="45">
        <v>0</v>
      </c>
      <c r="D1403" s="45">
        <v>0</v>
      </c>
      <c r="E1403" s="61">
        <v>1086</v>
      </c>
    </row>
    <row r="1404" spans="1:5" x14ac:dyDescent="0.25">
      <c r="A1404" s="39" t="s">
        <v>930</v>
      </c>
      <c r="B1404" s="50">
        <v>1.5632000000000517</v>
      </c>
      <c r="C1404" s="45">
        <v>0</v>
      </c>
      <c r="D1404" s="45">
        <v>0</v>
      </c>
      <c r="E1404" s="61">
        <v>1215</v>
      </c>
    </row>
    <row r="1405" spans="1:5" x14ac:dyDescent="0.25">
      <c r="A1405" s="39" t="s">
        <v>932</v>
      </c>
      <c r="B1405" s="50">
        <v>0.25199999999995271</v>
      </c>
      <c r="C1405" s="45">
        <v>0</v>
      </c>
      <c r="D1405" s="45">
        <v>0</v>
      </c>
      <c r="E1405" s="61">
        <v>1245</v>
      </c>
    </row>
    <row r="1406" spans="1:5" x14ac:dyDescent="0.25">
      <c r="A1406" s="42" t="s">
        <v>933</v>
      </c>
      <c r="B1406" s="50">
        <v>-0.45255000000020118</v>
      </c>
      <c r="C1406" s="45">
        <v>0</v>
      </c>
      <c r="D1406" s="45">
        <v>-0.39031999999997424</v>
      </c>
      <c r="E1406" s="61" t="s">
        <v>934</v>
      </c>
    </row>
    <row r="1407" spans="1:5" x14ac:dyDescent="0.25">
      <c r="A1407" s="39" t="s">
        <v>933</v>
      </c>
      <c r="B1407" s="50">
        <v>0.30296999999995933</v>
      </c>
      <c r="C1407" s="45">
        <v>0</v>
      </c>
      <c r="D1407" s="45">
        <v>0</v>
      </c>
      <c r="E1407" s="61">
        <v>1125</v>
      </c>
    </row>
    <row r="1408" spans="1:5" x14ac:dyDescent="0.25">
      <c r="A1408" s="42" t="s">
        <v>935</v>
      </c>
      <c r="B1408" s="50">
        <v>10.846999999999966</v>
      </c>
      <c r="C1408" s="45">
        <v>0</v>
      </c>
      <c r="D1408" s="45">
        <v>10.986999999999966</v>
      </c>
      <c r="E1408" s="60" t="s">
        <v>936</v>
      </c>
    </row>
    <row r="1409" spans="1:5" x14ac:dyDescent="0.25">
      <c r="A1409" s="42" t="s">
        <v>935</v>
      </c>
      <c r="B1409" s="50">
        <v>-0.45980000000002974</v>
      </c>
      <c r="C1409" s="45">
        <v>0</v>
      </c>
      <c r="D1409" s="45">
        <v>0.26800000000002899</v>
      </c>
      <c r="E1409" s="61">
        <v>1046</v>
      </c>
    </row>
    <row r="1410" spans="1:5" x14ac:dyDescent="0.25">
      <c r="A1410" s="42" t="s">
        <v>937</v>
      </c>
      <c r="B1410" s="50">
        <v>-33.095446265696978</v>
      </c>
      <c r="C1410" s="45">
        <v>-33.095446265696978</v>
      </c>
      <c r="D1410" s="45">
        <v>-33.095446265696978</v>
      </c>
      <c r="E1410" s="60" t="s">
        <v>938</v>
      </c>
    </row>
    <row r="1411" spans="1:5" x14ac:dyDescent="0.25">
      <c r="A1411" s="42" t="s">
        <v>939</v>
      </c>
      <c r="B1411" s="50">
        <v>-7.2400000000016007E-2</v>
      </c>
      <c r="C1411" s="45"/>
      <c r="D1411" s="45"/>
      <c r="E1411" s="61">
        <v>826</v>
      </c>
    </row>
    <row r="1412" spans="1:5" ht="30" x14ac:dyDescent="0.25">
      <c r="A1412" s="42" t="s">
        <v>940</v>
      </c>
      <c r="B1412" s="50">
        <v>180.9091100000002</v>
      </c>
      <c r="C1412" s="45">
        <v>0</v>
      </c>
      <c r="D1412" s="45">
        <v>-0.52480000000002747</v>
      </c>
      <c r="E1412" s="60" t="s">
        <v>941</v>
      </c>
    </row>
    <row r="1413" spans="1:5" x14ac:dyDescent="0.25">
      <c r="A1413" s="54" t="s">
        <v>940</v>
      </c>
      <c r="B1413" s="50">
        <v>-0.27839900000003581</v>
      </c>
      <c r="C1413" s="45">
        <v>0</v>
      </c>
      <c r="D1413" s="45">
        <v>0</v>
      </c>
      <c r="E1413" s="61">
        <v>1087</v>
      </c>
    </row>
    <row r="1414" spans="1:5" x14ac:dyDescent="0.25">
      <c r="A1414" s="42" t="s">
        <v>942</v>
      </c>
      <c r="B1414" s="50">
        <v>-15.800000000000011</v>
      </c>
      <c r="C1414" s="45">
        <v>0</v>
      </c>
      <c r="D1414" s="45">
        <v>-15.800000000000011</v>
      </c>
      <c r="E1414" s="60">
        <v>379</v>
      </c>
    </row>
    <row r="1415" spans="1:5" x14ac:dyDescent="0.25">
      <c r="A1415" s="42" t="s">
        <v>943</v>
      </c>
      <c r="B1415" s="50">
        <v>0.28880000000003747</v>
      </c>
      <c r="C1415" s="45">
        <v>0</v>
      </c>
      <c r="D1415" s="45">
        <v>0.28880000000003747</v>
      </c>
      <c r="E1415" s="60" t="s">
        <v>944</v>
      </c>
    </row>
    <row r="1416" spans="1:5" x14ac:dyDescent="0.25">
      <c r="A1416" s="39" t="s">
        <v>945</v>
      </c>
      <c r="B1416" s="50">
        <v>0.40148000000044703</v>
      </c>
      <c r="C1416" s="45">
        <v>0</v>
      </c>
      <c r="D1416" s="45">
        <v>0</v>
      </c>
      <c r="E1416" s="61">
        <v>1151</v>
      </c>
    </row>
    <row r="1417" spans="1:5" x14ac:dyDescent="0.25">
      <c r="A1417" s="42" t="s">
        <v>946</v>
      </c>
      <c r="B1417" s="50">
        <v>0.48192499999998972</v>
      </c>
      <c r="C1417" s="45"/>
      <c r="D1417" s="45">
        <v>0.48192499999998972</v>
      </c>
      <c r="E1417" s="61">
        <v>690</v>
      </c>
    </row>
    <row r="1418" spans="1:5" x14ac:dyDescent="0.25">
      <c r="A1418" s="42" t="s">
        <v>947</v>
      </c>
      <c r="B1418" s="50">
        <v>-4.5252352941179197</v>
      </c>
      <c r="C1418" s="45">
        <v>-4.5252352941179197</v>
      </c>
      <c r="D1418" s="45">
        <v>-4.5252352941179197</v>
      </c>
      <c r="E1418" s="60">
        <v>246</v>
      </c>
    </row>
    <row r="1419" spans="1:5" x14ac:dyDescent="0.25">
      <c r="A1419" s="42" t="s">
        <v>948</v>
      </c>
      <c r="B1419" s="50">
        <v>-0.45079999999998677</v>
      </c>
      <c r="C1419" s="45">
        <v>0</v>
      </c>
      <c r="D1419" s="45">
        <v>-0.45079999999998677</v>
      </c>
      <c r="E1419" s="60">
        <v>618</v>
      </c>
    </row>
    <row r="1420" spans="1:5" x14ac:dyDescent="0.25">
      <c r="A1420" s="42" t="s">
        <v>949</v>
      </c>
      <c r="B1420" s="50">
        <v>-0.32199999999988904</v>
      </c>
      <c r="C1420" s="45">
        <v>0</v>
      </c>
      <c r="D1420" s="45">
        <v>-0.32199999999988904</v>
      </c>
      <c r="E1420" s="60">
        <v>548</v>
      </c>
    </row>
    <row r="1421" spans="1:5" x14ac:dyDescent="0.25">
      <c r="A1421" s="42" t="s">
        <v>1491</v>
      </c>
      <c r="B1421" s="50">
        <f>'1299'!D7</f>
        <v>-0.16999999999995907</v>
      </c>
      <c r="C1421" s="45">
        <v>0</v>
      </c>
      <c r="D1421" s="45">
        <v>0</v>
      </c>
      <c r="E1421" s="61">
        <v>1299</v>
      </c>
    </row>
    <row r="1422" spans="1:5" ht="45" x14ac:dyDescent="0.25">
      <c r="A1422" s="42" t="s">
        <v>950</v>
      </c>
      <c r="B1422" s="50">
        <v>-0.14105999999986807</v>
      </c>
      <c r="C1422" s="45">
        <v>0</v>
      </c>
      <c r="D1422" s="45">
        <v>-0.14105999999986807</v>
      </c>
      <c r="E1422" s="60" t="s">
        <v>951</v>
      </c>
    </row>
    <row r="1423" spans="1:5" x14ac:dyDescent="0.25">
      <c r="A1423" s="42" t="s">
        <v>950</v>
      </c>
      <c r="B1423" s="50">
        <v>-0.46534999999994398</v>
      </c>
      <c r="C1423" s="45">
        <v>0</v>
      </c>
      <c r="D1423" s="45">
        <v>0</v>
      </c>
      <c r="E1423" s="61">
        <v>995</v>
      </c>
    </row>
    <row r="1424" spans="1:5" x14ac:dyDescent="0.25">
      <c r="A1424" s="39" t="s">
        <v>950</v>
      </c>
      <c r="B1424" s="50">
        <v>-0.20512000000007902</v>
      </c>
      <c r="C1424" s="45">
        <v>0</v>
      </c>
      <c r="D1424" s="45">
        <v>0</v>
      </c>
      <c r="E1424" s="61">
        <v>1254</v>
      </c>
    </row>
    <row r="1425" spans="1:5" x14ac:dyDescent="0.25">
      <c r="A1425" s="39" t="s">
        <v>75</v>
      </c>
      <c r="B1425" s="50">
        <v>-0.37973199999993312</v>
      </c>
      <c r="C1425" s="45">
        <v>0</v>
      </c>
      <c r="D1425" s="45">
        <v>0</v>
      </c>
      <c r="E1425" s="61">
        <v>1212</v>
      </c>
    </row>
    <row r="1426" spans="1:5" x14ac:dyDescent="0.25">
      <c r="A1426" s="39" t="s">
        <v>75</v>
      </c>
      <c r="B1426" s="50">
        <v>-0.19339999999999691</v>
      </c>
      <c r="C1426" s="45">
        <v>0</v>
      </c>
      <c r="D1426" s="45">
        <v>0</v>
      </c>
      <c r="E1426" s="61">
        <v>1226</v>
      </c>
    </row>
    <row r="1427" spans="1:5" x14ac:dyDescent="0.25">
      <c r="A1427" s="39" t="s">
        <v>75</v>
      </c>
      <c r="B1427" s="50">
        <v>0.33780000000001564</v>
      </c>
      <c r="C1427" s="45">
        <v>0</v>
      </c>
      <c r="D1427" s="45">
        <v>0</v>
      </c>
      <c r="E1427" s="61">
        <v>1253</v>
      </c>
    </row>
    <row r="1428" spans="1:5" x14ac:dyDescent="0.25">
      <c r="A1428" s="40" t="s">
        <v>75</v>
      </c>
      <c r="B1428" s="50">
        <f>'1273'!F5</f>
        <v>4.4800000000009277E-2</v>
      </c>
      <c r="C1428" s="45">
        <v>0</v>
      </c>
      <c r="D1428" s="45">
        <v>-0.1509000000000924</v>
      </c>
      <c r="E1428" s="61">
        <v>1273</v>
      </c>
    </row>
    <row r="1429" spans="1:5" x14ac:dyDescent="0.25">
      <c r="A1429" s="42" t="s">
        <v>952</v>
      </c>
      <c r="B1429" s="50">
        <v>-0.35584000000017113</v>
      </c>
      <c r="C1429" s="45">
        <v>0</v>
      </c>
      <c r="D1429" s="45">
        <v>0.2680000000000291</v>
      </c>
      <c r="E1429" s="61">
        <v>880</v>
      </c>
    </row>
    <row r="1430" spans="1:5" ht="180" x14ac:dyDescent="0.25">
      <c r="A1430" s="42" t="s">
        <v>953</v>
      </c>
      <c r="B1430" s="50">
        <v>-0.90145230125426679</v>
      </c>
      <c r="C1430" s="45">
        <v>0</v>
      </c>
      <c r="D1430" s="45">
        <v>-1.5377523012541587</v>
      </c>
      <c r="E1430" s="60" t="s">
        <v>954</v>
      </c>
    </row>
    <row r="1431" spans="1:5" x14ac:dyDescent="0.25">
      <c r="A1431" s="42" t="s">
        <v>953</v>
      </c>
      <c r="B1431" s="50">
        <v>-5.2579999999807114E-2</v>
      </c>
      <c r="C1431" s="45">
        <v>0</v>
      </c>
      <c r="D1431" s="45">
        <v>0.2680000000000291</v>
      </c>
      <c r="E1431" s="59">
        <v>1018</v>
      </c>
    </row>
    <row r="1432" spans="1:5" x14ac:dyDescent="0.25">
      <c r="A1432" s="42" t="s">
        <v>953</v>
      </c>
      <c r="B1432" s="50">
        <v>0.30347999999980857</v>
      </c>
      <c r="C1432" s="45">
        <v>0</v>
      </c>
      <c r="D1432" s="45">
        <v>0.26800000000002899</v>
      </c>
      <c r="E1432" s="61">
        <v>1047</v>
      </c>
    </row>
    <row r="1433" spans="1:5" x14ac:dyDescent="0.25">
      <c r="A1433" s="54" t="s">
        <v>953</v>
      </c>
      <c r="B1433" s="50">
        <v>-0.35500000000001819</v>
      </c>
      <c r="C1433" s="45">
        <v>0</v>
      </c>
      <c r="D1433" s="45">
        <v>0</v>
      </c>
      <c r="E1433" s="59">
        <v>1072</v>
      </c>
    </row>
    <row r="1434" spans="1:5" x14ac:dyDescent="0.25">
      <c r="A1434" s="40" t="s">
        <v>953</v>
      </c>
      <c r="B1434" s="50">
        <v>-7.6999999998861313E-3</v>
      </c>
      <c r="C1434" s="45">
        <v>0</v>
      </c>
      <c r="D1434" s="45">
        <v>0</v>
      </c>
      <c r="E1434" s="61">
        <v>1101</v>
      </c>
    </row>
    <row r="1435" spans="1:5" x14ac:dyDescent="0.25">
      <c r="A1435" s="39" t="s">
        <v>953</v>
      </c>
      <c r="B1435" s="50">
        <v>0.38179999999999836</v>
      </c>
      <c r="C1435" s="45">
        <v>0</v>
      </c>
      <c r="D1435" s="45">
        <v>0</v>
      </c>
      <c r="E1435" s="61">
        <v>1118</v>
      </c>
    </row>
    <row r="1436" spans="1:5" x14ac:dyDescent="0.25">
      <c r="A1436" s="39" t="s">
        <v>953</v>
      </c>
      <c r="B1436" s="50">
        <v>-0.26719999999977517</v>
      </c>
      <c r="C1436" s="45">
        <v>0</v>
      </c>
      <c r="D1436" s="45">
        <v>0</v>
      </c>
      <c r="E1436" s="61">
        <v>1127</v>
      </c>
    </row>
    <row r="1437" spans="1:5" x14ac:dyDescent="0.25">
      <c r="A1437" s="39" t="s">
        <v>953</v>
      </c>
      <c r="B1437" s="50">
        <v>0.29600000000004911</v>
      </c>
      <c r="C1437" s="45">
        <v>0</v>
      </c>
      <c r="D1437" s="45">
        <v>0</v>
      </c>
      <c r="E1437" s="61">
        <v>1180</v>
      </c>
    </row>
    <row r="1438" spans="1:5" x14ac:dyDescent="0.25">
      <c r="A1438" s="42" t="s">
        <v>955</v>
      </c>
      <c r="B1438" s="50">
        <v>0.25009999999986121</v>
      </c>
      <c r="C1438" s="45"/>
      <c r="D1438" s="45">
        <v>4.0699999999901593E-2</v>
      </c>
      <c r="E1438" s="60" t="s">
        <v>956</v>
      </c>
    </row>
    <row r="1439" spans="1:5" x14ac:dyDescent="0.25">
      <c r="A1439" s="39" t="s">
        <v>955</v>
      </c>
      <c r="B1439" s="50">
        <v>12.064799999999991</v>
      </c>
      <c r="C1439" s="45">
        <v>0</v>
      </c>
      <c r="D1439" s="45">
        <v>0</v>
      </c>
      <c r="E1439" s="61">
        <v>1137</v>
      </c>
    </row>
    <row r="1440" spans="1:5" x14ac:dyDescent="0.25">
      <c r="A1440" s="39" t="s">
        <v>955</v>
      </c>
      <c r="B1440" s="50">
        <v>0.36303899999984424</v>
      </c>
      <c r="C1440" s="45">
        <v>0</v>
      </c>
      <c r="D1440" s="45">
        <v>0</v>
      </c>
      <c r="E1440" s="61">
        <v>1154</v>
      </c>
    </row>
    <row r="1441" spans="1:5" x14ac:dyDescent="0.25">
      <c r="A1441" s="39" t="s">
        <v>955</v>
      </c>
      <c r="B1441" s="50">
        <v>-12.246000000000095</v>
      </c>
      <c r="C1441" s="45">
        <v>0</v>
      </c>
      <c r="D1441" s="45">
        <v>0</v>
      </c>
      <c r="E1441" s="61">
        <v>1202</v>
      </c>
    </row>
    <row r="1442" spans="1:5" x14ac:dyDescent="0.25">
      <c r="A1442" s="39" t="s">
        <v>955</v>
      </c>
      <c r="B1442" s="50">
        <v>289.58620000000019</v>
      </c>
      <c r="C1442" s="45">
        <v>0</v>
      </c>
      <c r="D1442" s="45">
        <v>0</v>
      </c>
      <c r="E1442" s="60">
        <v>1206</v>
      </c>
    </row>
    <row r="1443" spans="1:5" x14ac:dyDescent="0.25">
      <c r="A1443" s="42" t="s">
        <v>957</v>
      </c>
      <c r="B1443" s="50">
        <v>8.6080000000038126E-2</v>
      </c>
      <c r="C1443" s="45">
        <v>0</v>
      </c>
      <c r="D1443" s="45">
        <v>0.2680000000000291</v>
      </c>
      <c r="E1443" s="61">
        <v>880</v>
      </c>
    </row>
    <row r="1444" spans="1:5" x14ac:dyDescent="0.25">
      <c r="A1444" s="42" t="s">
        <v>957</v>
      </c>
      <c r="B1444" s="50">
        <v>-0.38350000000002638</v>
      </c>
      <c r="C1444" s="45">
        <v>0</v>
      </c>
      <c r="D1444" s="45">
        <v>0.2680000000000291</v>
      </c>
      <c r="E1444" s="61">
        <v>917</v>
      </c>
    </row>
    <row r="1445" spans="1:5" x14ac:dyDescent="0.25">
      <c r="A1445" s="42" t="s">
        <v>957</v>
      </c>
      <c r="B1445" s="50">
        <v>-0.81440000000003465</v>
      </c>
      <c r="C1445" s="45">
        <v>0</v>
      </c>
      <c r="D1445" s="45">
        <v>0</v>
      </c>
      <c r="E1445" s="61">
        <v>990</v>
      </c>
    </row>
    <row r="1446" spans="1:5" x14ac:dyDescent="0.25">
      <c r="A1446" s="33" t="s">
        <v>957</v>
      </c>
      <c r="B1446" s="50">
        <v>-0.17079999999998563</v>
      </c>
      <c r="C1446" s="45">
        <v>0</v>
      </c>
      <c r="D1446" s="45">
        <v>0</v>
      </c>
      <c r="E1446" s="61">
        <v>1117</v>
      </c>
    </row>
    <row r="1447" spans="1:5" x14ac:dyDescent="0.25">
      <c r="A1447" s="39" t="s">
        <v>957</v>
      </c>
      <c r="B1447" s="50">
        <v>-0.49091999999996005</v>
      </c>
      <c r="C1447" s="45">
        <v>0</v>
      </c>
      <c r="D1447" s="45">
        <v>0</v>
      </c>
      <c r="E1447" s="61">
        <v>1134</v>
      </c>
    </row>
    <row r="1448" spans="1:5" x14ac:dyDescent="0.25">
      <c r="A1448" s="20" t="s">
        <v>1498</v>
      </c>
      <c r="B1448" s="50">
        <f>'1309'!D6</f>
        <v>-1</v>
      </c>
      <c r="C1448" s="45">
        <v>0</v>
      </c>
      <c r="D1448" s="45">
        <v>0</v>
      </c>
      <c r="E1448" s="61">
        <v>1309</v>
      </c>
    </row>
    <row r="1449" spans="1:5" x14ac:dyDescent="0.25">
      <c r="A1449" s="42" t="s">
        <v>958</v>
      </c>
      <c r="B1449" s="50">
        <v>4.1971830986540226E-3</v>
      </c>
      <c r="C1449" s="45">
        <v>4.1971830986540226E-3</v>
      </c>
      <c r="D1449" s="45">
        <v>4.1971830986540226E-3</v>
      </c>
      <c r="E1449" s="60">
        <v>216</v>
      </c>
    </row>
    <row r="1450" spans="1:5" x14ac:dyDescent="0.25">
      <c r="A1450" s="39" t="s">
        <v>34</v>
      </c>
      <c r="B1450" s="50">
        <f>'1263'!F9</f>
        <v>-9.240999999997257E-2</v>
      </c>
      <c r="C1450" s="45">
        <v>0</v>
      </c>
      <c r="D1450" s="45">
        <v>-0.1509000000000924</v>
      </c>
      <c r="E1450" s="61">
        <v>1263</v>
      </c>
    </row>
    <row r="1451" spans="1:5" x14ac:dyDescent="0.25">
      <c r="A1451" s="42" t="s">
        <v>959</v>
      </c>
      <c r="B1451" s="50">
        <v>211.3542205273834</v>
      </c>
      <c r="C1451" s="45">
        <v>0.62268052738340884</v>
      </c>
      <c r="D1451" s="45">
        <v>211.3542205273834</v>
      </c>
      <c r="E1451" s="60" t="s">
        <v>960</v>
      </c>
    </row>
    <row r="1452" spans="1:5" x14ac:dyDescent="0.25">
      <c r="A1452" s="42" t="s">
        <v>961</v>
      </c>
      <c r="B1452" s="50">
        <v>-0.33037999999987733</v>
      </c>
      <c r="C1452" s="45">
        <v>0</v>
      </c>
      <c r="D1452" s="45">
        <v>0.2680000000000291</v>
      </c>
      <c r="E1452" s="59">
        <v>1018</v>
      </c>
    </row>
    <row r="1453" spans="1:5" x14ac:dyDescent="0.25">
      <c r="A1453" s="39" t="s">
        <v>961</v>
      </c>
      <c r="B1453" s="50">
        <v>-9.3718000000080792E-2</v>
      </c>
      <c r="C1453" s="45">
        <v>0</v>
      </c>
      <c r="D1453" s="45">
        <v>0</v>
      </c>
      <c r="E1453" s="61">
        <v>1153</v>
      </c>
    </row>
    <row r="1454" spans="1:5" x14ac:dyDescent="0.25">
      <c r="A1454" s="39" t="s">
        <v>961</v>
      </c>
      <c r="B1454" s="50">
        <v>-758.51639999999998</v>
      </c>
      <c r="C1454" s="45">
        <v>0</v>
      </c>
      <c r="D1454" s="45">
        <v>0</v>
      </c>
      <c r="E1454" s="61">
        <v>1168</v>
      </c>
    </row>
    <row r="1455" spans="1:5" x14ac:dyDescent="0.25">
      <c r="A1455" s="39" t="s">
        <v>961</v>
      </c>
      <c r="B1455" s="50">
        <v>3066.4575999999997</v>
      </c>
      <c r="C1455" s="45">
        <v>0</v>
      </c>
      <c r="D1455" s="45">
        <v>0</v>
      </c>
      <c r="E1455" s="61">
        <v>1169</v>
      </c>
    </row>
    <row r="1456" spans="1:5" x14ac:dyDescent="0.25">
      <c r="A1456" s="39" t="s">
        <v>961</v>
      </c>
      <c r="B1456" s="50">
        <v>-2307.0684000000001</v>
      </c>
      <c r="C1456" s="45">
        <v>0</v>
      </c>
      <c r="D1456" s="45">
        <v>0</v>
      </c>
      <c r="E1456" s="61">
        <v>1169</v>
      </c>
    </row>
    <row r="1457" spans="1:5" x14ac:dyDescent="0.25">
      <c r="A1457" s="39" t="s">
        <v>961</v>
      </c>
      <c r="B1457" s="50">
        <v>-0.37140000000010787</v>
      </c>
      <c r="C1457" s="45">
        <v>0</v>
      </c>
      <c r="D1457" s="45">
        <v>0</v>
      </c>
      <c r="E1457" s="61">
        <v>1187</v>
      </c>
    </row>
    <row r="1458" spans="1:5" x14ac:dyDescent="0.25">
      <c r="A1458" s="39" t="s">
        <v>961</v>
      </c>
      <c r="B1458" s="50">
        <v>-0.3709400000000187</v>
      </c>
      <c r="C1458" s="45">
        <v>0</v>
      </c>
      <c r="D1458" s="45">
        <v>0</v>
      </c>
      <c r="E1458" s="61">
        <v>1219</v>
      </c>
    </row>
    <row r="1459" spans="1:5" ht="30" x14ac:dyDescent="0.25">
      <c r="A1459" s="42" t="s">
        <v>962</v>
      </c>
      <c r="B1459" s="50">
        <v>-1.152120000000366</v>
      </c>
      <c r="C1459" s="45">
        <v>0</v>
      </c>
      <c r="D1459" s="45">
        <v>-1.0998000000003003</v>
      </c>
      <c r="E1459" s="60" t="s">
        <v>963</v>
      </c>
    </row>
    <row r="1460" spans="1:5" x14ac:dyDescent="0.25">
      <c r="A1460" s="42" t="s">
        <v>962</v>
      </c>
      <c r="B1460" s="50">
        <v>-0.10030000000000427</v>
      </c>
      <c r="C1460" s="45">
        <v>0</v>
      </c>
      <c r="D1460" s="45">
        <v>0.26800000000002899</v>
      </c>
      <c r="E1460" s="59">
        <v>1024</v>
      </c>
    </row>
    <row r="1461" spans="1:5" x14ac:dyDescent="0.25">
      <c r="A1461" s="42" t="s">
        <v>964</v>
      </c>
      <c r="B1461" s="50">
        <v>-0.18197999999983949</v>
      </c>
      <c r="C1461" s="45">
        <v>0</v>
      </c>
      <c r="D1461" s="45">
        <v>-0.18197999999983949</v>
      </c>
      <c r="E1461" s="60">
        <v>358</v>
      </c>
    </row>
    <row r="1462" spans="1:5" x14ac:dyDescent="0.25">
      <c r="A1462" s="42" t="s">
        <v>965</v>
      </c>
      <c r="B1462" s="50">
        <v>-0.17340000000058353</v>
      </c>
      <c r="C1462" s="45">
        <v>0</v>
      </c>
      <c r="D1462" s="45">
        <v>-0.17340000000058353</v>
      </c>
      <c r="E1462" s="60">
        <v>502</v>
      </c>
    </row>
    <row r="1463" spans="1:5" x14ac:dyDescent="0.25">
      <c r="A1463" s="39" t="s">
        <v>966</v>
      </c>
      <c r="B1463" s="50">
        <v>0.36910000000011678</v>
      </c>
      <c r="C1463" s="45">
        <v>0</v>
      </c>
      <c r="D1463" s="45">
        <v>0</v>
      </c>
      <c r="E1463" s="61">
        <v>1130</v>
      </c>
    </row>
    <row r="1464" spans="1:5" x14ac:dyDescent="0.25">
      <c r="A1464" s="39" t="s">
        <v>966</v>
      </c>
      <c r="B1464" s="50">
        <v>-0.47799999999961074</v>
      </c>
      <c r="C1464" s="45">
        <v>0</v>
      </c>
      <c r="D1464" s="45">
        <v>0</v>
      </c>
      <c r="E1464" s="61">
        <v>1192</v>
      </c>
    </row>
    <row r="1465" spans="1:5" ht="45" x14ac:dyDescent="0.25">
      <c r="A1465" s="42" t="s">
        <v>967</v>
      </c>
      <c r="B1465" s="50">
        <v>21.463988475835805</v>
      </c>
      <c r="C1465" s="45">
        <v>4.2400884758364157</v>
      </c>
      <c r="D1465" s="45">
        <v>21.463988475835805</v>
      </c>
      <c r="E1465" s="60" t="s">
        <v>968</v>
      </c>
    </row>
    <row r="1466" spans="1:5" x14ac:dyDescent="0.25">
      <c r="A1466" s="42" t="s">
        <v>969</v>
      </c>
      <c r="B1466" s="50">
        <v>-5.3200000000060754E-2</v>
      </c>
      <c r="C1466" s="45"/>
      <c r="D1466" s="45">
        <v>-5.3200000000060754E-2</v>
      </c>
      <c r="E1466" s="60">
        <v>647</v>
      </c>
    </row>
    <row r="1467" spans="1:5" x14ac:dyDescent="0.25">
      <c r="A1467" s="42" t="s">
        <v>970</v>
      </c>
      <c r="B1467" s="50">
        <v>-0.33408000000002858</v>
      </c>
      <c r="C1467" s="45">
        <v>0</v>
      </c>
      <c r="D1467" s="45">
        <v>0.2680000000000291</v>
      </c>
      <c r="E1467" s="61">
        <v>964</v>
      </c>
    </row>
    <row r="1468" spans="1:5" x14ac:dyDescent="0.25">
      <c r="A1468" s="42" t="s">
        <v>971</v>
      </c>
      <c r="B1468" s="50">
        <v>-0.52946099999985563</v>
      </c>
      <c r="C1468" s="45">
        <v>0</v>
      </c>
      <c r="D1468" s="45">
        <v>0.2680000000000291</v>
      </c>
      <c r="E1468" s="61">
        <v>1014</v>
      </c>
    </row>
    <row r="1469" spans="1:5" x14ac:dyDescent="0.25">
      <c r="A1469" s="54" t="s">
        <v>971</v>
      </c>
      <c r="B1469" s="50">
        <v>-0.46464000000014494</v>
      </c>
      <c r="C1469" s="45">
        <v>0</v>
      </c>
      <c r="D1469" s="45">
        <v>0</v>
      </c>
      <c r="E1469" s="61">
        <v>1063</v>
      </c>
    </row>
    <row r="1470" spans="1:5" x14ac:dyDescent="0.25">
      <c r="A1470" s="39" t="s">
        <v>971</v>
      </c>
      <c r="B1470" s="50">
        <v>0.55452000000013868</v>
      </c>
      <c r="C1470" s="45">
        <v>0</v>
      </c>
      <c r="D1470" s="45">
        <v>0</v>
      </c>
      <c r="E1470" s="61">
        <v>1149</v>
      </c>
    </row>
    <row r="1471" spans="1:5" x14ac:dyDescent="0.25">
      <c r="A1471" s="39" t="s">
        <v>971</v>
      </c>
      <c r="B1471" s="50">
        <v>6.4000000000021373E-2</v>
      </c>
      <c r="C1471" s="45">
        <v>0</v>
      </c>
      <c r="D1471" s="45">
        <v>0</v>
      </c>
      <c r="E1471" s="61">
        <v>1180</v>
      </c>
    </row>
    <row r="1472" spans="1:5" x14ac:dyDescent="0.25">
      <c r="A1472" s="39" t="s">
        <v>971</v>
      </c>
      <c r="B1472" s="50">
        <v>-0.24439999999992779</v>
      </c>
      <c r="C1472" s="45">
        <v>0</v>
      </c>
      <c r="D1472" s="45">
        <v>0</v>
      </c>
      <c r="E1472" s="61">
        <v>1191</v>
      </c>
    </row>
    <row r="1473" spans="1:5" x14ac:dyDescent="0.25">
      <c r="A1473" s="39" t="s">
        <v>971</v>
      </c>
      <c r="B1473" s="50">
        <v>-0.36432000000002063</v>
      </c>
      <c r="C1473" s="45">
        <v>0</v>
      </c>
      <c r="D1473" s="45">
        <v>0</v>
      </c>
      <c r="E1473" s="61">
        <v>1210</v>
      </c>
    </row>
    <row r="1474" spans="1:5" x14ac:dyDescent="0.25">
      <c r="A1474" s="42" t="s">
        <v>971</v>
      </c>
      <c r="B1474" s="50">
        <f>'1301'!D6</f>
        <v>547.1</v>
      </c>
      <c r="C1474" s="45">
        <v>0</v>
      </c>
      <c r="D1474" s="45">
        <v>0</v>
      </c>
      <c r="E1474" s="61">
        <v>1301</v>
      </c>
    </row>
    <row r="1475" spans="1:5" x14ac:dyDescent="0.25">
      <c r="A1475" s="42" t="s">
        <v>971</v>
      </c>
      <c r="B1475" s="50">
        <f>'1302'!D9</f>
        <v>-546.79</v>
      </c>
      <c r="C1475" s="45">
        <v>0</v>
      </c>
      <c r="D1475" s="45">
        <v>0</v>
      </c>
      <c r="E1475" s="61">
        <v>1302</v>
      </c>
    </row>
    <row r="1476" spans="1:5" x14ac:dyDescent="0.25">
      <c r="A1476" s="93" t="s">
        <v>971</v>
      </c>
      <c r="B1476" s="50">
        <f>'1317'!D4</f>
        <v>-0.37999999999999545</v>
      </c>
      <c r="C1476" s="45">
        <v>0</v>
      </c>
      <c r="D1476" s="45">
        <v>0</v>
      </c>
      <c r="E1476" s="61">
        <v>1317</v>
      </c>
    </row>
    <row r="1477" spans="1:5" x14ac:dyDescent="0.25">
      <c r="A1477" s="39" t="s">
        <v>972</v>
      </c>
      <c r="B1477" s="50">
        <v>7.010000000002492E-2</v>
      </c>
      <c r="C1477" s="45">
        <v>0</v>
      </c>
      <c r="D1477" s="45">
        <v>0</v>
      </c>
      <c r="E1477" s="61">
        <v>1212</v>
      </c>
    </row>
    <row r="1478" spans="1:5" x14ac:dyDescent="0.25">
      <c r="A1478" s="42" t="s">
        <v>973</v>
      </c>
      <c r="B1478" s="50">
        <v>-0.14240000000012287</v>
      </c>
      <c r="C1478" s="45">
        <v>0</v>
      </c>
      <c r="D1478" s="45">
        <v>-0.14240000000012287</v>
      </c>
      <c r="E1478" s="60" t="s">
        <v>974</v>
      </c>
    </row>
    <row r="1479" spans="1:5" ht="30" x14ac:dyDescent="0.25">
      <c r="A1479" s="42" t="s">
        <v>975</v>
      </c>
      <c r="B1479" s="50">
        <v>-0.46687500000007276</v>
      </c>
      <c r="C1479" s="45">
        <v>0</v>
      </c>
      <c r="D1479" s="45">
        <v>7.1000000000367436E-3</v>
      </c>
      <c r="E1479" s="60" t="s">
        <v>976</v>
      </c>
    </row>
    <row r="1480" spans="1:5" x14ac:dyDescent="0.25">
      <c r="A1480" s="42" t="s">
        <v>975</v>
      </c>
      <c r="B1480" s="50">
        <v>-0.43891000000002123</v>
      </c>
      <c r="C1480" s="45">
        <v>0</v>
      </c>
      <c r="D1480" s="45">
        <v>0.2680000000000291</v>
      </c>
      <c r="E1480" s="61">
        <v>1005</v>
      </c>
    </row>
    <row r="1481" spans="1:5" x14ac:dyDescent="0.25">
      <c r="A1481" s="39" t="s">
        <v>975</v>
      </c>
      <c r="B1481" s="50">
        <v>0.36565299999995204</v>
      </c>
      <c r="C1481" s="45">
        <v>0</v>
      </c>
      <c r="D1481" s="45">
        <v>0</v>
      </c>
      <c r="E1481" s="61">
        <v>1138</v>
      </c>
    </row>
    <row r="1482" spans="1:5" ht="120" x14ac:dyDescent="0.25">
      <c r="A1482" s="42" t="s">
        <v>46</v>
      </c>
      <c r="B1482" s="50">
        <v>285.61035445528819</v>
      </c>
      <c r="C1482" s="45">
        <v>3.0998262084274302</v>
      </c>
      <c r="D1482" s="45">
        <v>-1.0660595447120045</v>
      </c>
      <c r="E1482" s="60" t="s">
        <v>977</v>
      </c>
    </row>
    <row r="1483" spans="1:5" x14ac:dyDescent="0.25">
      <c r="A1483" s="42" t="s">
        <v>46</v>
      </c>
      <c r="B1483" s="50">
        <v>-0.47360000000026048</v>
      </c>
      <c r="C1483" s="45">
        <v>0</v>
      </c>
      <c r="D1483" s="45">
        <v>0</v>
      </c>
      <c r="E1483" s="61">
        <v>985</v>
      </c>
    </row>
    <row r="1484" spans="1:5" x14ac:dyDescent="0.25">
      <c r="A1484" s="42" t="s">
        <v>46</v>
      </c>
      <c r="B1484" s="50">
        <v>-0.350750000000005</v>
      </c>
      <c r="C1484" s="45">
        <v>0</v>
      </c>
      <c r="D1484" s="45">
        <v>0</v>
      </c>
      <c r="E1484" s="59">
        <v>1002</v>
      </c>
    </row>
    <row r="1485" spans="1:5" x14ac:dyDescent="0.25">
      <c r="A1485" s="42" t="s">
        <v>46</v>
      </c>
      <c r="B1485" s="50">
        <v>-307.29538875000003</v>
      </c>
      <c r="C1485" s="45">
        <v>0</v>
      </c>
      <c r="D1485" s="45">
        <v>0.26800000000002899</v>
      </c>
      <c r="E1485" s="59">
        <v>1033</v>
      </c>
    </row>
    <row r="1486" spans="1:5" x14ac:dyDescent="0.25">
      <c r="A1486" s="42" t="s">
        <v>46</v>
      </c>
      <c r="B1486" s="50">
        <v>22.551994000000377</v>
      </c>
      <c r="C1486" s="45">
        <v>0</v>
      </c>
      <c r="D1486" s="45">
        <v>0.26800000000002899</v>
      </c>
      <c r="E1486" s="59">
        <v>1027</v>
      </c>
    </row>
    <row r="1487" spans="1:5" x14ac:dyDescent="0.25">
      <c r="A1487" s="42" t="s">
        <v>46</v>
      </c>
      <c r="B1487" s="50">
        <v>-2.9012499999225838E-3</v>
      </c>
      <c r="C1487" s="45">
        <v>0</v>
      </c>
      <c r="D1487" s="45">
        <v>0.2680000000000291</v>
      </c>
      <c r="E1487" s="59">
        <v>1035</v>
      </c>
    </row>
    <row r="1488" spans="1:5" x14ac:dyDescent="0.25">
      <c r="A1488" s="42" t="s">
        <v>46</v>
      </c>
      <c r="B1488" s="50">
        <v>-0.40582399999993868</v>
      </c>
      <c r="C1488" s="45">
        <v>0</v>
      </c>
      <c r="D1488" s="45">
        <v>0.2680000000000291</v>
      </c>
      <c r="E1488" s="59">
        <v>1037</v>
      </c>
    </row>
    <row r="1489" spans="1:5" x14ac:dyDescent="0.25">
      <c r="A1489" s="42" t="s">
        <v>46</v>
      </c>
      <c r="B1489" s="50">
        <v>0.86378119999994851</v>
      </c>
      <c r="C1489" s="45">
        <v>0</v>
      </c>
      <c r="D1489" s="45">
        <v>0.26800000000002899</v>
      </c>
      <c r="E1489" s="61">
        <v>1048</v>
      </c>
    </row>
    <row r="1490" spans="1:5" x14ac:dyDescent="0.25">
      <c r="A1490" s="54" t="s">
        <v>46</v>
      </c>
      <c r="B1490" s="50">
        <v>0.10089999999991051</v>
      </c>
      <c r="C1490" s="45">
        <v>0</v>
      </c>
      <c r="D1490" s="45">
        <v>0</v>
      </c>
      <c r="E1490" s="61">
        <v>1070</v>
      </c>
    </row>
    <row r="1491" spans="1:5" x14ac:dyDescent="0.25">
      <c r="A1491" s="54" t="s">
        <v>46</v>
      </c>
      <c r="B1491" s="50">
        <v>-0.18200000000001637</v>
      </c>
      <c r="C1491" s="45">
        <v>0</v>
      </c>
      <c r="D1491" s="45">
        <v>0</v>
      </c>
      <c r="E1491" s="59">
        <v>1072</v>
      </c>
    </row>
    <row r="1492" spans="1:5" x14ac:dyDescent="0.25">
      <c r="A1492" s="54" t="s">
        <v>46</v>
      </c>
      <c r="B1492" s="50">
        <v>2185.0410900000002</v>
      </c>
      <c r="C1492" s="45">
        <v>0</v>
      </c>
      <c r="D1492" s="45">
        <v>0</v>
      </c>
      <c r="E1492" s="59">
        <v>1080</v>
      </c>
    </row>
    <row r="1493" spans="1:5" x14ac:dyDescent="0.25">
      <c r="A1493" s="54" t="s">
        <v>46</v>
      </c>
      <c r="B1493" s="50">
        <v>-2184.886305</v>
      </c>
      <c r="C1493" s="45">
        <v>0</v>
      </c>
      <c r="D1493" s="45">
        <v>0</v>
      </c>
      <c r="E1493" s="59">
        <v>1081</v>
      </c>
    </row>
    <row r="1494" spans="1:5" x14ac:dyDescent="0.25">
      <c r="A1494" s="54" t="s">
        <v>46</v>
      </c>
      <c r="B1494" s="50">
        <v>-0.38523550000036266</v>
      </c>
      <c r="C1494" s="45">
        <v>0</v>
      </c>
      <c r="D1494" s="45">
        <v>0</v>
      </c>
      <c r="E1494" s="59">
        <v>1085</v>
      </c>
    </row>
    <row r="1495" spans="1:5" x14ac:dyDescent="0.25">
      <c r="A1495" s="54" t="s">
        <v>46</v>
      </c>
      <c r="B1495" s="50">
        <v>0.32001999999999953</v>
      </c>
      <c r="C1495" s="45">
        <v>0</v>
      </c>
      <c r="D1495" s="45">
        <v>0</v>
      </c>
      <c r="E1495" s="61">
        <v>1086</v>
      </c>
    </row>
    <row r="1496" spans="1:5" x14ac:dyDescent="0.25">
      <c r="A1496" s="54" t="s">
        <v>46</v>
      </c>
      <c r="B1496" s="50">
        <v>-0.29120000000011714</v>
      </c>
      <c r="C1496" s="45">
        <v>0</v>
      </c>
      <c r="D1496" s="45">
        <v>0</v>
      </c>
      <c r="E1496" s="61">
        <v>1091</v>
      </c>
    </row>
    <row r="1497" spans="1:5" x14ac:dyDescent="0.25">
      <c r="A1497" s="54" t="s">
        <v>46</v>
      </c>
      <c r="B1497" s="50">
        <v>-0.34677650000000426</v>
      </c>
      <c r="C1497" s="45">
        <v>0</v>
      </c>
      <c r="D1497" s="45">
        <v>0</v>
      </c>
      <c r="E1497" s="61">
        <v>1096</v>
      </c>
    </row>
    <row r="1498" spans="1:5" x14ac:dyDescent="0.25">
      <c r="A1498" s="40" t="s">
        <v>46</v>
      </c>
      <c r="B1498" s="50">
        <v>0.45751000000007025</v>
      </c>
      <c r="C1498" s="45">
        <v>0</v>
      </c>
      <c r="D1498" s="45">
        <v>0</v>
      </c>
      <c r="E1498" s="61">
        <v>1104</v>
      </c>
    </row>
    <row r="1499" spans="1:5" x14ac:dyDescent="0.25">
      <c r="A1499" s="39" t="s">
        <v>46</v>
      </c>
      <c r="B1499" s="50">
        <v>-0.47429200000010496</v>
      </c>
      <c r="C1499" s="45">
        <v>0</v>
      </c>
      <c r="D1499" s="45">
        <v>0</v>
      </c>
      <c r="E1499" s="61">
        <v>1108</v>
      </c>
    </row>
    <row r="1500" spans="1:5" x14ac:dyDescent="0.25">
      <c r="A1500" s="39" t="s">
        <v>46</v>
      </c>
      <c r="B1500" s="50">
        <v>0.41460000000006403</v>
      </c>
      <c r="C1500" s="45">
        <v>0</v>
      </c>
      <c r="D1500" s="45">
        <v>0</v>
      </c>
      <c r="E1500" s="61">
        <v>1145</v>
      </c>
    </row>
    <row r="1501" spans="1:5" x14ac:dyDescent="0.25">
      <c r="A1501" s="39" t="s">
        <v>978</v>
      </c>
      <c r="B1501" s="50">
        <v>0.18358000000000629</v>
      </c>
      <c r="C1501" s="45">
        <v>0</v>
      </c>
      <c r="D1501" s="45">
        <v>0</v>
      </c>
      <c r="E1501" s="61">
        <v>1159</v>
      </c>
    </row>
    <row r="1502" spans="1:5" x14ac:dyDescent="0.25">
      <c r="A1502" s="39" t="s">
        <v>46</v>
      </c>
      <c r="B1502" s="50">
        <v>-0.22821999999996478</v>
      </c>
      <c r="C1502" s="45">
        <v>0</v>
      </c>
      <c r="D1502" s="45">
        <v>0</v>
      </c>
      <c r="E1502" s="61">
        <v>1161</v>
      </c>
    </row>
    <row r="1503" spans="1:5" x14ac:dyDescent="0.25">
      <c r="A1503" s="39" t="s">
        <v>46</v>
      </c>
      <c r="B1503" s="50">
        <v>0.11239999999997963</v>
      </c>
      <c r="C1503" s="45">
        <v>0</v>
      </c>
      <c r="D1503" s="45">
        <v>0</v>
      </c>
      <c r="E1503" s="61">
        <v>1165</v>
      </c>
    </row>
    <row r="1504" spans="1:5" x14ac:dyDescent="0.25">
      <c r="A1504" s="39" t="s">
        <v>46</v>
      </c>
      <c r="B1504" s="50">
        <v>-3.67999999999995E-2</v>
      </c>
      <c r="C1504" s="45">
        <v>0</v>
      </c>
      <c r="D1504" s="45">
        <v>0</v>
      </c>
      <c r="E1504" s="61">
        <v>1180</v>
      </c>
    </row>
    <row r="1505" spans="1:5" x14ac:dyDescent="0.25">
      <c r="A1505" s="39" t="s">
        <v>46</v>
      </c>
      <c r="B1505" s="50">
        <v>0.23260000000004766</v>
      </c>
      <c r="C1505" s="45">
        <v>0</v>
      </c>
      <c r="D1505" s="45">
        <v>0</v>
      </c>
      <c r="E1505" s="61">
        <v>1186</v>
      </c>
    </row>
    <row r="1506" spans="1:5" x14ac:dyDescent="0.25">
      <c r="A1506" s="39" t="s">
        <v>46</v>
      </c>
      <c r="B1506" s="50">
        <v>-0.26925000000005639</v>
      </c>
      <c r="C1506" s="45">
        <v>0</v>
      </c>
      <c r="D1506" s="45">
        <v>0</v>
      </c>
      <c r="E1506" s="61">
        <v>1202</v>
      </c>
    </row>
    <row r="1507" spans="1:5" x14ac:dyDescent="0.25">
      <c r="A1507" s="39" t="s">
        <v>46</v>
      </c>
      <c r="B1507" s="50">
        <v>-0.19824000000016895</v>
      </c>
      <c r="C1507" s="45">
        <v>0</v>
      </c>
      <c r="D1507" s="45">
        <v>0</v>
      </c>
      <c r="E1507" s="61">
        <v>1225</v>
      </c>
    </row>
    <row r="1508" spans="1:5" x14ac:dyDescent="0.25">
      <c r="A1508" s="39" t="s">
        <v>46</v>
      </c>
      <c r="B1508" s="50">
        <v>0.27124999999978172</v>
      </c>
      <c r="C1508" s="45">
        <v>0</v>
      </c>
      <c r="D1508" s="45">
        <v>0</v>
      </c>
      <c r="E1508" s="61">
        <v>1242</v>
      </c>
    </row>
    <row r="1509" spans="1:5" x14ac:dyDescent="0.25">
      <c r="A1509" s="39" t="s">
        <v>46</v>
      </c>
      <c r="B1509" s="50">
        <v>7.8499999999849024E-2</v>
      </c>
      <c r="C1509" s="45">
        <v>0</v>
      </c>
      <c r="D1509" s="45">
        <v>0</v>
      </c>
      <c r="E1509" s="61">
        <v>1245</v>
      </c>
    </row>
    <row r="1510" spans="1:5" x14ac:dyDescent="0.25">
      <c r="A1510" s="39" t="s">
        <v>46</v>
      </c>
      <c r="B1510" s="50">
        <v>0.12600000000020373</v>
      </c>
      <c r="C1510" s="45">
        <v>0</v>
      </c>
      <c r="D1510" s="45">
        <v>0</v>
      </c>
      <c r="E1510" s="61">
        <v>1246</v>
      </c>
    </row>
    <row r="1511" spans="1:5" x14ac:dyDescent="0.25">
      <c r="A1511" s="39" t="s">
        <v>46</v>
      </c>
      <c r="B1511" s="50">
        <v>757.61815999999817</v>
      </c>
      <c r="C1511" s="45">
        <v>0</v>
      </c>
      <c r="D1511" s="45">
        <v>0</v>
      </c>
      <c r="E1511" s="61">
        <v>1256</v>
      </c>
    </row>
    <row r="1512" spans="1:5" x14ac:dyDescent="0.25">
      <c r="A1512" s="39" t="s">
        <v>46</v>
      </c>
      <c r="B1512" s="50">
        <f>'1266'!F6</f>
        <v>-758.26800000000003</v>
      </c>
      <c r="C1512" s="45">
        <v>0</v>
      </c>
      <c r="D1512" s="45">
        <v>-0.1509000000000924</v>
      </c>
      <c r="E1512" s="61">
        <v>1266</v>
      </c>
    </row>
    <row r="1513" spans="1:5" x14ac:dyDescent="0.25">
      <c r="A1513" s="40" t="s">
        <v>46</v>
      </c>
      <c r="B1513" s="50">
        <f>'1269'!F6</f>
        <v>-0.49048000000038883</v>
      </c>
      <c r="C1513" s="45">
        <v>0</v>
      </c>
      <c r="D1513" s="45">
        <v>-0.1509000000000924</v>
      </c>
      <c r="E1513" s="61">
        <v>1269</v>
      </c>
    </row>
    <row r="1514" spans="1:5" x14ac:dyDescent="0.25">
      <c r="A1514" s="42" t="s">
        <v>46</v>
      </c>
      <c r="B1514" s="50">
        <f>'1300'!D10</f>
        <v>9.9999999999909051E-2</v>
      </c>
      <c r="C1514" s="45">
        <v>0</v>
      </c>
      <c r="D1514" s="45">
        <v>0</v>
      </c>
      <c r="E1514" s="61">
        <v>1300</v>
      </c>
    </row>
    <row r="1515" spans="1:5" x14ac:dyDescent="0.25">
      <c r="A1515" s="69" t="s">
        <v>46</v>
      </c>
      <c r="B1515" s="50">
        <f>'1307'!D6</f>
        <v>-9.9999999999909051E-2</v>
      </c>
      <c r="C1515" s="45">
        <v>0</v>
      </c>
      <c r="D1515" s="45">
        <v>0</v>
      </c>
      <c r="E1515" s="61">
        <v>1307</v>
      </c>
    </row>
    <row r="1516" spans="1:5" x14ac:dyDescent="0.25">
      <c r="A1516" s="92" t="s">
        <v>46</v>
      </c>
      <c r="B1516" s="50">
        <f>'1313'!D5</f>
        <v>0.45000000000004547</v>
      </c>
      <c r="C1516" s="45">
        <v>0</v>
      </c>
      <c r="D1516" s="45">
        <v>0</v>
      </c>
      <c r="E1516" s="61">
        <v>1313</v>
      </c>
    </row>
    <row r="1517" spans="1:5" x14ac:dyDescent="0.25">
      <c r="A1517" s="42" t="s">
        <v>979</v>
      </c>
      <c r="B1517" s="50">
        <v>0.21720000000004802</v>
      </c>
      <c r="C1517" s="45">
        <v>0</v>
      </c>
      <c r="D1517" s="45">
        <v>0.21720000000004802</v>
      </c>
      <c r="E1517" s="61">
        <v>664</v>
      </c>
    </row>
    <row r="1518" spans="1:5" x14ac:dyDescent="0.25">
      <c r="A1518" s="42" t="s">
        <v>980</v>
      </c>
      <c r="B1518" s="50">
        <v>0.10860000000019454</v>
      </c>
      <c r="C1518" s="45">
        <v>0</v>
      </c>
      <c r="D1518" s="45">
        <v>0.10860000000019454</v>
      </c>
      <c r="E1518" s="60">
        <v>446</v>
      </c>
    </row>
    <row r="1519" spans="1:5" ht="75" x14ac:dyDescent="0.25">
      <c r="A1519" s="42" t="s">
        <v>88</v>
      </c>
      <c r="B1519" s="50">
        <v>25.590499999999508</v>
      </c>
      <c r="C1519" s="45">
        <v>0</v>
      </c>
      <c r="D1519" s="45">
        <v>26.40289999999959</v>
      </c>
      <c r="E1519" s="60" t="s">
        <v>981</v>
      </c>
    </row>
    <row r="1520" spans="1:5" x14ac:dyDescent="0.25">
      <c r="A1520" s="42" t="s">
        <v>88</v>
      </c>
      <c r="B1520" s="50">
        <v>-0.32814999999993688</v>
      </c>
      <c r="C1520" s="45">
        <v>0</v>
      </c>
      <c r="D1520" s="45">
        <v>0.2680000000000291</v>
      </c>
      <c r="E1520" s="61">
        <v>1009</v>
      </c>
    </row>
    <row r="1521" spans="1:5" x14ac:dyDescent="0.25">
      <c r="A1521" s="42" t="s">
        <v>88</v>
      </c>
      <c r="B1521" s="50">
        <v>-0.48787000000038461</v>
      </c>
      <c r="C1521" s="45">
        <v>0</v>
      </c>
      <c r="D1521" s="45">
        <v>0.26800000000002899</v>
      </c>
      <c r="E1521" s="59">
        <v>1023</v>
      </c>
    </row>
    <row r="1522" spans="1:5" x14ac:dyDescent="0.25">
      <c r="A1522" s="54" t="s">
        <v>88</v>
      </c>
      <c r="B1522" s="50">
        <v>0.32447999999976673</v>
      </c>
      <c r="C1522" s="45">
        <v>0</v>
      </c>
      <c r="D1522" s="45">
        <v>0</v>
      </c>
      <c r="E1522" s="61">
        <v>1055</v>
      </c>
    </row>
    <row r="1523" spans="1:5" x14ac:dyDescent="0.25">
      <c r="A1523" s="39" t="s">
        <v>88</v>
      </c>
      <c r="B1523" s="50">
        <v>0.28296999999997752</v>
      </c>
      <c r="C1523" s="45">
        <v>0</v>
      </c>
      <c r="D1523" s="45">
        <v>0</v>
      </c>
      <c r="E1523" s="61">
        <v>1122</v>
      </c>
    </row>
    <row r="1524" spans="1:5" x14ac:dyDescent="0.25">
      <c r="A1524" s="39" t="s">
        <v>88</v>
      </c>
      <c r="B1524" s="50">
        <v>-0.11526599999979226</v>
      </c>
      <c r="C1524" s="45">
        <v>0</v>
      </c>
      <c r="D1524" s="45">
        <v>0</v>
      </c>
      <c r="E1524" s="61">
        <v>1155</v>
      </c>
    </row>
    <row r="1525" spans="1:5" x14ac:dyDescent="0.25">
      <c r="A1525" s="40" t="s">
        <v>88</v>
      </c>
      <c r="B1525" s="50">
        <f>'1275'!F7</f>
        <v>-0.48659999999995307</v>
      </c>
      <c r="C1525" s="45">
        <v>0</v>
      </c>
      <c r="D1525" s="45">
        <v>-0.1509000000000924</v>
      </c>
      <c r="E1525" s="61">
        <v>1275</v>
      </c>
    </row>
    <row r="1526" spans="1:5" x14ac:dyDescent="0.25">
      <c r="A1526" s="69" t="s">
        <v>88</v>
      </c>
      <c r="B1526" s="50">
        <f>'1308'!D8</f>
        <v>-0.38999999999998636</v>
      </c>
      <c r="C1526" s="45">
        <v>0</v>
      </c>
      <c r="D1526" s="45">
        <v>0</v>
      </c>
      <c r="E1526" s="61">
        <v>1308</v>
      </c>
    </row>
    <row r="1527" spans="1:5" x14ac:dyDescent="0.25">
      <c r="A1527" s="42" t="s">
        <v>982</v>
      </c>
      <c r="B1527" s="50">
        <v>6.8688965212755875</v>
      </c>
      <c r="C1527" s="45">
        <v>6.8688965212755875</v>
      </c>
      <c r="D1527" s="45">
        <v>6.8688965212755875</v>
      </c>
      <c r="E1527" s="60" t="s">
        <v>983</v>
      </c>
    </row>
    <row r="1528" spans="1:5" x14ac:dyDescent="0.25">
      <c r="A1528" s="42" t="s">
        <v>984</v>
      </c>
      <c r="B1528" s="50">
        <v>-1.7826000000000022</v>
      </c>
      <c r="C1528" s="45">
        <v>0</v>
      </c>
      <c r="D1528" s="45">
        <v>0</v>
      </c>
      <c r="E1528" s="61">
        <v>982</v>
      </c>
    </row>
    <row r="1529" spans="1:5" x14ac:dyDescent="0.25">
      <c r="A1529" s="42" t="s">
        <v>985</v>
      </c>
      <c r="B1529" s="50">
        <v>-0.10400000000004184</v>
      </c>
      <c r="C1529" s="45">
        <v>0</v>
      </c>
      <c r="D1529" s="45">
        <v>0.2680000000000291</v>
      </c>
      <c r="E1529" s="59">
        <v>1016</v>
      </c>
    </row>
    <row r="1530" spans="1:5" x14ac:dyDescent="0.25">
      <c r="A1530" s="42" t="s">
        <v>985</v>
      </c>
      <c r="B1530" s="50">
        <v>-0.37817750000010619</v>
      </c>
      <c r="C1530" s="45">
        <v>0</v>
      </c>
      <c r="D1530" s="45">
        <v>0.26800000000002899</v>
      </c>
      <c r="E1530" s="59">
        <v>1031</v>
      </c>
    </row>
    <row r="1531" spans="1:5" x14ac:dyDescent="0.25">
      <c r="A1531" s="54" t="s">
        <v>985</v>
      </c>
      <c r="B1531" s="50">
        <v>0.28473200000007637</v>
      </c>
      <c r="C1531" s="45">
        <v>0</v>
      </c>
      <c r="D1531" s="45">
        <v>0</v>
      </c>
      <c r="E1531" s="59">
        <v>1076</v>
      </c>
    </row>
    <row r="1532" spans="1:5" ht="75" x14ac:dyDescent="0.25">
      <c r="A1532" s="42" t="s">
        <v>986</v>
      </c>
      <c r="B1532" s="50">
        <v>0.48536387096714861</v>
      </c>
      <c r="C1532" s="45">
        <v>0</v>
      </c>
      <c r="D1532" s="45">
        <v>-0.18883612903277935</v>
      </c>
      <c r="E1532" s="60" t="s">
        <v>987</v>
      </c>
    </row>
    <row r="1533" spans="1:5" x14ac:dyDescent="0.25">
      <c r="A1533" s="42" t="s">
        <v>986</v>
      </c>
      <c r="B1533" s="50">
        <v>-1.4766249999865977E-2</v>
      </c>
      <c r="C1533" s="45">
        <v>0</v>
      </c>
      <c r="D1533" s="45">
        <v>0.26800000000002899</v>
      </c>
      <c r="E1533" s="59">
        <v>1033</v>
      </c>
    </row>
    <row r="1534" spans="1:5" x14ac:dyDescent="0.25">
      <c r="A1534" s="42" t="s">
        <v>986</v>
      </c>
      <c r="B1534" s="50">
        <v>-0.19175499999983003</v>
      </c>
      <c r="C1534" s="45">
        <v>0</v>
      </c>
      <c r="D1534" s="45">
        <v>0.26800000000002899</v>
      </c>
      <c r="E1534" s="59">
        <v>1028</v>
      </c>
    </row>
    <row r="1535" spans="1:5" x14ac:dyDescent="0.25">
      <c r="A1535" s="54" t="s">
        <v>986</v>
      </c>
      <c r="B1535" s="50">
        <v>0.15768499999967389</v>
      </c>
      <c r="C1535" s="45">
        <v>0</v>
      </c>
      <c r="D1535" s="45">
        <v>0</v>
      </c>
      <c r="E1535" s="61">
        <v>1059</v>
      </c>
    </row>
    <row r="1536" spans="1:5" x14ac:dyDescent="0.25">
      <c r="A1536" s="39" t="s">
        <v>986</v>
      </c>
      <c r="B1536" s="50">
        <v>0.19474499999978434</v>
      </c>
      <c r="C1536" s="45">
        <v>0</v>
      </c>
      <c r="D1536" s="45">
        <v>0</v>
      </c>
      <c r="E1536" s="61">
        <v>1106</v>
      </c>
    </row>
    <row r="1537" spans="1:5" x14ac:dyDescent="0.25">
      <c r="A1537" s="42" t="s">
        <v>988</v>
      </c>
      <c r="B1537" s="50">
        <v>0.3889100000000667</v>
      </c>
      <c r="C1537" s="45">
        <v>0</v>
      </c>
      <c r="D1537" s="45">
        <v>-0.18883612903277935</v>
      </c>
      <c r="E1537" s="61" t="s">
        <v>989</v>
      </c>
    </row>
    <row r="1538" spans="1:5" ht="90" x14ac:dyDescent="0.25">
      <c r="A1538" s="42" t="s">
        <v>990</v>
      </c>
      <c r="B1538" s="50">
        <v>-0.16307726914817522</v>
      </c>
      <c r="C1538" s="45">
        <v>6.5850611222256248</v>
      </c>
      <c r="D1538" s="45">
        <v>-0.16307726914817522</v>
      </c>
      <c r="E1538" s="60" t="s">
        <v>991</v>
      </c>
    </row>
    <row r="1539" spans="1:5" ht="105" x14ac:dyDescent="0.25">
      <c r="A1539" s="42" t="s">
        <v>17</v>
      </c>
      <c r="B1539" s="50">
        <v>0.21029800000027876</v>
      </c>
      <c r="C1539" s="45">
        <v>0</v>
      </c>
      <c r="D1539" s="45">
        <v>0</v>
      </c>
      <c r="E1539" s="60" t="s">
        <v>992</v>
      </c>
    </row>
    <row r="1540" spans="1:5" x14ac:dyDescent="0.25">
      <c r="A1540" s="42" t="s">
        <v>17</v>
      </c>
      <c r="B1540" s="50">
        <v>274.78999999999996</v>
      </c>
      <c r="C1540" s="45">
        <v>0</v>
      </c>
      <c r="D1540" s="45">
        <v>0</v>
      </c>
      <c r="E1540" s="61">
        <v>982</v>
      </c>
    </row>
    <row r="1541" spans="1:5" x14ac:dyDescent="0.25">
      <c r="A1541" s="42" t="s">
        <v>17</v>
      </c>
      <c r="B1541" s="50">
        <v>-274.89600000000002</v>
      </c>
      <c r="C1541" s="45">
        <v>0</v>
      </c>
      <c r="D1541" s="45">
        <v>0</v>
      </c>
      <c r="E1541" s="61">
        <v>985</v>
      </c>
    </row>
    <row r="1542" spans="1:5" x14ac:dyDescent="0.25">
      <c r="A1542" s="42" t="s">
        <v>17</v>
      </c>
      <c r="B1542" s="50">
        <v>-0.54995550000012372</v>
      </c>
      <c r="C1542" s="45">
        <v>0</v>
      </c>
      <c r="D1542" s="45">
        <v>0</v>
      </c>
      <c r="E1542" s="59">
        <v>1003</v>
      </c>
    </row>
    <row r="1543" spans="1:5" x14ac:dyDescent="0.25">
      <c r="A1543" s="42" t="s">
        <v>17</v>
      </c>
      <c r="B1543" s="50">
        <v>-0.25621999999998479</v>
      </c>
      <c r="C1543" s="45">
        <v>0</v>
      </c>
      <c r="D1543" s="45">
        <v>0.2680000000000291</v>
      </c>
      <c r="E1543" s="61">
        <v>1005</v>
      </c>
    </row>
    <row r="1544" spans="1:5" x14ac:dyDescent="0.25">
      <c r="A1544" s="42" t="s">
        <v>17</v>
      </c>
      <c r="B1544" s="50">
        <v>-8.443749999969441E-3</v>
      </c>
      <c r="C1544" s="45">
        <v>0</v>
      </c>
      <c r="D1544" s="45">
        <v>0.26800000000002899</v>
      </c>
      <c r="E1544" s="59">
        <v>1033</v>
      </c>
    </row>
    <row r="1545" spans="1:5" x14ac:dyDescent="0.25">
      <c r="A1545" s="42" t="s">
        <v>17</v>
      </c>
      <c r="B1545" s="50">
        <v>-0.20294000000001233</v>
      </c>
      <c r="C1545" s="45">
        <v>0</v>
      </c>
      <c r="D1545" s="45">
        <v>0.26800000000002899</v>
      </c>
      <c r="E1545" s="59">
        <v>1021</v>
      </c>
    </row>
    <row r="1546" spans="1:5" x14ac:dyDescent="0.25">
      <c r="A1546" s="42" t="s">
        <v>17</v>
      </c>
      <c r="B1546" s="50">
        <v>-0.48520000000007713</v>
      </c>
      <c r="C1546" s="45">
        <v>0</v>
      </c>
      <c r="D1546" s="45">
        <v>0.26800000000002899</v>
      </c>
      <c r="E1546" s="61">
        <v>1045</v>
      </c>
    </row>
    <row r="1547" spans="1:5" x14ac:dyDescent="0.25">
      <c r="A1547" s="42" t="s">
        <v>17</v>
      </c>
      <c r="B1547" s="50">
        <v>0.33241450000002715</v>
      </c>
      <c r="C1547" s="45">
        <v>0</v>
      </c>
      <c r="D1547" s="45">
        <v>0.26800000000002899</v>
      </c>
      <c r="E1547" s="61">
        <v>1049</v>
      </c>
    </row>
    <row r="1548" spans="1:5" x14ac:dyDescent="0.25">
      <c r="A1548" s="54" t="s">
        <v>17</v>
      </c>
      <c r="B1548" s="50">
        <v>-0.47356000000002041</v>
      </c>
      <c r="C1548" s="45">
        <v>0</v>
      </c>
      <c r="D1548" s="45">
        <v>0</v>
      </c>
      <c r="E1548" s="59">
        <v>1074</v>
      </c>
    </row>
    <row r="1549" spans="1:5" x14ac:dyDescent="0.25">
      <c r="A1549" s="54" t="s">
        <v>17</v>
      </c>
      <c r="B1549" s="50">
        <v>0.16763449999962177</v>
      </c>
      <c r="C1549" s="45">
        <v>0</v>
      </c>
      <c r="D1549" s="45">
        <v>0</v>
      </c>
      <c r="E1549" s="61">
        <v>1088</v>
      </c>
    </row>
    <row r="1550" spans="1:5" x14ac:dyDescent="0.25">
      <c r="A1550" s="54" t="s">
        <v>17</v>
      </c>
      <c r="B1550" s="50">
        <v>-0.11210999999997284</v>
      </c>
      <c r="C1550" s="45">
        <v>0</v>
      </c>
      <c r="D1550" s="45">
        <v>0</v>
      </c>
      <c r="E1550" s="61">
        <v>1095</v>
      </c>
    </row>
    <row r="1551" spans="1:5" x14ac:dyDescent="0.25">
      <c r="A1551" s="54" t="s">
        <v>17</v>
      </c>
      <c r="B1551" s="50">
        <v>8.4972500000048967E-2</v>
      </c>
      <c r="C1551" s="45">
        <v>0</v>
      </c>
      <c r="D1551" s="45">
        <v>0</v>
      </c>
      <c r="E1551" s="61">
        <v>1096</v>
      </c>
    </row>
    <row r="1552" spans="1:5" x14ac:dyDescent="0.25">
      <c r="A1552" s="39" t="s">
        <v>17</v>
      </c>
      <c r="B1552" s="50">
        <v>2.0679999999856591E-2</v>
      </c>
      <c r="C1552" s="45">
        <v>0</v>
      </c>
      <c r="D1552" s="45">
        <v>0</v>
      </c>
      <c r="E1552" s="61">
        <v>1106</v>
      </c>
    </row>
    <row r="1553" spans="1:5" x14ac:dyDescent="0.25">
      <c r="A1553" s="39" t="s">
        <v>17</v>
      </c>
      <c r="B1553" s="50">
        <v>0.35088999999970838</v>
      </c>
      <c r="C1553" s="45">
        <v>0</v>
      </c>
      <c r="D1553" s="45">
        <v>0</v>
      </c>
      <c r="E1553" s="61">
        <v>1123</v>
      </c>
    </row>
    <row r="1554" spans="1:5" x14ac:dyDescent="0.25">
      <c r="A1554" s="39" t="s">
        <v>17</v>
      </c>
      <c r="B1554" s="50">
        <v>1.3565400000001091</v>
      </c>
      <c r="C1554" s="45">
        <v>0</v>
      </c>
      <c r="D1554" s="45">
        <v>0</v>
      </c>
      <c r="E1554" s="61">
        <v>1131</v>
      </c>
    </row>
    <row r="1555" spans="1:5" x14ac:dyDescent="0.25">
      <c r="A1555" s="39" t="s">
        <v>17</v>
      </c>
      <c r="B1555" s="50">
        <v>-0.26244999999994434</v>
      </c>
      <c r="C1555" s="45">
        <v>0</v>
      </c>
      <c r="D1555" s="45">
        <v>0</v>
      </c>
      <c r="E1555" s="61">
        <v>1134</v>
      </c>
    </row>
    <row r="1556" spans="1:5" x14ac:dyDescent="0.25">
      <c r="A1556" s="39" t="s">
        <v>17</v>
      </c>
      <c r="B1556" s="50">
        <v>0.35239999999998872</v>
      </c>
      <c r="C1556" s="45">
        <v>0</v>
      </c>
      <c r="D1556" s="45">
        <v>0</v>
      </c>
      <c r="E1556" s="61">
        <v>1136</v>
      </c>
    </row>
    <row r="1557" spans="1:5" x14ac:dyDescent="0.25">
      <c r="A1557" s="39" t="s">
        <v>17</v>
      </c>
      <c r="B1557" s="50">
        <v>-0.17663999999967928</v>
      </c>
      <c r="C1557" s="45">
        <v>0</v>
      </c>
      <c r="D1557" s="45">
        <v>0</v>
      </c>
      <c r="E1557" s="61">
        <v>1148</v>
      </c>
    </row>
    <row r="1558" spans="1:5" x14ac:dyDescent="0.25">
      <c r="A1558" s="39" t="s">
        <v>17</v>
      </c>
      <c r="B1558" s="50">
        <v>6.035199999996621E-2</v>
      </c>
      <c r="C1558" s="45">
        <v>0</v>
      </c>
      <c r="D1558" s="45">
        <v>0</v>
      </c>
      <c r="E1558" s="61">
        <v>1155</v>
      </c>
    </row>
    <row r="1559" spans="1:5" x14ac:dyDescent="0.25">
      <c r="A1559" s="39" t="s">
        <v>17</v>
      </c>
      <c r="B1559" s="50">
        <v>-7.2799999999915599E-2</v>
      </c>
      <c r="C1559" s="45">
        <v>0</v>
      </c>
      <c r="D1559" s="45">
        <v>0</v>
      </c>
      <c r="E1559" s="61">
        <v>1166</v>
      </c>
    </row>
    <row r="1560" spans="1:5" x14ac:dyDescent="0.25">
      <c r="A1560" s="39" t="s">
        <v>17</v>
      </c>
      <c r="B1560" s="50">
        <v>0.40499999999974534</v>
      </c>
      <c r="C1560" s="45">
        <v>0</v>
      </c>
      <c r="D1560" s="45">
        <v>0</v>
      </c>
      <c r="E1560" s="61">
        <v>1179</v>
      </c>
    </row>
    <row r="1561" spans="1:5" x14ac:dyDescent="0.25">
      <c r="A1561" s="39" t="s">
        <v>17</v>
      </c>
      <c r="B1561" s="50">
        <v>-0.11239999999997963</v>
      </c>
      <c r="C1561" s="45">
        <v>0</v>
      </c>
      <c r="D1561" s="45">
        <v>0</v>
      </c>
      <c r="E1561" s="61">
        <v>1182</v>
      </c>
    </row>
    <row r="1562" spans="1:5" x14ac:dyDescent="0.25">
      <c r="A1562" s="39" t="s">
        <v>17</v>
      </c>
      <c r="B1562" s="50">
        <v>-0.60749000000009801</v>
      </c>
      <c r="C1562" s="45">
        <v>0</v>
      </c>
      <c r="D1562" s="45">
        <v>0</v>
      </c>
      <c r="E1562" s="61">
        <v>1228</v>
      </c>
    </row>
    <row r="1563" spans="1:5" x14ac:dyDescent="0.25">
      <c r="A1563" s="39" t="s">
        <v>17</v>
      </c>
      <c r="B1563" s="50">
        <v>0.2729999999996835</v>
      </c>
      <c r="C1563" s="45">
        <v>0</v>
      </c>
      <c r="D1563" s="45">
        <v>0</v>
      </c>
      <c r="E1563" s="61">
        <v>1231</v>
      </c>
    </row>
    <row r="1564" spans="1:5" x14ac:dyDescent="0.25">
      <c r="A1564" s="39" t="s">
        <v>17</v>
      </c>
      <c r="B1564" s="50">
        <v>-0.15380000000004657</v>
      </c>
      <c r="C1564" s="45">
        <v>0</v>
      </c>
      <c r="D1564" s="45">
        <v>0</v>
      </c>
      <c r="E1564" s="60">
        <v>1206</v>
      </c>
    </row>
    <row r="1565" spans="1:5" x14ac:dyDescent="0.25">
      <c r="A1565" s="40" t="s">
        <v>17</v>
      </c>
      <c r="B1565" s="50">
        <f>'1260'!F6</f>
        <v>9.3000000000529326E-3</v>
      </c>
      <c r="C1565" s="45">
        <v>0</v>
      </c>
      <c r="D1565" s="45">
        <v>-0.1509000000000924</v>
      </c>
      <c r="E1565" s="61">
        <v>1260</v>
      </c>
    </row>
    <row r="1566" spans="1:5" x14ac:dyDescent="0.25">
      <c r="A1566" s="40" t="s">
        <v>17</v>
      </c>
      <c r="B1566" s="50">
        <f>'1270'!F6</f>
        <v>5.0039999999967222E-2</v>
      </c>
      <c r="C1566" s="45">
        <v>0</v>
      </c>
      <c r="D1566" s="45">
        <v>-0.1509000000000924</v>
      </c>
      <c r="E1566" s="61">
        <v>1270</v>
      </c>
    </row>
    <row r="1567" spans="1:5" x14ac:dyDescent="0.25">
      <c r="A1567" s="40" t="s">
        <v>17</v>
      </c>
      <c r="B1567" s="50">
        <f>'1281'!F6</f>
        <v>0.37940000000003238</v>
      </c>
      <c r="C1567" s="45">
        <v>0</v>
      </c>
      <c r="D1567" s="45">
        <v>-0.15090000000009199</v>
      </c>
      <c r="E1567" s="61">
        <v>1281</v>
      </c>
    </row>
    <row r="1568" spans="1:5" x14ac:dyDescent="0.25">
      <c r="A1568" s="20" t="s">
        <v>17</v>
      </c>
      <c r="B1568" s="50">
        <f>'1291'!D5</f>
        <v>0.20000000000004547</v>
      </c>
      <c r="C1568" s="45">
        <v>0</v>
      </c>
      <c r="D1568" s="45">
        <v>0</v>
      </c>
      <c r="E1568" s="61">
        <v>1291</v>
      </c>
    </row>
    <row r="1569" spans="1:5" x14ac:dyDescent="0.25">
      <c r="A1569" s="42" t="s">
        <v>17</v>
      </c>
      <c r="B1569" s="50">
        <f>'1301'!D7</f>
        <v>-0.44000000000005457</v>
      </c>
      <c r="C1569" s="45">
        <v>0</v>
      </c>
      <c r="D1569" s="45">
        <v>0</v>
      </c>
      <c r="E1569" s="61">
        <v>1301</v>
      </c>
    </row>
    <row r="1570" spans="1:5" x14ac:dyDescent="0.25">
      <c r="A1570" s="39" t="s">
        <v>993</v>
      </c>
      <c r="B1570" s="50">
        <v>-0.45040000000005875</v>
      </c>
      <c r="C1570" s="45">
        <v>0</v>
      </c>
      <c r="D1570" s="45">
        <v>0</v>
      </c>
      <c r="E1570" s="61">
        <v>1222</v>
      </c>
    </row>
    <row r="1571" spans="1:5" x14ac:dyDescent="0.25">
      <c r="A1571" s="42" t="s">
        <v>994</v>
      </c>
      <c r="B1571" s="50">
        <v>-20.791199999999662</v>
      </c>
      <c r="C1571" s="45">
        <v>0</v>
      </c>
      <c r="D1571" s="45">
        <v>0.2680000000000291</v>
      </c>
      <c r="E1571" s="61">
        <v>932</v>
      </c>
    </row>
    <row r="1572" spans="1:5" ht="30" x14ac:dyDescent="0.25">
      <c r="A1572" s="42" t="s">
        <v>995</v>
      </c>
      <c r="B1572" s="50">
        <v>17.670436080887171</v>
      </c>
      <c r="C1572" s="45">
        <v>-0.38766391911256903</v>
      </c>
      <c r="D1572" s="45">
        <v>17.670436080887171</v>
      </c>
      <c r="E1572" s="60" t="s">
        <v>996</v>
      </c>
    </row>
    <row r="1573" spans="1:5" x14ac:dyDescent="0.25">
      <c r="A1573" s="39" t="s">
        <v>995</v>
      </c>
      <c r="B1573" s="50">
        <v>0.48460000000000036</v>
      </c>
      <c r="C1573" s="45">
        <v>0</v>
      </c>
      <c r="D1573" s="45">
        <v>0</v>
      </c>
      <c r="E1573" s="61">
        <v>1253</v>
      </c>
    </row>
    <row r="1574" spans="1:5" x14ac:dyDescent="0.25">
      <c r="A1574" s="42" t="s">
        <v>997</v>
      </c>
      <c r="B1574" s="50">
        <v>-0.97607354694517312</v>
      </c>
      <c r="C1574" s="45">
        <v>0.75075102040813135</v>
      </c>
      <c r="D1574" s="45">
        <v>-0.97607354694517312</v>
      </c>
      <c r="E1574" s="60" t="s">
        <v>998</v>
      </c>
    </row>
    <row r="1575" spans="1:5" x14ac:dyDescent="0.25">
      <c r="A1575" s="54" t="s">
        <v>999</v>
      </c>
      <c r="B1575" s="50">
        <v>0.31231999999999971</v>
      </c>
      <c r="C1575" s="45">
        <v>0</v>
      </c>
      <c r="D1575" s="45">
        <v>0</v>
      </c>
      <c r="E1575" s="61">
        <v>1057</v>
      </c>
    </row>
    <row r="1576" spans="1:5" x14ac:dyDescent="0.25">
      <c r="A1576" s="42" t="s">
        <v>1000</v>
      </c>
      <c r="B1576" s="50">
        <v>-6.3139644776119042</v>
      </c>
      <c r="C1576" s="45">
        <v>-6.3139644776119042</v>
      </c>
      <c r="D1576" s="45">
        <v>-6.3139644776119042</v>
      </c>
      <c r="E1576" s="60" t="s">
        <v>1001</v>
      </c>
    </row>
    <row r="1577" spans="1:5" x14ac:dyDescent="0.25">
      <c r="A1577" s="42" t="s">
        <v>1000</v>
      </c>
      <c r="B1577" s="50">
        <f>'1306'!D8</f>
        <v>-0.47000000000002728</v>
      </c>
      <c r="C1577" s="45">
        <v>0</v>
      </c>
      <c r="D1577" s="45">
        <v>0</v>
      </c>
      <c r="E1577" s="61">
        <v>1306</v>
      </c>
    </row>
    <row r="1578" spans="1:5" x14ac:dyDescent="0.25">
      <c r="A1578" s="42" t="s">
        <v>1002</v>
      </c>
      <c r="B1578" s="50">
        <v>2.7200000000107138E-2</v>
      </c>
      <c r="C1578" s="45">
        <v>0</v>
      </c>
      <c r="D1578" s="45">
        <v>2.7200000000107138E-2</v>
      </c>
      <c r="E1578" s="60" t="s">
        <v>1003</v>
      </c>
    </row>
    <row r="1579" spans="1:5" x14ac:dyDescent="0.25">
      <c r="A1579" s="39" t="s">
        <v>1002</v>
      </c>
      <c r="B1579" s="50">
        <v>0.31256000000007589</v>
      </c>
      <c r="C1579" s="45">
        <v>0</v>
      </c>
      <c r="D1579" s="45">
        <v>0</v>
      </c>
      <c r="E1579" s="61">
        <v>1148</v>
      </c>
    </row>
    <row r="1580" spans="1:5" x14ac:dyDescent="0.25">
      <c r="A1580" s="42" t="s">
        <v>93</v>
      </c>
      <c r="B1580" s="50">
        <v>0.27299999999991087</v>
      </c>
      <c r="C1580" s="45">
        <v>0</v>
      </c>
      <c r="D1580" s="45">
        <v>0.27299999999991087</v>
      </c>
      <c r="E1580" s="60">
        <v>414</v>
      </c>
    </row>
    <row r="1581" spans="1:5" x14ac:dyDescent="0.25">
      <c r="A1581" s="40" t="s">
        <v>93</v>
      </c>
      <c r="B1581" s="50">
        <f>'1276'!F7</f>
        <v>9.8599999999919419E-2</v>
      </c>
      <c r="C1581" s="45">
        <v>0</v>
      </c>
      <c r="D1581" s="45">
        <v>-0.1509000000000924</v>
      </c>
      <c r="E1581" s="61">
        <v>1276</v>
      </c>
    </row>
    <row r="1582" spans="1:5" x14ac:dyDescent="0.25">
      <c r="A1582" s="39" t="s">
        <v>1004</v>
      </c>
      <c r="B1582" s="50">
        <v>-0.23646500000006654</v>
      </c>
      <c r="C1582" s="45">
        <v>0</v>
      </c>
      <c r="D1582" s="45">
        <v>0</v>
      </c>
      <c r="E1582" s="61">
        <v>1138</v>
      </c>
    </row>
    <row r="1583" spans="1:5" x14ac:dyDescent="0.25">
      <c r="A1583" s="39" t="s">
        <v>1004</v>
      </c>
      <c r="B1583" s="50">
        <v>0.12668000000007851</v>
      </c>
      <c r="C1583" s="45">
        <v>0</v>
      </c>
      <c r="D1583" s="45">
        <v>0</v>
      </c>
      <c r="E1583" s="61">
        <v>1159</v>
      </c>
    </row>
    <row r="1584" spans="1:5" x14ac:dyDescent="0.25">
      <c r="A1584" s="42" t="s">
        <v>1005</v>
      </c>
      <c r="B1584" s="50">
        <v>0.37800000000004275</v>
      </c>
      <c r="C1584" s="45">
        <v>0</v>
      </c>
      <c r="D1584" s="45">
        <v>0.37800000000004275</v>
      </c>
      <c r="E1584" s="60">
        <v>443</v>
      </c>
    </row>
    <row r="1585" spans="1:5" ht="90" x14ac:dyDescent="0.25">
      <c r="A1585" s="42" t="s">
        <v>67</v>
      </c>
      <c r="B1585" s="50">
        <v>0.20361914350422694</v>
      </c>
      <c r="C1585" s="45">
        <v>19.751527991240096</v>
      </c>
      <c r="D1585" s="45">
        <v>-1.8130608564960085</v>
      </c>
      <c r="E1585" s="60" t="s">
        <v>1006</v>
      </c>
    </row>
    <row r="1586" spans="1:5" x14ac:dyDescent="0.25">
      <c r="A1586" s="39" t="s">
        <v>67</v>
      </c>
      <c r="B1586" s="50">
        <v>19.772800000000188</v>
      </c>
      <c r="C1586" s="45">
        <v>0</v>
      </c>
      <c r="D1586" s="45">
        <v>0</v>
      </c>
      <c r="E1586" s="61">
        <v>1167</v>
      </c>
    </row>
    <row r="1587" spans="1:5" x14ac:dyDescent="0.25">
      <c r="A1587" s="39" t="s">
        <v>67</v>
      </c>
      <c r="B1587" s="50">
        <v>-20.419039999999995</v>
      </c>
      <c r="C1587" s="45">
        <v>0</v>
      </c>
      <c r="D1587" s="45">
        <v>0</v>
      </c>
      <c r="E1587" s="61">
        <v>1197</v>
      </c>
    </row>
    <row r="1588" spans="1:5" x14ac:dyDescent="0.25">
      <c r="A1588" s="39" t="s">
        <v>67</v>
      </c>
      <c r="B1588" s="50">
        <v>7.8850099999999657</v>
      </c>
      <c r="C1588" s="45">
        <v>0</v>
      </c>
      <c r="D1588" s="45">
        <v>0</v>
      </c>
      <c r="E1588" s="61">
        <v>1244</v>
      </c>
    </row>
    <row r="1589" spans="1:5" x14ac:dyDescent="0.25">
      <c r="A1589" s="40" t="s">
        <v>67</v>
      </c>
      <c r="B1589" s="50">
        <f>'1270'!F12</f>
        <v>0.1269600000000537</v>
      </c>
      <c r="C1589" s="45">
        <v>0</v>
      </c>
      <c r="D1589" s="45">
        <v>-0.1509000000000924</v>
      </c>
      <c r="E1589" s="61">
        <v>1270</v>
      </c>
    </row>
    <row r="1590" spans="1:5" x14ac:dyDescent="0.25">
      <c r="A1590" s="42" t="s">
        <v>67</v>
      </c>
      <c r="B1590" s="50">
        <f>'1302'!D4</f>
        <v>-0.47000000000002728</v>
      </c>
      <c r="C1590" s="45">
        <v>0</v>
      </c>
      <c r="D1590" s="45">
        <v>0</v>
      </c>
      <c r="E1590" s="61">
        <v>1302</v>
      </c>
    </row>
    <row r="1591" spans="1:5" x14ac:dyDescent="0.25">
      <c r="A1591" s="69" t="s">
        <v>67</v>
      </c>
      <c r="B1591" s="50">
        <f>'1307'!D10</f>
        <v>1.999999999998181E-2</v>
      </c>
      <c r="C1591" s="45">
        <v>0</v>
      </c>
      <c r="D1591" s="45">
        <v>0</v>
      </c>
      <c r="E1591" s="61">
        <v>1307</v>
      </c>
    </row>
    <row r="1592" spans="1:5" x14ac:dyDescent="0.25">
      <c r="A1592" s="42" t="s">
        <v>1007</v>
      </c>
      <c r="B1592" s="50">
        <v>-4.3724999999999454</v>
      </c>
      <c r="C1592" s="45">
        <v>0</v>
      </c>
      <c r="D1592" s="45">
        <v>0</v>
      </c>
      <c r="E1592" s="61" t="s">
        <v>1008</v>
      </c>
    </row>
    <row r="1593" spans="1:5" x14ac:dyDescent="0.25">
      <c r="A1593" s="42" t="s">
        <v>1007</v>
      </c>
      <c r="B1593" s="50">
        <v>-0.4535200000000259</v>
      </c>
      <c r="C1593" s="45">
        <v>0</v>
      </c>
      <c r="D1593" s="45">
        <v>0.2680000000000291</v>
      </c>
      <c r="E1593" s="61">
        <v>914</v>
      </c>
    </row>
    <row r="1594" spans="1:5" x14ac:dyDescent="0.25">
      <c r="A1594" s="39" t="s">
        <v>1007</v>
      </c>
      <c r="B1594" s="50">
        <v>0.12118000000009488</v>
      </c>
      <c r="C1594" s="45">
        <v>0</v>
      </c>
      <c r="D1594" s="45">
        <v>0</v>
      </c>
      <c r="E1594" s="61">
        <v>1170</v>
      </c>
    </row>
    <row r="1595" spans="1:5" ht="30" x14ac:dyDescent="0.25">
      <c r="A1595" s="42" t="s">
        <v>1009</v>
      </c>
      <c r="B1595" s="50">
        <v>0.19635080756432899</v>
      </c>
      <c r="C1595" s="45">
        <v>42.773192912827653</v>
      </c>
      <c r="D1595" s="45">
        <v>0.19635080756432899</v>
      </c>
      <c r="E1595" s="60" t="s">
        <v>1010</v>
      </c>
    </row>
    <row r="1596" spans="1:5" x14ac:dyDescent="0.25">
      <c r="A1596" s="42" t="s">
        <v>1009</v>
      </c>
      <c r="B1596" s="50">
        <v>-0.25592580000011367</v>
      </c>
      <c r="C1596" s="45">
        <v>0</v>
      </c>
      <c r="D1596" s="45">
        <v>0.26800000000002899</v>
      </c>
      <c r="E1596" s="61">
        <v>1054</v>
      </c>
    </row>
    <row r="1597" spans="1:5" x14ac:dyDescent="0.25">
      <c r="A1597" s="42" t="s">
        <v>82</v>
      </c>
      <c r="B1597" s="50">
        <v>-0.38557500000024447</v>
      </c>
      <c r="C1597" s="45">
        <v>0</v>
      </c>
      <c r="D1597" s="45">
        <v>-0.38557500000024447</v>
      </c>
      <c r="E1597" s="61">
        <v>723</v>
      </c>
    </row>
    <row r="1598" spans="1:5" x14ac:dyDescent="0.25">
      <c r="A1598" s="40" t="s">
        <v>82</v>
      </c>
      <c r="B1598" s="50">
        <f>'1274'!F5</f>
        <v>-0.30480000000011387</v>
      </c>
      <c r="C1598" s="45">
        <v>0</v>
      </c>
      <c r="D1598" s="45">
        <v>-0.1509000000000924</v>
      </c>
      <c r="E1598" s="61">
        <v>1274</v>
      </c>
    </row>
    <row r="1599" spans="1:5" x14ac:dyDescent="0.25">
      <c r="A1599" s="40" t="s">
        <v>82</v>
      </c>
      <c r="B1599" s="50">
        <f>'1277'!F4</f>
        <v>731</v>
      </c>
      <c r="C1599" s="45">
        <v>0</v>
      </c>
      <c r="D1599" s="45">
        <v>-0.15090000000009199</v>
      </c>
      <c r="E1599" s="61">
        <v>1277</v>
      </c>
    </row>
    <row r="1600" spans="1:5" x14ac:dyDescent="0.25">
      <c r="A1600" s="42" t="s">
        <v>1011</v>
      </c>
      <c r="B1600" s="50">
        <v>8.3900000000028285E-2</v>
      </c>
      <c r="C1600" s="45">
        <v>0</v>
      </c>
      <c r="D1600" s="45">
        <v>8.3900000000028285E-2</v>
      </c>
      <c r="E1600" s="60" t="s">
        <v>1012</v>
      </c>
    </row>
    <row r="1601" spans="1:5" x14ac:dyDescent="0.25">
      <c r="A1601" s="42" t="s">
        <v>90</v>
      </c>
      <c r="B1601" s="50">
        <v>0.29001000000016575</v>
      </c>
      <c r="C1601" s="45">
        <v>0</v>
      </c>
      <c r="D1601" s="45">
        <v>0.2680000000000291</v>
      </c>
      <c r="E1601" s="61" t="s">
        <v>1013</v>
      </c>
    </row>
    <row r="1602" spans="1:5" x14ac:dyDescent="0.25">
      <c r="A1602" s="42" t="s">
        <v>90</v>
      </c>
      <c r="B1602" s="50">
        <v>-0.3526000000000522</v>
      </c>
      <c r="C1602" s="45">
        <v>0</v>
      </c>
      <c r="D1602" s="45">
        <v>0</v>
      </c>
      <c r="E1602" s="61">
        <v>983</v>
      </c>
    </row>
    <row r="1603" spans="1:5" x14ac:dyDescent="0.25">
      <c r="A1603" s="36" t="s">
        <v>90</v>
      </c>
      <c r="B1603" s="50">
        <v>-0.34596250000004147</v>
      </c>
      <c r="C1603" s="45">
        <v>0</v>
      </c>
      <c r="D1603" s="45">
        <v>0.26800000000002899</v>
      </c>
      <c r="E1603" s="59">
        <v>1031</v>
      </c>
    </row>
    <row r="1604" spans="1:5" x14ac:dyDescent="0.25">
      <c r="A1604" s="42" t="s">
        <v>90</v>
      </c>
      <c r="B1604" s="50">
        <v>-0.96335400000003801</v>
      </c>
      <c r="C1604" s="45">
        <v>0</v>
      </c>
      <c r="D1604" s="45">
        <v>0.26800000000002899</v>
      </c>
      <c r="E1604" s="59">
        <v>1027</v>
      </c>
    </row>
    <row r="1605" spans="1:5" x14ac:dyDescent="0.25">
      <c r="A1605" s="42" t="s">
        <v>90</v>
      </c>
      <c r="B1605" s="50">
        <v>0.15478000000007341</v>
      </c>
      <c r="C1605" s="45">
        <v>0</v>
      </c>
      <c r="D1605" s="45">
        <v>0.26800000000002899</v>
      </c>
      <c r="E1605" s="59">
        <v>1023</v>
      </c>
    </row>
    <row r="1606" spans="1:5" x14ac:dyDescent="0.25">
      <c r="A1606" s="42" t="s">
        <v>90</v>
      </c>
      <c r="B1606" s="50">
        <v>-0.19744599999989987</v>
      </c>
      <c r="C1606" s="45">
        <v>0</v>
      </c>
      <c r="D1606" s="45">
        <v>0.26800000000002899</v>
      </c>
      <c r="E1606" s="59">
        <v>1039</v>
      </c>
    </row>
    <row r="1607" spans="1:5" x14ac:dyDescent="0.25">
      <c r="A1607" s="39" t="s">
        <v>90</v>
      </c>
      <c r="B1607" s="50">
        <v>1.4315999999998894</v>
      </c>
      <c r="C1607" s="45">
        <v>0</v>
      </c>
      <c r="D1607" s="45">
        <v>0</v>
      </c>
      <c r="E1607" s="61">
        <v>1167</v>
      </c>
    </row>
    <row r="1608" spans="1:5" x14ac:dyDescent="0.25">
      <c r="A1608" s="40" t="s">
        <v>90</v>
      </c>
      <c r="B1608" s="50">
        <f>'1275'!F9</f>
        <v>0.29999999999995453</v>
      </c>
      <c r="C1608" s="45">
        <v>0</v>
      </c>
      <c r="D1608" s="45">
        <v>-0.1509000000000924</v>
      </c>
      <c r="E1608" s="61">
        <v>1275</v>
      </c>
    </row>
    <row r="1609" spans="1:5" x14ac:dyDescent="0.25">
      <c r="A1609" s="42" t="s">
        <v>1014</v>
      </c>
      <c r="B1609" s="50">
        <v>-0.46079999999994925</v>
      </c>
      <c r="C1609" s="45"/>
      <c r="D1609" s="45"/>
      <c r="E1609" s="61">
        <v>747</v>
      </c>
    </row>
    <row r="1610" spans="1:5" x14ac:dyDescent="0.25">
      <c r="A1610" s="69" t="s">
        <v>1496</v>
      </c>
      <c r="B1610" s="50">
        <f>'1307'!D8</f>
        <v>4.9999999999954525E-2</v>
      </c>
      <c r="C1610" s="45">
        <v>0</v>
      </c>
      <c r="D1610" s="45">
        <v>0</v>
      </c>
      <c r="E1610" s="61">
        <v>1307</v>
      </c>
    </row>
    <row r="1611" spans="1:5" ht="30" x14ac:dyDescent="0.25">
      <c r="A1611" s="42" t="s">
        <v>1015</v>
      </c>
      <c r="B1611" s="50">
        <v>-8.0400000000508953E-2</v>
      </c>
      <c r="C1611" s="45">
        <v>0</v>
      </c>
      <c r="D1611" s="45">
        <v>-8.0400000000508953E-2</v>
      </c>
      <c r="E1611" s="60" t="s">
        <v>1016</v>
      </c>
    </row>
    <row r="1612" spans="1:5" x14ac:dyDescent="0.25">
      <c r="A1612" s="42" t="s">
        <v>1015</v>
      </c>
      <c r="B1612" s="50">
        <v>0.18799999999998818</v>
      </c>
      <c r="C1612" s="45">
        <v>0</v>
      </c>
      <c r="D1612" s="45">
        <v>0</v>
      </c>
      <c r="E1612" s="61">
        <v>969</v>
      </c>
    </row>
    <row r="1613" spans="1:5" x14ac:dyDescent="0.25">
      <c r="A1613" s="39" t="s">
        <v>1015</v>
      </c>
      <c r="B1613" s="50">
        <v>-9.1500000000110049E-2</v>
      </c>
      <c r="C1613" s="45">
        <v>0</v>
      </c>
      <c r="D1613" s="45">
        <v>0</v>
      </c>
      <c r="E1613" s="61">
        <v>1244</v>
      </c>
    </row>
    <row r="1614" spans="1:5" ht="45" x14ac:dyDescent="0.25">
      <c r="A1614" s="42" t="s">
        <v>113</v>
      </c>
      <c r="B1614" s="50">
        <v>0.28855686948509174</v>
      </c>
      <c r="C1614" s="45">
        <v>1.4049868694856968</v>
      </c>
      <c r="D1614" s="45">
        <v>-0.43429313051422014</v>
      </c>
      <c r="E1614" s="60" t="s">
        <v>1017</v>
      </c>
    </row>
    <row r="1615" spans="1:5" x14ac:dyDescent="0.25">
      <c r="A1615" s="42" t="s">
        <v>113</v>
      </c>
      <c r="B1615" s="50">
        <v>0.11840000000006512</v>
      </c>
      <c r="C1615" s="45">
        <v>0</v>
      </c>
      <c r="D1615" s="45">
        <v>0.26800000000002899</v>
      </c>
      <c r="E1615" s="59">
        <v>1028</v>
      </c>
    </row>
    <row r="1616" spans="1:5" x14ac:dyDescent="0.25">
      <c r="A1616" s="39" t="s">
        <v>113</v>
      </c>
      <c r="B1616" s="50">
        <v>-0.37980000000015934</v>
      </c>
      <c r="C1616" s="45">
        <v>0</v>
      </c>
      <c r="D1616" s="45">
        <v>0</v>
      </c>
      <c r="E1616" s="61">
        <v>1234</v>
      </c>
    </row>
    <row r="1617" spans="1:5" x14ac:dyDescent="0.25">
      <c r="A1617" s="40" t="s">
        <v>113</v>
      </c>
      <c r="B1617" s="50">
        <f>'1282'!F5</f>
        <v>-3.999999999996362E-2</v>
      </c>
      <c r="C1617" s="45">
        <v>0</v>
      </c>
      <c r="D1617" s="45">
        <v>-0.15090000000009199</v>
      </c>
      <c r="E1617" s="61">
        <v>1282</v>
      </c>
    </row>
    <row r="1618" spans="1:5" x14ac:dyDescent="0.25">
      <c r="A1618" s="42" t="s">
        <v>1018</v>
      </c>
      <c r="B1618" s="50">
        <v>13.116230000000087</v>
      </c>
      <c r="C1618" s="45"/>
      <c r="D1618" s="45">
        <v>13.437830000000076</v>
      </c>
      <c r="E1618" s="61" t="s">
        <v>1019</v>
      </c>
    </row>
    <row r="1619" spans="1:5" ht="30" x14ac:dyDescent="0.25">
      <c r="A1619" s="42" t="s">
        <v>60</v>
      </c>
      <c r="B1619" s="50">
        <v>20.450620000000981</v>
      </c>
      <c r="C1619" s="45">
        <v>0</v>
      </c>
      <c r="D1619" s="45">
        <v>0</v>
      </c>
      <c r="E1619" s="61" t="s">
        <v>1020</v>
      </c>
    </row>
    <row r="1620" spans="1:5" x14ac:dyDescent="0.25">
      <c r="A1620" s="42" t="s">
        <v>60</v>
      </c>
      <c r="B1620" s="50">
        <v>-0.21199999999998909</v>
      </c>
      <c r="C1620" s="45">
        <v>0</v>
      </c>
      <c r="D1620" s="45">
        <v>0</v>
      </c>
      <c r="E1620" s="61">
        <v>968</v>
      </c>
    </row>
    <row r="1621" spans="1:5" x14ac:dyDescent="0.25">
      <c r="A1621" s="42" t="s">
        <v>60</v>
      </c>
      <c r="B1621" s="50">
        <v>0.21479999999996835</v>
      </c>
      <c r="C1621" s="45">
        <v>0</v>
      </c>
      <c r="D1621" s="45">
        <v>0</v>
      </c>
      <c r="E1621" s="61">
        <v>995</v>
      </c>
    </row>
    <row r="1622" spans="1:5" x14ac:dyDescent="0.25">
      <c r="A1622" s="36" t="s">
        <v>60</v>
      </c>
      <c r="B1622" s="50">
        <v>-0.29755500000004531</v>
      </c>
      <c r="C1622" s="45">
        <v>0</v>
      </c>
      <c r="D1622" s="45">
        <v>0.2680000000000291</v>
      </c>
      <c r="E1622" s="59">
        <v>999</v>
      </c>
    </row>
    <row r="1623" spans="1:5" x14ac:dyDescent="0.25">
      <c r="A1623" s="42" t="s">
        <v>60</v>
      </c>
      <c r="B1623" s="50">
        <v>-3.6000000000058208E-3</v>
      </c>
      <c r="C1623" s="45">
        <v>0</v>
      </c>
      <c r="D1623" s="45">
        <v>0.2680000000000291</v>
      </c>
      <c r="E1623" s="59">
        <v>1020</v>
      </c>
    </row>
    <row r="1624" spans="1:5" x14ac:dyDescent="0.25">
      <c r="A1624" s="42" t="s">
        <v>60</v>
      </c>
      <c r="B1624" s="50">
        <v>0.24918749999983447</v>
      </c>
      <c r="C1624" s="45">
        <v>0</v>
      </c>
      <c r="D1624" s="45">
        <v>0.26800000000002899</v>
      </c>
      <c r="E1624" s="59">
        <v>1031</v>
      </c>
    </row>
    <row r="1625" spans="1:5" x14ac:dyDescent="0.25">
      <c r="A1625" s="54" t="s">
        <v>60</v>
      </c>
      <c r="B1625" s="50">
        <v>0.17811199999982819</v>
      </c>
      <c r="C1625" s="45">
        <v>0</v>
      </c>
      <c r="D1625" s="45">
        <v>0</v>
      </c>
      <c r="E1625" s="61">
        <v>1086</v>
      </c>
    </row>
    <row r="1626" spans="1:5" x14ac:dyDescent="0.25">
      <c r="A1626" s="54" t="s">
        <v>60</v>
      </c>
      <c r="B1626" s="50">
        <v>0.34679999999934807</v>
      </c>
      <c r="C1626" s="45">
        <v>0</v>
      </c>
      <c r="D1626" s="45">
        <v>0</v>
      </c>
      <c r="E1626" s="61">
        <v>1099</v>
      </c>
    </row>
    <row r="1627" spans="1:5" x14ac:dyDescent="0.25">
      <c r="A1627" s="39" t="s">
        <v>60</v>
      </c>
      <c r="B1627" s="50">
        <v>0.13151999999990949</v>
      </c>
      <c r="C1627" s="45">
        <v>0</v>
      </c>
      <c r="D1627" s="45">
        <v>0</v>
      </c>
      <c r="E1627" s="61">
        <v>1130</v>
      </c>
    </row>
    <row r="1628" spans="1:5" x14ac:dyDescent="0.25">
      <c r="A1628" s="39" t="s">
        <v>60</v>
      </c>
      <c r="B1628" s="50">
        <v>-0.27327999999988606</v>
      </c>
      <c r="C1628" s="45">
        <v>0</v>
      </c>
      <c r="D1628" s="45">
        <v>0</v>
      </c>
      <c r="E1628" s="61">
        <v>1148</v>
      </c>
    </row>
    <row r="1629" spans="1:5" x14ac:dyDescent="0.25">
      <c r="A1629" s="39" t="s">
        <v>60</v>
      </c>
      <c r="B1629" s="50">
        <v>0.40439999999944121</v>
      </c>
      <c r="C1629" s="45">
        <v>0</v>
      </c>
      <c r="D1629" s="45">
        <v>0</v>
      </c>
      <c r="E1629" s="61">
        <v>1199</v>
      </c>
    </row>
    <row r="1630" spans="1:5" x14ac:dyDescent="0.25">
      <c r="A1630" s="39" t="s">
        <v>60</v>
      </c>
      <c r="B1630" s="50">
        <v>0.16957600000023376</v>
      </c>
      <c r="C1630" s="45">
        <v>0</v>
      </c>
      <c r="D1630" s="45">
        <v>0</v>
      </c>
      <c r="E1630" s="61">
        <v>1227</v>
      </c>
    </row>
    <row r="1631" spans="1:5" x14ac:dyDescent="0.25">
      <c r="A1631" s="39" t="s">
        <v>60</v>
      </c>
      <c r="B1631" s="50">
        <v>0.12630000000012842</v>
      </c>
      <c r="C1631" s="45">
        <v>0</v>
      </c>
      <c r="D1631" s="45">
        <v>0</v>
      </c>
      <c r="E1631" s="61">
        <v>1241</v>
      </c>
    </row>
    <row r="1632" spans="1:5" x14ac:dyDescent="0.25">
      <c r="A1632" s="39" t="s">
        <v>60</v>
      </c>
      <c r="B1632" s="50">
        <v>2.1999999999025022E-2</v>
      </c>
      <c r="C1632" s="45">
        <v>0</v>
      </c>
      <c r="D1632" s="45">
        <v>0</v>
      </c>
      <c r="E1632" s="61">
        <v>1245</v>
      </c>
    </row>
    <row r="1633" spans="1:5" x14ac:dyDescent="0.25">
      <c r="A1633" s="40" t="s">
        <v>60</v>
      </c>
      <c r="B1633" s="50">
        <f>'1269'!F7</f>
        <v>7.9240000000027067E-2</v>
      </c>
      <c r="C1633" s="45">
        <v>0</v>
      </c>
      <c r="D1633" s="45">
        <v>-0.1509000000000924</v>
      </c>
      <c r="E1633" s="61">
        <v>1269</v>
      </c>
    </row>
    <row r="1634" spans="1:5" x14ac:dyDescent="0.25">
      <c r="A1634" s="69" t="s">
        <v>60</v>
      </c>
      <c r="B1634" s="50">
        <f>'1296'!D4</f>
        <v>0.52999999999997272</v>
      </c>
      <c r="C1634" s="45">
        <v>0</v>
      </c>
      <c r="D1634" s="45">
        <v>0</v>
      </c>
      <c r="E1634" s="61">
        <v>1296</v>
      </c>
    </row>
    <row r="1635" spans="1:5" x14ac:dyDescent="0.25">
      <c r="A1635" s="42" t="s">
        <v>1021</v>
      </c>
      <c r="B1635" s="50">
        <v>-0.17439999999999145</v>
      </c>
      <c r="C1635" s="45">
        <v>0</v>
      </c>
      <c r="D1635" s="45">
        <v>0.2680000000000291</v>
      </c>
      <c r="E1635" s="61">
        <v>950</v>
      </c>
    </row>
    <row r="1636" spans="1:5" x14ac:dyDescent="0.25">
      <c r="A1636" s="42" t="s">
        <v>1021</v>
      </c>
      <c r="B1636" s="50">
        <v>-8.5100000000011278E-2</v>
      </c>
      <c r="C1636" s="45">
        <v>0</v>
      </c>
      <c r="D1636" s="45">
        <v>0.2680000000000291</v>
      </c>
      <c r="E1636" s="61">
        <v>953</v>
      </c>
    </row>
    <row r="1637" spans="1:5" x14ac:dyDescent="0.25">
      <c r="A1637" s="42" t="s">
        <v>1021</v>
      </c>
      <c r="B1637" s="50">
        <v>0.47616000000016356</v>
      </c>
      <c r="C1637" s="45">
        <v>0</v>
      </c>
      <c r="D1637" s="45">
        <v>0.2680000000000291</v>
      </c>
      <c r="E1637" s="61">
        <v>963</v>
      </c>
    </row>
    <row r="1638" spans="1:5" x14ac:dyDescent="0.25">
      <c r="A1638" s="42" t="s">
        <v>1021</v>
      </c>
      <c r="B1638" s="50">
        <v>8.6999999999989086E-2</v>
      </c>
      <c r="C1638" s="45">
        <v>0</v>
      </c>
      <c r="D1638" s="45">
        <v>0</v>
      </c>
      <c r="E1638" s="61">
        <v>968</v>
      </c>
    </row>
    <row r="1639" spans="1:5" x14ac:dyDescent="0.25">
      <c r="A1639" s="42" t="s">
        <v>1021</v>
      </c>
      <c r="B1639" s="50">
        <v>6.5300000000036107E-2</v>
      </c>
      <c r="C1639" s="45">
        <v>0</v>
      </c>
      <c r="D1639" s="45">
        <v>0</v>
      </c>
      <c r="E1639" s="61">
        <v>971</v>
      </c>
    </row>
    <row r="1640" spans="1:5" x14ac:dyDescent="0.25">
      <c r="A1640" s="42" t="s">
        <v>1021</v>
      </c>
      <c r="B1640" s="50">
        <v>-0.39757000000008702</v>
      </c>
      <c r="C1640" s="45">
        <v>0</v>
      </c>
      <c r="D1640" s="45">
        <v>0</v>
      </c>
      <c r="E1640" s="61">
        <v>976</v>
      </c>
    </row>
    <row r="1641" spans="1:5" x14ac:dyDescent="0.25">
      <c r="A1641" s="36" t="s">
        <v>1021</v>
      </c>
      <c r="B1641" s="50">
        <v>-0.50521500000002106</v>
      </c>
      <c r="C1641" s="45">
        <v>0</v>
      </c>
      <c r="D1641" s="45">
        <v>0.2680000000000291</v>
      </c>
      <c r="E1641" s="59">
        <v>999</v>
      </c>
    </row>
    <row r="1642" spans="1:5" x14ac:dyDescent="0.25">
      <c r="A1642" s="42" t="s">
        <v>1021</v>
      </c>
      <c r="B1642" s="50">
        <v>-0.43754849999993439</v>
      </c>
      <c r="C1642" s="45">
        <v>0</v>
      </c>
      <c r="D1642" s="45">
        <v>0</v>
      </c>
      <c r="E1642" s="59">
        <v>1002</v>
      </c>
    </row>
    <row r="1643" spans="1:5" x14ac:dyDescent="0.25">
      <c r="A1643" s="42" t="s">
        <v>1021</v>
      </c>
      <c r="B1643" s="50">
        <v>0.19896249999999327</v>
      </c>
      <c r="C1643" s="45">
        <v>0</v>
      </c>
      <c r="D1643" s="45">
        <v>0.26800000000002899</v>
      </c>
      <c r="E1643" s="59">
        <v>1028</v>
      </c>
    </row>
    <row r="1644" spans="1:5" x14ac:dyDescent="0.25">
      <c r="A1644" s="42" t="s">
        <v>1021</v>
      </c>
      <c r="B1644" s="50">
        <v>5.3897500000061882E-2</v>
      </c>
      <c r="C1644" s="45">
        <v>0</v>
      </c>
      <c r="D1644" s="45">
        <v>0.2680000000000291</v>
      </c>
      <c r="E1644" s="59">
        <v>1035</v>
      </c>
    </row>
    <row r="1645" spans="1:5" x14ac:dyDescent="0.25">
      <c r="A1645" s="42" t="s">
        <v>1021</v>
      </c>
      <c r="B1645" s="50">
        <v>3.5203500000079657E-2</v>
      </c>
      <c r="C1645" s="45">
        <v>0</v>
      </c>
      <c r="D1645" s="45">
        <v>0.26800000000002899</v>
      </c>
      <c r="E1645" s="61">
        <v>1049</v>
      </c>
    </row>
    <row r="1646" spans="1:5" x14ac:dyDescent="0.25">
      <c r="A1646" s="54" t="s">
        <v>1021</v>
      </c>
      <c r="B1646" s="50">
        <v>0.12608000000000175</v>
      </c>
      <c r="C1646" s="45">
        <v>0</v>
      </c>
      <c r="D1646" s="45">
        <v>0</v>
      </c>
      <c r="E1646" s="61">
        <v>1062</v>
      </c>
    </row>
    <row r="1647" spans="1:5" x14ac:dyDescent="0.25">
      <c r="A1647" s="54" t="s">
        <v>1021</v>
      </c>
      <c r="B1647" s="50">
        <v>-0.46271999999999025</v>
      </c>
      <c r="C1647" s="45">
        <v>0</v>
      </c>
      <c r="D1647" s="45">
        <v>0</v>
      </c>
      <c r="E1647" s="61">
        <v>1065</v>
      </c>
    </row>
    <row r="1648" spans="1:5" x14ac:dyDescent="0.25">
      <c r="A1648" s="54" t="s">
        <v>1021</v>
      </c>
      <c r="B1648" s="50">
        <v>-0.23100000000005139</v>
      </c>
      <c r="C1648" s="45">
        <v>0</v>
      </c>
      <c r="D1648" s="45">
        <v>0</v>
      </c>
      <c r="E1648" s="59">
        <v>1072</v>
      </c>
    </row>
    <row r="1649" spans="1:5" x14ac:dyDescent="0.25">
      <c r="A1649" s="54" t="s">
        <v>1021</v>
      </c>
      <c r="B1649" s="50">
        <v>-0.50565500000004704</v>
      </c>
      <c r="C1649" s="45">
        <v>0</v>
      </c>
      <c r="D1649" s="45">
        <v>0</v>
      </c>
      <c r="E1649" s="61">
        <v>1095</v>
      </c>
    </row>
    <row r="1650" spans="1:5" x14ac:dyDescent="0.25">
      <c r="A1650" s="33" t="s">
        <v>1021</v>
      </c>
      <c r="B1650" s="50">
        <v>1.8766350000000784</v>
      </c>
      <c r="C1650" s="45">
        <v>0</v>
      </c>
      <c r="D1650" s="45">
        <v>0</v>
      </c>
      <c r="E1650" s="61">
        <v>1116</v>
      </c>
    </row>
    <row r="1651" spans="1:5" x14ac:dyDescent="0.25">
      <c r="A1651" s="39" t="s">
        <v>1021</v>
      </c>
      <c r="B1651" s="50">
        <v>-0.28156000000001313</v>
      </c>
      <c r="C1651" s="45">
        <v>0</v>
      </c>
      <c r="D1651" s="45">
        <v>0</v>
      </c>
      <c r="E1651" s="61">
        <v>1118</v>
      </c>
    </row>
    <row r="1652" spans="1:5" x14ac:dyDescent="0.25">
      <c r="A1652" s="39" t="s">
        <v>1021</v>
      </c>
      <c r="B1652" s="50">
        <v>-0.3247199999999566</v>
      </c>
      <c r="C1652" s="45">
        <v>0</v>
      </c>
      <c r="D1652" s="45">
        <v>0</v>
      </c>
      <c r="E1652" s="61">
        <v>1120</v>
      </c>
    </row>
    <row r="1653" spans="1:5" x14ac:dyDescent="0.25">
      <c r="A1653" s="39" t="s">
        <v>1021</v>
      </c>
      <c r="B1653" s="50">
        <v>0.24713999999994485</v>
      </c>
      <c r="C1653" s="45">
        <v>0</v>
      </c>
      <c r="D1653" s="45">
        <v>0</v>
      </c>
      <c r="E1653" s="61">
        <v>1125</v>
      </c>
    </row>
    <row r="1654" spans="1:5" x14ac:dyDescent="0.25">
      <c r="A1654" s="39" t="s">
        <v>1021</v>
      </c>
      <c r="B1654" s="50">
        <v>0.3764810000000125</v>
      </c>
      <c r="C1654" s="45">
        <v>0</v>
      </c>
      <c r="D1654" s="45">
        <v>0</v>
      </c>
      <c r="E1654" s="61">
        <v>1139</v>
      </c>
    </row>
    <row r="1655" spans="1:5" x14ac:dyDescent="0.25">
      <c r="A1655" s="39" t="s">
        <v>1021</v>
      </c>
      <c r="B1655" s="50">
        <v>0.3966000000002623</v>
      </c>
      <c r="C1655" s="45">
        <v>0</v>
      </c>
      <c r="D1655" s="45">
        <v>0</v>
      </c>
      <c r="E1655" s="61">
        <v>1170</v>
      </c>
    </row>
    <row r="1656" spans="1:5" x14ac:dyDescent="0.25">
      <c r="A1656" s="39" t="s">
        <v>1021</v>
      </c>
      <c r="B1656" s="50">
        <v>0.39408000000003085</v>
      </c>
      <c r="C1656" s="45">
        <v>0</v>
      </c>
      <c r="D1656" s="45">
        <v>0</v>
      </c>
      <c r="E1656" s="61">
        <v>1223</v>
      </c>
    </row>
    <row r="1657" spans="1:5" x14ac:dyDescent="0.25">
      <c r="A1657" s="39" t="s">
        <v>1021</v>
      </c>
      <c r="B1657" s="50">
        <v>-1.4749999999992269E-2</v>
      </c>
      <c r="C1657" s="45">
        <v>0</v>
      </c>
      <c r="D1657" s="45">
        <v>0</v>
      </c>
      <c r="E1657" s="61">
        <v>1232</v>
      </c>
    </row>
    <row r="1658" spans="1:5" x14ac:dyDescent="0.25">
      <c r="A1658" s="39" t="s">
        <v>1021</v>
      </c>
      <c r="B1658" s="50">
        <v>-0.36000000000012733</v>
      </c>
      <c r="C1658" s="45">
        <v>0</v>
      </c>
      <c r="D1658" s="45">
        <v>0</v>
      </c>
      <c r="E1658" s="61">
        <v>1253</v>
      </c>
    </row>
    <row r="1659" spans="1:5" x14ac:dyDescent="0.25">
      <c r="A1659" s="69" t="s">
        <v>1021</v>
      </c>
      <c r="B1659" s="50">
        <f>'1294'!D12</f>
        <v>0.46000000000003638</v>
      </c>
      <c r="C1659" s="45">
        <v>0</v>
      </c>
      <c r="D1659" s="45">
        <v>0</v>
      </c>
      <c r="E1659" s="61">
        <v>1294</v>
      </c>
    </row>
    <row r="1660" spans="1:5" x14ac:dyDescent="0.25">
      <c r="A1660" s="40" t="s">
        <v>101</v>
      </c>
      <c r="B1660" s="50">
        <f>'1279'!F4</f>
        <v>-9.7200000000043474E-2</v>
      </c>
      <c r="C1660" s="45">
        <v>0</v>
      </c>
      <c r="D1660" s="45">
        <v>-0.15090000000009199</v>
      </c>
      <c r="E1660" s="61">
        <v>1279</v>
      </c>
    </row>
    <row r="1661" spans="1:5" x14ac:dyDescent="0.25">
      <c r="A1661" s="40" t="s">
        <v>101</v>
      </c>
      <c r="B1661" s="50">
        <f>'1283'!D7</f>
        <v>-0.38999999999998636</v>
      </c>
      <c r="C1661" s="45">
        <v>0</v>
      </c>
      <c r="D1661" s="45">
        <v>-0.15090000000009199</v>
      </c>
      <c r="E1661" s="61">
        <v>1283</v>
      </c>
    </row>
    <row r="1662" spans="1:5" ht="30" x14ac:dyDescent="0.25">
      <c r="A1662" s="42" t="s">
        <v>38</v>
      </c>
      <c r="B1662" s="50">
        <v>6.1875356415271199E-2</v>
      </c>
      <c r="C1662" s="45">
        <v>0</v>
      </c>
      <c r="D1662" s="45">
        <v>0.26987535641524119</v>
      </c>
      <c r="E1662" s="60" t="s">
        <v>1022</v>
      </c>
    </row>
    <row r="1663" spans="1:5" x14ac:dyDescent="0.25">
      <c r="A1663" s="54" t="s">
        <v>38</v>
      </c>
      <c r="B1663" s="50">
        <v>-0.41600000000005366</v>
      </c>
      <c r="C1663" s="45">
        <v>0</v>
      </c>
      <c r="D1663" s="45">
        <v>0</v>
      </c>
      <c r="E1663" s="61">
        <v>1055</v>
      </c>
    </row>
    <row r="1664" spans="1:5" x14ac:dyDescent="0.25">
      <c r="A1664" s="54" t="s">
        <v>38</v>
      </c>
      <c r="B1664" s="50">
        <v>-0.10230000000001382</v>
      </c>
      <c r="C1664" s="45">
        <v>0</v>
      </c>
      <c r="D1664" s="45">
        <v>0</v>
      </c>
      <c r="E1664" s="61">
        <v>1086</v>
      </c>
    </row>
    <row r="1665" spans="1:5" x14ac:dyDescent="0.25">
      <c r="A1665" s="39" t="s">
        <v>38</v>
      </c>
      <c r="B1665" s="50">
        <f>'1264'!F7</f>
        <v>-0.5300000000000864</v>
      </c>
      <c r="C1665" s="45">
        <v>0</v>
      </c>
      <c r="D1665" s="45">
        <v>-0.1509000000000924</v>
      </c>
      <c r="E1665" s="61">
        <v>1264</v>
      </c>
    </row>
    <row r="1666" spans="1:5" x14ac:dyDescent="0.25">
      <c r="A1666" s="42" t="s">
        <v>1023</v>
      </c>
      <c r="B1666" s="50">
        <v>0.11040000000002692</v>
      </c>
      <c r="C1666" s="45">
        <v>0</v>
      </c>
      <c r="D1666" s="45">
        <v>0</v>
      </c>
      <c r="E1666" s="61">
        <v>789</v>
      </c>
    </row>
    <row r="1667" spans="1:5" x14ac:dyDescent="0.25">
      <c r="A1667" s="42" t="s">
        <v>1024</v>
      </c>
      <c r="B1667" s="50">
        <v>-3.693454999999858</v>
      </c>
      <c r="C1667" s="45"/>
      <c r="D1667" s="45">
        <v>-3.693454999999858</v>
      </c>
      <c r="E1667" s="61" t="s">
        <v>1025</v>
      </c>
    </row>
    <row r="1668" spans="1:5" x14ac:dyDescent="0.25">
      <c r="A1668" s="69" t="s">
        <v>1483</v>
      </c>
      <c r="B1668" s="50">
        <f>'1293'!D8</f>
        <v>182.1400000000001</v>
      </c>
      <c r="C1668" s="45">
        <v>0</v>
      </c>
      <c r="D1668" s="45">
        <v>0</v>
      </c>
      <c r="E1668" s="61">
        <v>1293</v>
      </c>
    </row>
    <row r="1669" spans="1:5" x14ac:dyDescent="0.25">
      <c r="A1669" s="42" t="s">
        <v>1483</v>
      </c>
      <c r="B1669" s="50">
        <f>'1299'!D6</f>
        <v>-0.16999999999995907</v>
      </c>
      <c r="C1669" s="45">
        <v>0</v>
      </c>
      <c r="D1669" s="45">
        <v>0</v>
      </c>
      <c r="E1669" s="61">
        <v>1299</v>
      </c>
    </row>
    <row r="1670" spans="1:5" x14ac:dyDescent="0.25">
      <c r="A1670" s="92" t="s">
        <v>1483</v>
      </c>
      <c r="B1670" s="50">
        <f>'1313'!D9</f>
        <v>-181.12</v>
      </c>
      <c r="C1670" s="45">
        <v>0</v>
      </c>
      <c r="D1670" s="45">
        <v>0</v>
      </c>
      <c r="E1670" s="61">
        <v>1313</v>
      </c>
    </row>
    <row r="1671" spans="1:5" x14ac:dyDescent="0.25">
      <c r="A1671" s="36" t="s">
        <v>1026</v>
      </c>
      <c r="B1671" s="50">
        <v>-0.23464000000012675</v>
      </c>
      <c r="C1671" s="45">
        <v>0</v>
      </c>
      <c r="D1671" s="45">
        <v>0.26800000000002899</v>
      </c>
      <c r="E1671" s="59">
        <v>1031</v>
      </c>
    </row>
    <row r="1672" spans="1:5" x14ac:dyDescent="0.25">
      <c r="A1672" s="42" t="s">
        <v>1027</v>
      </c>
      <c r="B1672" s="50">
        <v>0.23546000000010281</v>
      </c>
      <c r="C1672" s="45"/>
      <c r="D1672" s="45"/>
      <c r="E1672" s="61">
        <v>909</v>
      </c>
    </row>
    <row r="1673" spans="1:5" x14ac:dyDescent="0.25">
      <c r="A1673" s="42" t="s">
        <v>1028</v>
      </c>
      <c r="B1673" s="50">
        <v>-0.44833200000005036</v>
      </c>
      <c r="C1673" s="45">
        <v>0</v>
      </c>
      <c r="D1673" s="45">
        <v>0.2680000000000291</v>
      </c>
      <c r="E1673" s="61">
        <v>1013</v>
      </c>
    </row>
    <row r="1674" spans="1:5" x14ac:dyDescent="0.25">
      <c r="A1674" s="42" t="s">
        <v>1029</v>
      </c>
      <c r="B1674" s="50">
        <v>1.5855999999999995</v>
      </c>
      <c r="C1674" s="45">
        <v>0</v>
      </c>
      <c r="D1674" s="45">
        <v>0.2680000000000291</v>
      </c>
      <c r="E1674" s="59">
        <v>1016</v>
      </c>
    </row>
    <row r="1675" spans="1:5" x14ac:dyDescent="0.25">
      <c r="A1675" s="42" t="s">
        <v>1029</v>
      </c>
      <c r="B1675" s="50">
        <v>1.4766200000000254</v>
      </c>
      <c r="C1675" s="45">
        <v>0</v>
      </c>
      <c r="D1675" s="45">
        <v>0.2680000000000291</v>
      </c>
      <c r="E1675" s="59">
        <v>1041</v>
      </c>
    </row>
    <row r="1676" spans="1:5" x14ac:dyDescent="0.25">
      <c r="A1676" s="42" t="s">
        <v>1029</v>
      </c>
      <c r="B1676" s="50">
        <v>-0.52192000000002281</v>
      </c>
      <c r="C1676" s="45">
        <v>0</v>
      </c>
      <c r="D1676" s="45">
        <v>0.26800000000002899</v>
      </c>
      <c r="E1676" s="61">
        <v>1047</v>
      </c>
    </row>
    <row r="1677" spans="1:5" x14ac:dyDescent="0.25">
      <c r="A1677" s="54" t="s">
        <v>1029</v>
      </c>
      <c r="B1677" s="50">
        <v>0.18308600000011666</v>
      </c>
      <c r="C1677" s="45">
        <v>0</v>
      </c>
      <c r="D1677" s="45">
        <v>0</v>
      </c>
      <c r="E1677" s="61">
        <v>1089</v>
      </c>
    </row>
    <row r="1678" spans="1:5" x14ac:dyDescent="0.25">
      <c r="A1678" s="42" t="s">
        <v>1030</v>
      </c>
      <c r="B1678" s="50">
        <v>-0.11180000000035761</v>
      </c>
      <c r="C1678" s="45">
        <v>0</v>
      </c>
      <c r="D1678" s="45">
        <v>0</v>
      </c>
      <c r="E1678" s="61">
        <v>985</v>
      </c>
    </row>
    <row r="1679" spans="1:5" x14ac:dyDescent="0.25">
      <c r="A1679" s="54" t="s">
        <v>1030</v>
      </c>
      <c r="B1679" s="50">
        <v>-0.1322479000000385</v>
      </c>
      <c r="C1679" s="45">
        <v>0</v>
      </c>
      <c r="D1679" s="45">
        <v>0</v>
      </c>
      <c r="E1679" s="59">
        <v>1075</v>
      </c>
    </row>
    <row r="1680" spans="1:5" x14ac:dyDescent="0.25">
      <c r="A1680" s="39" t="s">
        <v>1030</v>
      </c>
      <c r="B1680" s="50">
        <v>0.36149999999997817</v>
      </c>
      <c r="C1680" s="45">
        <v>0</v>
      </c>
      <c r="D1680" s="45">
        <v>0</v>
      </c>
      <c r="E1680" s="61">
        <v>1127</v>
      </c>
    </row>
    <row r="1681" spans="1:5" x14ac:dyDescent="0.25">
      <c r="A1681" s="39" t="s">
        <v>1030</v>
      </c>
      <c r="B1681" s="50">
        <v>12.821419999999989</v>
      </c>
      <c r="C1681" s="45">
        <v>0</v>
      </c>
      <c r="D1681" s="45">
        <v>0</v>
      </c>
      <c r="E1681" s="61">
        <v>1197</v>
      </c>
    </row>
    <row r="1682" spans="1:5" ht="60" x14ac:dyDescent="0.25">
      <c r="A1682" s="42" t="s">
        <v>35</v>
      </c>
      <c r="B1682" s="50">
        <v>-2.0270599999993522</v>
      </c>
      <c r="C1682" s="45">
        <v>0</v>
      </c>
      <c r="D1682" s="45">
        <v>-9.2599999999663396E-2</v>
      </c>
      <c r="E1682" s="60" t="s">
        <v>1031</v>
      </c>
    </row>
    <row r="1683" spans="1:5" x14ac:dyDescent="0.25">
      <c r="A1683" s="42" t="s">
        <v>35</v>
      </c>
      <c r="B1683" s="50">
        <v>-6.4899999997578561E-3</v>
      </c>
      <c r="C1683" s="45">
        <v>0</v>
      </c>
      <c r="D1683" s="45">
        <v>0</v>
      </c>
      <c r="E1683" s="61">
        <v>967</v>
      </c>
    </row>
    <row r="1684" spans="1:5" x14ac:dyDescent="0.25">
      <c r="A1684" s="42" t="s">
        <v>35</v>
      </c>
      <c r="B1684" s="50">
        <v>-0.50306000000023232</v>
      </c>
      <c r="C1684" s="45">
        <v>0</v>
      </c>
      <c r="D1684" s="45">
        <v>0.26800000000002899</v>
      </c>
      <c r="E1684" s="59">
        <v>1023</v>
      </c>
    </row>
    <row r="1685" spans="1:5" x14ac:dyDescent="0.25">
      <c r="A1685" s="33" t="s">
        <v>35</v>
      </c>
      <c r="B1685" s="50">
        <v>0.34687200000007579</v>
      </c>
      <c r="C1685" s="45">
        <v>0</v>
      </c>
      <c r="D1685" s="45">
        <v>0</v>
      </c>
      <c r="E1685" s="61">
        <v>1114</v>
      </c>
    </row>
    <row r="1686" spans="1:5" x14ac:dyDescent="0.25">
      <c r="A1686" s="39" t="s">
        <v>35</v>
      </c>
      <c r="B1686" s="50">
        <v>2.6162500000000364</v>
      </c>
      <c r="C1686" s="45">
        <v>0</v>
      </c>
      <c r="D1686" s="45">
        <v>0</v>
      </c>
      <c r="E1686" s="61">
        <v>1144</v>
      </c>
    </row>
    <row r="1687" spans="1:5" x14ac:dyDescent="0.25">
      <c r="A1687" s="39" t="s">
        <v>35</v>
      </c>
      <c r="B1687" s="50">
        <v>-0.29308999999989283</v>
      </c>
      <c r="C1687" s="45">
        <v>0</v>
      </c>
      <c r="D1687" s="45">
        <v>0</v>
      </c>
      <c r="E1687" s="61">
        <v>1162</v>
      </c>
    </row>
    <row r="1688" spans="1:5" x14ac:dyDescent="0.25">
      <c r="A1688" s="39" t="s">
        <v>35</v>
      </c>
      <c r="B1688" s="50">
        <v>5.1320000000032451E-2</v>
      </c>
      <c r="C1688" s="45">
        <v>0</v>
      </c>
      <c r="D1688" s="45">
        <v>0</v>
      </c>
      <c r="E1688" s="61">
        <v>1173</v>
      </c>
    </row>
    <row r="1689" spans="1:5" x14ac:dyDescent="0.25">
      <c r="A1689" s="39" t="s">
        <v>35</v>
      </c>
      <c r="B1689" s="50">
        <v>-0.39700000000016189</v>
      </c>
      <c r="C1689" s="45">
        <v>0</v>
      </c>
      <c r="D1689" s="45">
        <v>0</v>
      </c>
      <c r="E1689" s="61">
        <v>1175</v>
      </c>
    </row>
    <row r="1690" spans="1:5" x14ac:dyDescent="0.25">
      <c r="A1690" s="39" t="s">
        <v>35</v>
      </c>
      <c r="B1690" s="50">
        <v>0.42690000000004602</v>
      </c>
      <c r="C1690" s="45">
        <v>0</v>
      </c>
      <c r="D1690" s="45">
        <v>0</v>
      </c>
      <c r="E1690" s="61">
        <v>1186</v>
      </c>
    </row>
    <row r="1691" spans="1:5" x14ac:dyDescent="0.25">
      <c r="A1691" s="39" t="s">
        <v>35</v>
      </c>
      <c r="B1691" s="50">
        <v>0.17789999999990869</v>
      </c>
      <c r="C1691" s="45">
        <v>0</v>
      </c>
      <c r="D1691" s="45">
        <v>0</v>
      </c>
      <c r="E1691" s="61">
        <v>1234</v>
      </c>
    </row>
    <row r="1692" spans="1:5" x14ac:dyDescent="0.25">
      <c r="A1692" s="39" t="s">
        <v>35</v>
      </c>
      <c r="B1692" s="50">
        <v>-0.20964000000049055</v>
      </c>
      <c r="C1692" s="45">
        <v>0</v>
      </c>
      <c r="D1692" s="45">
        <v>0</v>
      </c>
      <c r="E1692" s="61">
        <v>1242</v>
      </c>
    </row>
    <row r="1693" spans="1:5" x14ac:dyDescent="0.25">
      <c r="A1693" s="39" t="s">
        <v>35</v>
      </c>
      <c r="B1693" s="50">
        <f>'1263'!F10</f>
        <v>-0.4959999999999809</v>
      </c>
      <c r="C1693" s="45">
        <v>0</v>
      </c>
      <c r="D1693" s="45">
        <v>-0.1509000000000924</v>
      </c>
      <c r="E1693" s="61">
        <v>1263</v>
      </c>
    </row>
    <row r="1694" spans="1:5" x14ac:dyDescent="0.25">
      <c r="A1694" s="39" t="s">
        <v>35</v>
      </c>
      <c r="B1694" s="50">
        <f>'1266'!F7</f>
        <v>7.2299999999984266E-2</v>
      </c>
      <c r="C1694" s="45">
        <v>0</v>
      </c>
      <c r="D1694" s="45">
        <v>-0.1509000000000924</v>
      </c>
      <c r="E1694" s="61">
        <v>1266</v>
      </c>
    </row>
    <row r="1695" spans="1:5" x14ac:dyDescent="0.25">
      <c r="A1695" s="20" t="s">
        <v>35</v>
      </c>
      <c r="B1695" s="50">
        <f>'1312'!D8</f>
        <v>-0.39000000000010004</v>
      </c>
      <c r="C1695" s="45">
        <v>0</v>
      </c>
      <c r="D1695" s="45">
        <v>0</v>
      </c>
      <c r="E1695" s="61">
        <v>1312</v>
      </c>
    </row>
    <row r="1696" spans="1:5" x14ac:dyDescent="0.25">
      <c r="A1696" s="42" t="s">
        <v>1032</v>
      </c>
      <c r="B1696" s="50">
        <v>0.16281000000071799</v>
      </c>
      <c r="C1696" s="45"/>
      <c r="D1696" s="45">
        <v>0.3375000000005457</v>
      </c>
      <c r="E1696" s="60" t="s">
        <v>1033</v>
      </c>
    </row>
    <row r="1697" spans="1:5" x14ac:dyDescent="0.25">
      <c r="A1697" s="42" t="s">
        <v>1034</v>
      </c>
      <c r="B1697" s="50">
        <v>1.9091505617977305</v>
      </c>
      <c r="C1697" s="45">
        <v>1.9091505617977305</v>
      </c>
      <c r="D1697" s="45">
        <v>1.9091505617977305</v>
      </c>
      <c r="E1697" s="60">
        <v>60</v>
      </c>
    </row>
    <row r="1698" spans="1:5" ht="30" x14ac:dyDescent="0.25">
      <c r="A1698" s="42" t="s">
        <v>1035</v>
      </c>
      <c r="B1698" s="50">
        <v>67.320250000000101</v>
      </c>
      <c r="C1698" s="45">
        <v>0</v>
      </c>
      <c r="D1698" s="45">
        <v>67.423450000000116</v>
      </c>
      <c r="E1698" s="60" t="s">
        <v>1036</v>
      </c>
    </row>
    <row r="1699" spans="1:5" x14ac:dyDescent="0.25">
      <c r="A1699" s="42" t="s">
        <v>1037</v>
      </c>
      <c r="B1699" s="50">
        <v>-4.2000000000015802E-2</v>
      </c>
      <c r="C1699" s="45">
        <v>0</v>
      </c>
      <c r="D1699" s="45">
        <v>-4.2000000000015802E-2</v>
      </c>
      <c r="E1699" s="61">
        <v>688</v>
      </c>
    </row>
    <row r="1700" spans="1:5" x14ac:dyDescent="0.25">
      <c r="A1700" s="39" t="s">
        <v>1038</v>
      </c>
      <c r="B1700" s="50">
        <v>39.085449999999923</v>
      </c>
      <c r="C1700" s="45">
        <v>0</v>
      </c>
      <c r="D1700" s="45">
        <v>0</v>
      </c>
      <c r="E1700" s="61">
        <v>1234</v>
      </c>
    </row>
    <row r="1701" spans="1:5" x14ac:dyDescent="0.25">
      <c r="A1701" s="42" t="s">
        <v>141</v>
      </c>
      <c r="B1701" s="50">
        <v>0.29652700000002596</v>
      </c>
      <c r="C1701" s="45">
        <v>0</v>
      </c>
      <c r="D1701" s="45">
        <v>0.26800000000002899</v>
      </c>
      <c r="E1701" s="59">
        <v>1030</v>
      </c>
    </row>
    <row r="1702" spans="1:5" x14ac:dyDescent="0.25">
      <c r="A1702" s="39" t="s">
        <v>141</v>
      </c>
      <c r="B1702" s="50">
        <v>0.17499999999995453</v>
      </c>
      <c r="C1702" s="45">
        <v>0</v>
      </c>
      <c r="D1702" s="45">
        <v>0</v>
      </c>
      <c r="E1702" s="61">
        <v>1176</v>
      </c>
    </row>
    <row r="1703" spans="1:5" x14ac:dyDescent="0.25">
      <c r="A1703" s="39" t="s">
        <v>141</v>
      </c>
      <c r="B1703" s="50">
        <v>0.40048000000001593</v>
      </c>
      <c r="C1703" s="45">
        <v>0</v>
      </c>
      <c r="D1703" s="45">
        <v>0</v>
      </c>
      <c r="E1703" s="61">
        <v>1225</v>
      </c>
    </row>
    <row r="1704" spans="1:5" x14ac:dyDescent="0.25">
      <c r="A1704" s="39" t="s">
        <v>141</v>
      </c>
      <c r="B1704" s="50">
        <v>-2.4800000000027467E-2</v>
      </c>
      <c r="C1704" s="45">
        <v>0</v>
      </c>
      <c r="D1704" s="45">
        <v>0</v>
      </c>
      <c r="E1704" s="61">
        <v>1236</v>
      </c>
    </row>
    <row r="1705" spans="1:5" x14ac:dyDescent="0.25">
      <c r="A1705" s="39" t="s">
        <v>141</v>
      </c>
      <c r="B1705" s="50">
        <v>-0.41311000000007425</v>
      </c>
      <c r="C1705" s="45">
        <v>0</v>
      </c>
      <c r="D1705" s="45">
        <v>0</v>
      </c>
      <c r="E1705" s="61">
        <v>1243</v>
      </c>
    </row>
    <row r="1706" spans="1:5" x14ac:dyDescent="0.25">
      <c r="A1706" s="39" t="s">
        <v>141</v>
      </c>
      <c r="B1706" s="50">
        <v>-0.37200000000007094</v>
      </c>
      <c r="C1706" s="45">
        <v>0</v>
      </c>
      <c r="D1706" s="45">
        <v>0</v>
      </c>
      <c r="E1706" s="61">
        <v>1245</v>
      </c>
    </row>
    <row r="1707" spans="1:5" x14ac:dyDescent="0.25">
      <c r="A1707" s="39" t="s">
        <v>141</v>
      </c>
      <c r="B1707" s="50">
        <v>-0.34024399999998423</v>
      </c>
      <c r="C1707" s="45">
        <v>0</v>
      </c>
      <c r="D1707" s="45">
        <v>0</v>
      </c>
      <c r="E1707" s="61">
        <v>1249</v>
      </c>
    </row>
    <row r="1708" spans="1:5" x14ac:dyDescent="0.25">
      <c r="A1708" s="39" t="s">
        <v>141</v>
      </c>
      <c r="B1708" s="50">
        <v>-0.37100000000009459</v>
      </c>
      <c r="C1708" s="45">
        <v>0</v>
      </c>
      <c r="D1708" s="45">
        <v>0</v>
      </c>
      <c r="E1708" s="61">
        <v>1252</v>
      </c>
    </row>
    <row r="1709" spans="1:5" x14ac:dyDescent="0.25">
      <c r="A1709" s="40" t="s">
        <v>141</v>
      </c>
      <c r="B1709" s="50">
        <f>'1288'!D8</f>
        <v>-1.6900000000000546</v>
      </c>
      <c r="C1709" s="45">
        <v>0</v>
      </c>
      <c r="D1709" s="45">
        <v>-0.1509000000000924</v>
      </c>
      <c r="E1709" s="61">
        <v>1288</v>
      </c>
    </row>
    <row r="1710" spans="1:5" x14ac:dyDescent="0.25">
      <c r="A1710" s="69" t="s">
        <v>141</v>
      </c>
      <c r="B1710" s="50">
        <f>'1298'!D7</f>
        <v>-1.999999999998181E-2</v>
      </c>
      <c r="C1710" s="45">
        <v>0</v>
      </c>
      <c r="D1710" s="45">
        <v>0</v>
      </c>
      <c r="E1710" s="61">
        <v>1298</v>
      </c>
    </row>
    <row r="1711" spans="1:5" x14ac:dyDescent="0.25">
      <c r="A1711" s="42" t="s">
        <v>141</v>
      </c>
      <c r="B1711" s="50">
        <f>'1302'!D8</f>
        <v>-0.61000000000012733</v>
      </c>
      <c r="C1711" s="45">
        <v>0</v>
      </c>
      <c r="D1711" s="45">
        <v>0</v>
      </c>
      <c r="E1711" s="61">
        <v>1302</v>
      </c>
    </row>
    <row r="1712" spans="1:5" x14ac:dyDescent="0.25">
      <c r="A1712" s="42" t="s">
        <v>141</v>
      </c>
      <c r="B1712" s="50">
        <f>'1303'!D4</f>
        <v>-0.25</v>
      </c>
      <c r="C1712" s="45">
        <v>0</v>
      </c>
      <c r="D1712" s="45">
        <v>0</v>
      </c>
      <c r="E1712" s="61">
        <v>1303</v>
      </c>
    </row>
    <row r="1713" spans="1:5" x14ac:dyDescent="0.25">
      <c r="A1713" s="29" t="s">
        <v>141</v>
      </c>
      <c r="B1713" s="50">
        <f>'1315'!D8</f>
        <v>-0.63000000000010914</v>
      </c>
      <c r="C1713" s="45">
        <v>0</v>
      </c>
      <c r="D1713" s="45">
        <v>0</v>
      </c>
      <c r="E1713" s="61">
        <v>1315</v>
      </c>
    </row>
    <row r="1714" spans="1:5" x14ac:dyDescent="0.25">
      <c r="A1714" s="42" t="s">
        <v>1039</v>
      </c>
      <c r="B1714" s="50">
        <v>-0.69200000000006412</v>
      </c>
      <c r="C1714" s="45">
        <v>0</v>
      </c>
      <c r="D1714" s="45">
        <v>0</v>
      </c>
      <c r="E1714" s="61" t="s">
        <v>1040</v>
      </c>
    </row>
    <row r="1715" spans="1:5" x14ac:dyDescent="0.25">
      <c r="A1715" s="54" t="s">
        <v>1039</v>
      </c>
      <c r="B1715" s="50">
        <v>-0.42391649999990477</v>
      </c>
      <c r="C1715" s="45">
        <v>0</v>
      </c>
      <c r="D1715" s="45">
        <v>0</v>
      </c>
      <c r="E1715" s="61">
        <v>1088</v>
      </c>
    </row>
    <row r="1716" spans="1:5" x14ac:dyDescent="0.25">
      <c r="A1716" s="42" t="s">
        <v>1041</v>
      </c>
      <c r="B1716" s="50">
        <v>1.8533333333266455E-2</v>
      </c>
      <c r="C1716" s="45">
        <v>1.8533333333266455E-2</v>
      </c>
      <c r="D1716" s="45">
        <v>1.8533333333266455E-2</v>
      </c>
      <c r="E1716" s="60">
        <v>128</v>
      </c>
    </row>
    <row r="1717" spans="1:5" x14ac:dyDescent="0.25">
      <c r="A1717" s="42" t="s">
        <v>1042</v>
      </c>
      <c r="B1717" s="50">
        <v>-0.78510000000005675</v>
      </c>
      <c r="C1717" s="45">
        <v>0</v>
      </c>
      <c r="D1717" s="45">
        <v>0</v>
      </c>
      <c r="E1717" s="61">
        <v>971</v>
      </c>
    </row>
    <row r="1718" spans="1:5" x14ac:dyDescent="0.25">
      <c r="A1718" s="42" t="s">
        <v>1043</v>
      </c>
      <c r="B1718" s="50">
        <v>0.44180000000000064</v>
      </c>
      <c r="C1718" s="45">
        <v>0</v>
      </c>
      <c r="D1718" s="45">
        <v>0.2680000000000291</v>
      </c>
      <c r="E1718" s="61">
        <v>949</v>
      </c>
    </row>
    <row r="1719" spans="1:5" x14ac:dyDescent="0.25">
      <c r="A1719" s="39" t="s">
        <v>1043</v>
      </c>
      <c r="B1719" s="50">
        <v>-0.28139199999998254</v>
      </c>
      <c r="C1719" s="45">
        <v>0</v>
      </c>
      <c r="D1719" s="45">
        <v>0</v>
      </c>
      <c r="E1719" s="61">
        <v>1226</v>
      </c>
    </row>
    <row r="1720" spans="1:5" x14ac:dyDescent="0.25">
      <c r="A1720" s="39" t="s">
        <v>1043</v>
      </c>
      <c r="B1720" s="50">
        <v>0.21965000000000146</v>
      </c>
      <c r="C1720" s="45">
        <v>0</v>
      </c>
      <c r="D1720" s="45">
        <v>0</v>
      </c>
      <c r="E1720" s="61">
        <v>1259</v>
      </c>
    </row>
    <row r="1721" spans="1:5" x14ac:dyDescent="0.25">
      <c r="A1721" s="42" t="s">
        <v>1044</v>
      </c>
      <c r="B1721" s="50">
        <v>0.48749999999995453</v>
      </c>
      <c r="C1721" s="45">
        <v>0</v>
      </c>
      <c r="D1721" s="45">
        <v>0.2680000000000291</v>
      </c>
      <c r="E1721" s="61">
        <v>947</v>
      </c>
    </row>
    <row r="1722" spans="1:5" x14ac:dyDescent="0.25">
      <c r="A1722" s="42" t="s">
        <v>1045</v>
      </c>
      <c r="B1722" s="50">
        <v>-4.4859000000001856</v>
      </c>
      <c r="C1722" s="45"/>
      <c r="D1722" s="45"/>
      <c r="E1722" s="61" t="s">
        <v>1046</v>
      </c>
    </row>
    <row r="1723" spans="1:5" x14ac:dyDescent="0.25">
      <c r="A1723" s="42" t="s">
        <v>1047</v>
      </c>
      <c r="B1723" s="50">
        <v>20.188039907978293</v>
      </c>
      <c r="C1723" s="45">
        <v>20.188039907978293</v>
      </c>
      <c r="D1723" s="45">
        <v>20.188039907978293</v>
      </c>
      <c r="E1723" s="60" t="s">
        <v>1048</v>
      </c>
    </row>
    <row r="1724" spans="1:5" x14ac:dyDescent="0.25">
      <c r="A1724" s="42" t="s">
        <v>1049</v>
      </c>
      <c r="B1724" s="50">
        <v>6.8908955223832891E-2</v>
      </c>
      <c r="C1724" s="45">
        <v>6.8908955223832891E-2</v>
      </c>
      <c r="D1724" s="45">
        <v>6.8908955223832891E-2</v>
      </c>
      <c r="E1724" s="60">
        <v>282</v>
      </c>
    </row>
    <row r="1725" spans="1:5" x14ac:dyDescent="0.25">
      <c r="A1725" s="42" t="s">
        <v>1050</v>
      </c>
      <c r="B1725" s="50">
        <v>-1.6595755448294511</v>
      </c>
      <c r="C1725" s="45">
        <v>0.33442445517052022</v>
      </c>
      <c r="D1725" s="45">
        <v>-1.6595755448294511</v>
      </c>
      <c r="E1725" s="60" t="s">
        <v>1051</v>
      </c>
    </row>
    <row r="1726" spans="1:5" x14ac:dyDescent="0.25">
      <c r="A1726" s="39" t="s">
        <v>1052</v>
      </c>
      <c r="B1726" s="50">
        <v>-8.6639999999988504E-2</v>
      </c>
      <c r="C1726" s="45">
        <v>0</v>
      </c>
      <c r="D1726" s="45">
        <v>0</v>
      </c>
      <c r="E1726" s="61">
        <v>1171</v>
      </c>
    </row>
    <row r="1727" spans="1:5" ht="45" x14ac:dyDescent="0.25">
      <c r="A1727" s="42" t="s">
        <v>1053</v>
      </c>
      <c r="B1727" s="50">
        <v>-0.26089999999970814</v>
      </c>
      <c r="C1727" s="45">
        <v>0</v>
      </c>
      <c r="D1727" s="45">
        <v>-0.26089999999970814</v>
      </c>
      <c r="E1727" s="60" t="s">
        <v>1054</v>
      </c>
    </row>
    <row r="1728" spans="1:5" x14ac:dyDescent="0.25">
      <c r="A1728" s="42" t="s">
        <v>1055</v>
      </c>
      <c r="B1728" s="50">
        <v>5.1307254353105236E-2</v>
      </c>
      <c r="C1728" s="45">
        <v>5.1307254353105236E-2</v>
      </c>
      <c r="D1728" s="45">
        <v>5.1307254353105236E-2</v>
      </c>
      <c r="E1728" s="60" t="s">
        <v>1056</v>
      </c>
    </row>
    <row r="1729" spans="1:5" x14ac:dyDescent="0.25">
      <c r="A1729" s="42" t="s">
        <v>1057</v>
      </c>
      <c r="B1729" s="50">
        <v>0.26519999999982247</v>
      </c>
      <c r="C1729" s="45">
        <v>0</v>
      </c>
      <c r="D1729" s="45">
        <v>0</v>
      </c>
      <c r="E1729" s="61">
        <v>983</v>
      </c>
    </row>
    <row r="1730" spans="1:5" ht="30" x14ac:dyDescent="0.25">
      <c r="A1730" s="42" t="s">
        <v>1058</v>
      </c>
      <c r="B1730" s="50">
        <v>-0.67985000000203399</v>
      </c>
      <c r="C1730" s="45">
        <v>0</v>
      </c>
      <c r="D1730" s="45">
        <v>0</v>
      </c>
      <c r="E1730" s="61" t="s">
        <v>1059</v>
      </c>
    </row>
    <row r="1731" spans="1:5" x14ac:dyDescent="0.25">
      <c r="A1731" s="42" t="s">
        <v>1058</v>
      </c>
      <c r="B1731" s="50">
        <v>-0.21351049999975658</v>
      </c>
      <c r="C1731" s="45">
        <v>0</v>
      </c>
      <c r="D1731" s="45">
        <v>0</v>
      </c>
      <c r="E1731" s="59">
        <v>1004</v>
      </c>
    </row>
    <row r="1732" spans="1:5" x14ac:dyDescent="0.25">
      <c r="A1732" s="42" t="s">
        <v>1058</v>
      </c>
      <c r="B1732" s="50">
        <v>-0.16362499999922875</v>
      </c>
      <c r="C1732" s="45">
        <v>0</v>
      </c>
      <c r="D1732" s="45">
        <v>0</v>
      </c>
      <c r="E1732" s="59">
        <v>1038</v>
      </c>
    </row>
    <row r="1733" spans="1:5" x14ac:dyDescent="0.25">
      <c r="A1733" s="39" t="s">
        <v>1058</v>
      </c>
      <c r="B1733" s="50">
        <v>0.30518000000006396</v>
      </c>
      <c r="C1733" s="45">
        <v>0</v>
      </c>
      <c r="D1733" s="45">
        <v>0</v>
      </c>
      <c r="E1733" s="61">
        <v>1129</v>
      </c>
    </row>
    <row r="1734" spans="1:5" x14ac:dyDescent="0.25">
      <c r="A1734" s="39" t="s">
        <v>1058</v>
      </c>
      <c r="B1734" s="50">
        <v>0.51734999999825959</v>
      </c>
      <c r="C1734" s="45">
        <v>0</v>
      </c>
      <c r="D1734" s="45">
        <v>0</v>
      </c>
      <c r="E1734" s="61">
        <v>1152</v>
      </c>
    </row>
    <row r="1735" spans="1:5" x14ac:dyDescent="0.25">
      <c r="A1735" s="39" t="s">
        <v>1058</v>
      </c>
      <c r="B1735" s="50">
        <v>-0.53896600000007311</v>
      </c>
      <c r="C1735" s="45">
        <v>0</v>
      </c>
      <c r="D1735" s="45">
        <v>0</v>
      </c>
      <c r="E1735" s="61">
        <v>1156</v>
      </c>
    </row>
    <row r="1736" spans="1:5" x14ac:dyDescent="0.25">
      <c r="A1736" s="42" t="s">
        <v>72</v>
      </c>
      <c r="B1736" s="50">
        <v>0.16230000000007294</v>
      </c>
      <c r="C1736" s="45">
        <v>5.1307254353105236E-2</v>
      </c>
      <c r="D1736" s="45">
        <v>5.1307254353105236E-2</v>
      </c>
      <c r="E1736" s="61" t="s">
        <v>1060</v>
      </c>
    </row>
    <row r="1737" spans="1:5" x14ac:dyDescent="0.25">
      <c r="A1737" s="42" t="s">
        <v>72</v>
      </c>
      <c r="B1737" s="50">
        <v>-0.32630999999997812</v>
      </c>
      <c r="C1737" s="45">
        <v>0</v>
      </c>
      <c r="D1737" s="45">
        <v>0.2680000000000291</v>
      </c>
      <c r="E1737" s="61">
        <v>1006</v>
      </c>
    </row>
    <row r="1738" spans="1:5" x14ac:dyDescent="0.25">
      <c r="A1738" s="39" t="s">
        <v>72</v>
      </c>
      <c r="B1738" s="50">
        <v>-0.12235000000009677</v>
      </c>
      <c r="C1738" s="45">
        <v>0</v>
      </c>
      <c r="D1738" s="45">
        <v>0</v>
      </c>
      <c r="E1738" s="61">
        <v>1124</v>
      </c>
    </row>
    <row r="1739" spans="1:5" x14ac:dyDescent="0.25">
      <c r="A1739" s="39" t="s">
        <v>72</v>
      </c>
      <c r="B1739" s="50">
        <v>0.515199999999993</v>
      </c>
      <c r="C1739" s="45">
        <v>0</v>
      </c>
      <c r="D1739" s="45">
        <v>0</v>
      </c>
      <c r="E1739" s="61">
        <v>1166</v>
      </c>
    </row>
    <row r="1740" spans="1:5" x14ac:dyDescent="0.25">
      <c r="A1740" s="39" t="s">
        <v>72</v>
      </c>
      <c r="B1740" s="50">
        <v>0.22130000000004202</v>
      </c>
      <c r="C1740" s="45">
        <v>0</v>
      </c>
      <c r="D1740" s="45">
        <v>0</v>
      </c>
      <c r="E1740" s="61">
        <v>1183</v>
      </c>
    </row>
    <row r="1741" spans="1:5" x14ac:dyDescent="0.25">
      <c r="A1741" s="39" t="s">
        <v>72</v>
      </c>
      <c r="B1741" s="50">
        <v>0.42072349999989456</v>
      </c>
      <c r="C1741" s="45">
        <v>0</v>
      </c>
      <c r="D1741" s="45">
        <v>0</v>
      </c>
      <c r="E1741" s="61">
        <v>1248</v>
      </c>
    </row>
    <row r="1742" spans="1:5" x14ac:dyDescent="0.25">
      <c r="A1742" s="40" t="s">
        <v>72</v>
      </c>
      <c r="B1742" s="50">
        <f>'1272'!F4</f>
        <v>0.38675999999998112</v>
      </c>
      <c r="C1742" s="45">
        <v>0</v>
      </c>
      <c r="D1742" s="45">
        <v>-0.1509000000000924</v>
      </c>
      <c r="E1742" s="61">
        <v>1272</v>
      </c>
    </row>
    <row r="1743" spans="1:5" x14ac:dyDescent="0.25">
      <c r="A1743" s="40" t="s">
        <v>72</v>
      </c>
      <c r="B1743" s="50">
        <f>'1275'!F10</f>
        <v>-0.19820000000004256</v>
      </c>
      <c r="C1743" s="45">
        <v>0</v>
      </c>
      <c r="D1743" s="45">
        <v>-0.1509000000000924</v>
      </c>
      <c r="E1743" s="61">
        <v>1275</v>
      </c>
    </row>
    <row r="1744" spans="1:5" x14ac:dyDescent="0.25">
      <c r="A1744" s="40" t="s">
        <v>72</v>
      </c>
      <c r="B1744" s="50">
        <f>'1289'!D4</f>
        <v>0.30000000000001137</v>
      </c>
      <c r="C1744" s="45">
        <v>0</v>
      </c>
      <c r="D1744" s="45">
        <v>-0.1509000000000924</v>
      </c>
      <c r="E1744" s="61">
        <v>1289</v>
      </c>
    </row>
    <row r="1745" spans="1:5" x14ac:dyDescent="0.25">
      <c r="A1745" s="42" t="s">
        <v>1061</v>
      </c>
      <c r="B1745" s="50">
        <v>-7.0999999999230567E-3</v>
      </c>
      <c r="C1745" s="45">
        <v>0</v>
      </c>
      <c r="D1745" s="45">
        <v>-7.0999999999230567E-3</v>
      </c>
      <c r="E1745" s="61">
        <v>722</v>
      </c>
    </row>
    <row r="1746" spans="1:5" ht="30" x14ac:dyDescent="0.25">
      <c r="A1746" s="42" t="s">
        <v>1062</v>
      </c>
      <c r="B1746" s="50">
        <v>-0.47350000000005821</v>
      </c>
      <c r="C1746" s="45">
        <v>0</v>
      </c>
      <c r="D1746" s="45">
        <v>-0.47350000000005821</v>
      </c>
      <c r="E1746" s="60" t="s">
        <v>1063</v>
      </c>
    </row>
    <row r="1747" spans="1:5" ht="30" x14ac:dyDescent="0.25">
      <c r="A1747" s="42" t="s">
        <v>1064</v>
      </c>
      <c r="B1747" s="50">
        <v>0.3124000000000251</v>
      </c>
      <c r="C1747" s="45"/>
      <c r="D1747" s="45">
        <v>0.3124000000000251</v>
      </c>
      <c r="E1747" s="60" t="s">
        <v>1065</v>
      </c>
    </row>
    <row r="1748" spans="1:5" x14ac:dyDescent="0.25">
      <c r="A1748" s="42" t="s">
        <v>1066</v>
      </c>
      <c r="B1748" s="50">
        <v>-0.3626000000001568</v>
      </c>
      <c r="C1748" s="45">
        <v>0</v>
      </c>
      <c r="D1748" s="45">
        <v>-0.3626000000001568</v>
      </c>
      <c r="E1748" s="60" t="s">
        <v>1067</v>
      </c>
    </row>
    <row r="1749" spans="1:5" x14ac:dyDescent="0.25">
      <c r="A1749" s="40" t="s">
        <v>106</v>
      </c>
      <c r="B1749" s="50">
        <f>'1280'!F6</f>
        <v>0.15510000000040236</v>
      </c>
      <c r="C1749" s="45">
        <v>0</v>
      </c>
      <c r="D1749" s="45">
        <v>-0.15090000000009199</v>
      </c>
      <c r="E1749" s="61">
        <v>1280</v>
      </c>
    </row>
    <row r="1750" spans="1:5" x14ac:dyDescent="0.25">
      <c r="A1750" s="39" t="s">
        <v>1068</v>
      </c>
      <c r="B1750" s="50">
        <v>0.42025599999988117</v>
      </c>
      <c r="C1750" s="45">
        <v>0</v>
      </c>
      <c r="D1750" s="45">
        <v>0</v>
      </c>
      <c r="E1750" s="61">
        <v>1214</v>
      </c>
    </row>
    <row r="1751" spans="1:5" x14ac:dyDescent="0.25">
      <c r="A1751" s="42" t="s">
        <v>1069</v>
      </c>
      <c r="B1751" s="50">
        <v>4.8232323232468843E-3</v>
      </c>
      <c r="C1751" s="45">
        <v>0</v>
      </c>
      <c r="D1751" s="45">
        <v>4.8232323232468843E-3</v>
      </c>
      <c r="E1751" s="60">
        <v>321</v>
      </c>
    </row>
    <row r="1752" spans="1:5" x14ac:dyDescent="0.25">
      <c r="A1752" s="40" t="s">
        <v>79</v>
      </c>
      <c r="B1752" s="50">
        <f>'1273'!F10</f>
        <v>0.3870000000000573</v>
      </c>
      <c r="C1752" s="45">
        <v>0</v>
      </c>
      <c r="D1752" s="45">
        <v>-0.1509000000000924</v>
      </c>
      <c r="E1752" s="61">
        <v>1273</v>
      </c>
    </row>
    <row r="1753" spans="1:5" x14ac:dyDescent="0.25">
      <c r="A1753" s="40" t="s">
        <v>79</v>
      </c>
      <c r="B1753" s="50">
        <f>'1277'!F9</f>
        <v>-0.18559999999979482</v>
      </c>
      <c r="C1753" s="45">
        <v>0</v>
      </c>
      <c r="D1753" s="45">
        <v>-0.15090000000009199</v>
      </c>
      <c r="E1753" s="61">
        <v>1277</v>
      </c>
    </row>
    <row r="1754" spans="1:5" x14ac:dyDescent="0.25">
      <c r="A1754" s="39" t="s">
        <v>98</v>
      </c>
      <c r="B1754" s="50">
        <v>0.18887000000006537</v>
      </c>
      <c r="C1754" s="45">
        <v>0</v>
      </c>
      <c r="D1754" s="45">
        <v>0</v>
      </c>
      <c r="E1754" s="61">
        <v>1160</v>
      </c>
    </row>
    <row r="1755" spans="1:5" x14ac:dyDescent="0.25">
      <c r="A1755" s="39" t="s">
        <v>98</v>
      </c>
      <c r="B1755" s="50">
        <v>0.37249999999994543</v>
      </c>
      <c r="C1755" s="45">
        <v>0</v>
      </c>
      <c r="D1755" s="45">
        <v>0</v>
      </c>
      <c r="E1755" s="61">
        <v>1174</v>
      </c>
    </row>
    <row r="1756" spans="1:5" x14ac:dyDescent="0.25">
      <c r="A1756" s="39" t="s">
        <v>98</v>
      </c>
      <c r="B1756" s="50">
        <v>-0.30160000000000764</v>
      </c>
      <c r="C1756" s="45">
        <v>0</v>
      </c>
      <c r="D1756" s="45">
        <v>0</v>
      </c>
      <c r="E1756" s="61">
        <v>1194</v>
      </c>
    </row>
    <row r="1757" spans="1:5" x14ac:dyDescent="0.25">
      <c r="A1757" s="39" t="s">
        <v>98</v>
      </c>
      <c r="B1757" s="50">
        <v>-0.48880000000008295</v>
      </c>
      <c r="C1757" s="45">
        <v>0</v>
      </c>
      <c r="D1757" s="45">
        <v>0</v>
      </c>
      <c r="E1757" s="61">
        <v>1216</v>
      </c>
    </row>
    <row r="1758" spans="1:5" x14ac:dyDescent="0.25">
      <c r="A1758" s="39" t="s">
        <v>98</v>
      </c>
      <c r="B1758" s="50">
        <v>-0.38482999999996537</v>
      </c>
      <c r="C1758" s="45">
        <v>0</v>
      </c>
      <c r="D1758" s="45">
        <v>0</v>
      </c>
      <c r="E1758" s="61">
        <v>1229</v>
      </c>
    </row>
    <row r="1759" spans="1:5" x14ac:dyDescent="0.25">
      <c r="A1759" s="40" t="s">
        <v>98</v>
      </c>
      <c r="B1759" s="50">
        <f>'1277'!F11</f>
        <v>-0.21109999999998763</v>
      </c>
      <c r="C1759" s="45">
        <v>0</v>
      </c>
      <c r="D1759" s="45">
        <v>-0.15090000000009199</v>
      </c>
      <c r="E1759" s="61">
        <v>1277</v>
      </c>
    </row>
    <row r="1760" spans="1:5" x14ac:dyDescent="0.25">
      <c r="A1760" s="42" t="s">
        <v>98</v>
      </c>
      <c r="B1760" s="50">
        <f>'1299'!D8</f>
        <v>-8.0000000000040927E-2</v>
      </c>
      <c r="C1760" s="45">
        <v>0</v>
      </c>
      <c r="D1760" s="45">
        <v>0</v>
      </c>
      <c r="E1760" s="61">
        <v>1299</v>
      </c>
    </row>
    <row r="1761" spans="1:5" x14ac:dyDescent="0.25">
      <c r="A1761" s="69" t="s">
        <v>98</v>
      </c>
      <c r="B1761" s="50">
        <f>'1307'!D11</f>
        <v>0.43999999999999773</v>
      </c>
      <c r="C1761" s="45">
        <v>0</v>
      </c>
      <c r="D1761" s="45">
        <v>0</v>
      </c>
      <c r="E1761" s="61">
        <v>1307</v>
      </c>
    </row>
    <row r="1762" spans="1:5" x14ac:dyDescent="0.25">
      <c r="A1762" s="39" t="s">
        <v>1070</v>
      </c>
      <c r="B1762" s="50">
        <v>3.6600000000134969E-2</v>
      </c>
      <c r="C1762" s="45">
        <v>0</v>
      </c>
      <c r="D1762" s="45">
        <v>0</v>
      </c>
      <c r="E1762" s="61">
        <v>1246</v>
      </c>
    </row>
    <row r="1763" spans="1:5" ht="45" x14ac:dyDescent="0.25">
      <c r="A1763" s="36" t="s">
        <v>1071</v>
      </c>
      <c r="B1763" s="50">
        <v>-0.74471579929149812</v>
      </c>
      <c r="C1763" s="45">
        <v>0</v>
      </c>
      <c r="D1763" s="45">
        <v>-0.74471579929149812</v>
      </c>
      <c r="E1763" s="60" t="s">
        <v>1072</v>
      </c>
    </row>
    <row r="1764" spans="1:5" x14ac:dyDescent="0.25">
      <c r="A1764" s="42" t="s">
        <v>1073</v>
      </c>
      <c r="B1764" s="50">
        <v>-0.1652000000000271</v>
      </c>
      <c r="C1764" s="45">
        <v>0</v>
      </c>
      <c r="D1764" s="45">
        <v>-0.1652000000000271</v>
      </c>
      <c r="E1764" s="61">
        <v>704</v>
      </c>
    </row>
    <row r="1765" spans="1:5" ht="75" x14ac:dyDescent="0.25">
      <c r="A1765" s="42" t="s">
        <v>1074</v>
      </c>
      <c r="B1765" s="50">
        <v>0.18488456491454031</v>
      </c>
      <c r="C1765" s="45">
        <v>0.29631736669807651</v>
      </c>
      <c r="D1765" s="45">
        <v>3.5284564914519478E-2</v>
      </c>
      <c r="E1765" s="60" t="s">
        <v>1075</v>
      </c>
    </row>
    <row r="1766" spans="1:5" x14ac:dyDescent="0.25">
      <c r="A1766" s="39" t="s">
        <v>1074</v>
      </c>
      <c r="B1766" s="50">
        <v>-0.46425100000010389</v>
      </c>
      <c r="C1766" s="45">
        <v>0</v>
      </c>
      <c r="D1766" s="45">
        <v>0</v>
      </c>
      <c r="E1766" s="61">
        <v>1227</v>
      </c>
    </row>
    <row r="1767" spans="1:5" x14ac:dyDescent="0.25">
      <c r="A1767" s="48" t="s">
        <v>1076</v>
      </c>
      <c r="B1767" s="50">
        <v>-0.25743500000021413</v>
      </c>
      <c r="C1767" s="45">
        <v>0</v>
      </c>
      <c r="D1767" s="45">
        <v>-0.10980000000017753</v>
      </c>
      <c r="E1767" s="60" t="s">
        <v>1077</v>
      </c>
    </row>
    <row r="1768" spans="1:5" x14ac:dyDescent="0.25">
      <c r="A1768" s="42" t="s">
        <v>61</v>
      </c>
      <c r="B1768" s="50">
        <v>0.60772000000031312</v>
      </c>
      <c r="C1768" s="45">
        <v>0</v>
      </c>
      <c r="D1768" s="45">
        <v>0.55927000000031057</v>
      </c>
      <c r="E1768" s="60" t="s">
        <v>1078</v>
      </c>
    </row>
    <row r="1769" spans="1:5" x14ac:dyDescent="0.25">
      <c r="A1769" s="42" t="s">
        <v>61</v>
      </c>
      <c r="B1769" s="50">
        <v>0.47880000000009204</v>
      </c>
      <c r="C1769" s="45">
        <v>0</v>
      </c>
      <c r="D1769" s="45">
        <v>0.2680000000000291</v>
      </c>
      <c r="E1769" s="61">
        <v>816</v>
      </c>
    </row>
    <row r="1770" spans="1:5" x14ac:dyDescent="0.25">
      <c r="A1770" s="42" t="s">
        <v>61</v>
      </c>
      <c r="B1770" s="50">
        <v>-0.20294000000001233</v>
      </c>
      <c r="C1770" s="45">
        <v>0</v>
      </c>
      <c r="D1770" s="45">
        <v>0.26800000000002899</v>
      </c>
      <c r="E1770" s="59">
        <v>1024</v>
      </c>
    </row>
    <row r="1771" spans="1:5" x14ac:dyDescent="0.25">
      <c r="A1771" s="42" t="s">
        <v>61</v>
      </c>
      <c r="B1771" s="50">
        <v>0.23583999999993921</v>
      </c>
      <c r="C1771" s="45">
        <v>0</v>
      </c>
      <c r="D1771" s="45">
        <v>0.26800000000002899</v>
      </c>
      <c r="E1771" s="61">
        <v>1044</v>
      </c>
    </row>
    <row r="1772" spans="1:5" x14ac:dyDescent="0.25">
      <c r="A1772" s="42" t="s">
        <v>61</v>
      </c>
      <c r="B1772" s="50">
        <v>-5.338579999988724E-2</v>
      </c>
      <c r="C1772" s="45">
        <v>0</v>
      </c>
      <c r="D1772" s="45">
        <v>0.26800000000002899</v>
      </c>
      <c r="E1772" s="61">
        <v>1051</v>
      </c>
    </row>
    <row r="1773" spans="1:5" x14ac:dyDescent="0.25">
      <c r="A1773" s="54" t="s">
        <v>61</v>
      </c>
      <c r="B1773" s="50">
        <v>-0.53994000000000142</v>
      </c>
      <c r="C1773" s="45">
        <v>0</v>
      </c>
      <c r="D1773" s="45">
        <v>0</v>
      </c>
      <c r="E1773" s="61">
        <v>1071</v>
      </c>
    </row>
    <row r="1774" spans="1:5" x14ac:dyDescent="0.25">
      <c r="A1774" s="54" t="s">
        <v>61</v>
      </c>
      <c r="B1774" s="50">
        <v>-4.070000000001528E-2</v>
      </c>
      <c r="C1774" s="45">
        <v>0</v>
      </c>
      <c r="D1774" s="45">
        <v>0</v>
      </c>
      <c r="E1774" s="59">
        <v>1073</v>
      </c>
    </row>
    <row r="1775" spans="1:5" x14ac:dyDescent="0.25">
      <c r="A1775" s="39" t="s">
        <v>61</v>
      </c>
      <c r="B1775" s="50">
        <v>-0.38971999999967011</v>
      </c>
      <c r="C1775" s="45">
        <v>0</v>
      </c>
      <c r="D1775" s="45">
        <v>0</v>
      </c>
      <c r="E1775" s="61">
        <v>1173</v>
      </c>
    </row>
    <row r="1776" spans="1:5" x14ac:dyDescent="0.25">
      <c r="A1776" s="39" t="s">
        <v>61</v>
      </c>
      <c r="B1776" s="50">
        <v>0.34500000000025466</v>
      </c>
      <c r="C1776" s="45">
        <v>0</v>
      </c>
      <c r="D1776" s="45">
        <v>0</v>
      </c>
      <c r="E1776" s="61">
        <v>1193</v>
      </c>
    </row>
    <row r="1777" spans="1:5" x14ac:dyDescent="0.25">
      <c r="A1777" s="39" t="s">
        <v>61</v>
      </c>
      <c r="B1777" s="50">
        <v>-0.6831800000001067</v>
      </c>
      <c r="C1777" s="45">
        <v>0</v>
      </c>
      <c r="D1777" s="45">
        <v>0</v>
      </c>
      <c r="E1777" s="61">
        <v>1243</v>
      </c>
    </row>
    <row r="1778" spans="1:5" x14ac:dyDescent="0.25">
      <c r="A1778" s="40" t="s">
        <v>61</v>
      </c>
      <c r="B1778" s="50">
        <f>'1270'!F4</f>
        <v>99.531400000000019</v>
      </c>
      <c r="C1778" s="45">
        <v>0</v>
      </c>
      <c r="D1778" s="45">
        <v>-0.1509000000000924</v>
      </c>
      <c r="E1778" s="61">
        <v>1270</v>
      </c>
    </row>
    <row r="1779" spans="1:5" x14ac:dyDescent="0.25">
      <c r="A1779" s="42" t="s">
        <v>1079</v>
      </c>
      <c r="B1779" s="50">
        <v>-2.9425373134328083</v>
      </c>
      <c r="C1779" s="45">
        <v>-2.9425373134328083</v>
      </c>
      <c r="D1779" s="45">
        <v>-2.9425373134328083</v>
      </c>
      <c r="E1779" s="60">
        <v>241</v>
      </c>
    </row>
    <row r="1780" spans="1:5" x14ac:dyDescent="0.25">
      <c r="A1780" s="42" t="s">
        <v>1079</v>
      </c>
      <c r="B1780" s="50">
        <v>0.12449999999989814</v>
      </c>
      <c r="C1780" s="45">
        <v>0</v>
      </c>
      <c r="D1780" s="45">
        <v>0</v>
      </c>
      <c r="E1780" s="61">
        <v>969</v>
      </c>
    </row>
    <row r="1781" spans="1:5" ht="30" x14ac:dyDescent="0.25">
      <c r="A1781" s="42" t="s">
        <v>1080</v>
      </c>
      <c r="B1781" s="50">
        <v>0.17950499999915337</v>
      </c>
      <c r="C1781" s="45">
        <v>0</v>
      </c>
      <c r="D1781" s="45">
        <v>0.17950499999915337</v>
      </c>
      <c r="E1781" s="60" t="s">
        <v>1081</v>
      </c>
    </row>
    <row r="1782" spans="1:5" x14ac:dyDescent="0.25">
      <c r="A1782" s="42" t="s">
        <v>1082</v>
      </c>
      <c r="B1782" s="50">
        <v>1.0937563218390096</v>
      </c>
      <c r="C1782" s="45">
        <v>1.0937563218390096</v>
      </c>
      <c r="D1782" s="45">
        <v>1.0937563218390096</v>
      </c>
      <c r="E1782" s="60">
        <v>150</v>
      </c>
    </row>
    <row r="1783" spans="1:5" x14ac:dyDescent="0.25">
      <c r="A1783" s="42" t="s">
        <v>1083</v>
      </c>
      <c r="B1783" s="50">
        <v>-0.23599999999999</v>
      </c>
      <c r="C1783" s="45">
        <v>0</v>
      </c>
      <c r="D1783" s="45">
        <v>0.2680000000000291</v>
      </c>
      <c r="E1783" s="61">
        <v>952</v>
      </c>
    </row>
    <row r="1784" spans="1:5" x14ac:dyDescent="0.25">
      <c r="A1784" s="39" t="s">
        <v>1083</v>
      </c>
      <c r="B1784" s="50">
        <v>-0.16240000000016153</v>
      </c>
      <c r="C1784" s="45">
        <v>0</v>
      </c>
      <c r="D1784" s="45">
        <v>0</v>
      </c>
      <c r="E1784" s="61">
        <v>1231</v>
      </c>
    </row>
    <row r="1785" spans="1:5" x14ac:dyDescent="0.25">
      <c r="A1785" s="39" t="s">
        <v>1084</v>
      </c>
      <c r="B1785" s="50">
        <v>9.1999999999984539E-2</v>
      </c>
      <c r="C1785" s="45">
        <v>0</v>
      </c>
      <c r="D1785" s="45">
        <v>0</v>
      </c>
      <c r="E1785" s="61">
        <v>1234</v>
      </c>
    </row>
    <row r="1786" spans="1:5" x14ac:dyDescent="0.25">
      <c r="A1786" s="42" t="s">
        <v>1085</v>
      </c>
      <c r="B1786" s="50">
        <v>-0.41649999999981446</v>
      </c>
      <c r="C1786" s="45"/>
      <c r="D1786" s="45"/>
      <c r="E1786" s="61">
        <v>752</v>
      </c>
    </row>
    <row r="1787" spans="1:5" x14ac:dyDescent="0.25">
      <c r="A1787" s="39" t="s">
        <v>1086</v>
      </c>
      <c r="B1787" s="50">
        <v>0.38333000000000084</v>
      </c>
      <c r="C1787" s="45">
        <v>0</v>
      </c>
      <c r="D1787" s="45">
        <v>0</v>
      </c>
      <c r="E1787" s="61">
        <v>1239</v>
      </c>
    </row>
    <row r="1788" spans="1:5" x14ac:dyDescent="0.25">
      <c r="A1788" s="39" t="s">
        <v>1086</v>
      </c>
      <c r="B1788" s="50">
        <v>-0.26037000000042099</v>
      </c>
      <c r="C1788" s="45">
        <v>0</v>
      </c>
      <c r="D1788" s="45">
        <v>0</v>
      </c>
      <c r="E1788" s="61">
        <v>1259</v>
      </c>
    </row>
    <row r="1789" spans="1:5" x14ac:dyDescent="0.25">
      <c r="A1789" s="69" t="s">
        <v>1086</v>
      </c>
      <c r="B1789" s="50">
        <f>'1295'!D6</f>
        <v>-0.24000000000000909</v>
      </c>
      <c r="C1789" s="45">
        <v>0</v>
      </c>
      <c r="D1789" s="45">
        <v>0</v>
      </c>
      <c r="E1789" s="61">
        <v>1295</v>
      </c>
    </row>
    <row r="1790" spans="1:5" x14ac:dyDescent="0.25">
      <c r="A1790" s="42" t="s">
        <v>1086</v>
      </c>
      <c r="B1790" s="50">
        <f>'1300'!D6</f>
        <v>-0.10999999999989996</v>
      </c>
      <c r="C1790" s="45">
        <v>0</v>
      </c>
      <c r="D1790" s="45">
        <v>0</v>
      </c>
      <c r="E1790" s="61">
        <v>1300</v>
      </c>
    </row>
    <row r="1791" spans="1:5" ht="30" x14ac:dyDescent="0.25">
      <c r="A1791" s="42" t="s">
        <v>1087</v>
      </c>
      <c r="B1791" s="50">
        <v>-0.27392750084356976</v>
      </c>
      <c r="C1791" s="45">
        <v>0.17467951318462838</v>
      </c>
      <c r="D1791" s="45">
        <v>-0.27392750084356976</v>
      </c>
      <c r="E1791" s="60" t="s">
        <v>1088</v>
      </c>
    </row>
    <row r="1792" spans="1:5" x14ac:dyDescent="0.25">
      <c r="A1792" s="42" t="s">
        <v>1087</v>
      </c>
      <c r="B1792" s="50">
        <v>-9.2000000000098225E-2</v>
      </c>
      <c r="C1792" s="45">
        <v>0</v>
      </c>
      <c r="D1792" s="45">
        <v>-9.2000000000098225E-2</v>
      </c>
      <c r="E1792" s="61">
        <v>637</v>
      </c>
    </row>
    <row r="1793" spans="1:5" ht="60" x14ac:dyDescent="0.25">
      <c r="A1793" s="42" t="s">
        <v>1089</v>
      </c>
      <c r="B1793" s="50">
        <v>-0.44989999999924635</v>
      </c>
      <c r="C1793" s="45">
        <v>0</v>
      </c>
      <c r="D1793" s="45">
        <v>-0.20289999999917541</v>
      </c>
      <c r="E1793" s="60" t="s">
        <v>1090</v>
      </c>
    </row>
    <row r="1794" spans="1:5" x14ac:dyDescent="0.25">
      <c r="A1794" s="39" t="s">
        <v>1089</v>
      </c>
      <c r="B1794" s="50">
        <v>-0.34204000000011092</v>
      </c>
      <c r="C1794" s="45">
        <v>0</v>
      </c>
      <c r="D1794" s="45">
        <v>0</v>
      </c>
      <c r="E1794" s="61">
        <v>1210</v>
      </c>
    </row>
    <row r="1795" spans="1:5" x14ac:dyDescent="0.25">
      <c r="A1795" s="39" t="s">
        <v>1089</v>
      </c>
      <c r="B1795" s="50">
        <v>0.18190400000003137</v>
      </c>
      <c r="C1795" s="45">
        <v>0</v>
      </c>
      <c r="D1795" s="45">
        <v>0</v>
      </c>
      <c r="E1795" s="61">
        <v>1213</v>
      </c>
    </row>
    <row r="1796" spans="1:5" x14ac:dyDescent="0.25">
      <c r="A1796" s="39" t="s">
        <v>1089</v>
      </c>
      <c r="B1796" s="50">
        <v>1.1002699999999663</v>
      </c>
      <c r="C1796" s="45">
        <v>0</v>
      </c>
      <c r="D1796" s="45">
        <v>0</v>
      </c>
      <c r="E1796" s="61">
        <v>1218</v>
      </c>
    </row>
    <row r="1797" spans="1:5" x14ac:dyDescent="0.25">
      <c r="A1797" s="42" t="s">
        <v>1091</v>
      </c>
      <c r="B1797" s="50">
        <v>-0.3422400000001744</v>
      </c>
      <c r="C1797" s="45">
        <v>0</v>
      </c>
      <c r="D1797" s="45">
        <v>0.26800000000002899</v>
      </c>
      <c r="E1797" s="61">
        <v>1045</v>
      </c>
    </row>
    <row r="1798" spans="1:5" x14ac:dyDescent="0.25">
      <c r="A1798" s="42" t="s">
        <v>1092</v>
      </c>
      <c r="B1798" s="50">
        <v>-0.16285999999990963</v>
      </c>
      <c r="C1798" s="45">
        <v>0</v>
      </c>
      <c r="D1798" s="45">
        <v>0.26800000000002899</v>
      </c>
      <c r="E1798" s="61">
        <v>924</v>
      </c>
    </row>
    <row r="1799" spans="1:5" x14ac:dyDescent="0.25">
      <c r="A1799" s="42" t="s">
        <v>1092</v>
      </c>
      <c r="B1799" s="50">
        <v>0.20094999999992069</v>
      </c>
      <c r="C1799" s="45">
        <v>0</v>
      </c>
      <c r="D1799" s="45">
        <v>0.2680000000000291</v>
      </c>
      <c r="E1799" s="61">
        <v>943</v>
      </c>
    </row>
    <row r="1800" spans="1:5" x14ac:dyDescent="0.25">
      <c r="A1800" s="42" t="s">
        <v>1092</v>
      </c>
      <c r="B1800" s="50">
        <v>0.16699999999991633</v>
      </c>
      <c r="C1800" s="45">
        <v>0</v>
      </c>
      <c r="D1800" s="45">
        <v>0.2680000000000291</v>
      </c>
      <c r="E1800" s="61">
        <v>945</v>
      </c>
    </row>
    <row r="1801" spans="1:5" x14ac:dyDescent="0.25">
      <c r="A1801" s="42" t="s">
        <v>1092</v>
      </c>
      <c r="B1801" s="50">
        <v>-0.14270000000010441</v>
      </c>
      <c r="C1801" s="45">
        <v>0</v>
      </c>
      <c r="D1801" s="45">
        <v>0.2680000000000291</v>
      </c>
      <c r="E1801" s="61">
        <v>948</v>
      </c>
    </row>
    <row r="1802" spans="1:5" x14ac:dyDescent="0.25">
      <c r="A1802" s="42" t="s">
        <v>1092</v>
      </c>
      <c r="B1802" s="50">
        <v>-0.26933999999982916</v>
      </c>
      <c r="C1802" s="45">
        <v>0</v>
      </c>
      <c r="D1802" s="45">
        <v>0</v>
      </c>
      <c r="E1802" s="61">
        <v>967</v>
      </c>
    </row>
    <row r="1803" spans="1:5" x14ac:dyDescent="0.25">
      <c r="A1803" s="42" t="s">
        <v>1093</v>
      </c>
      <c r="B1803" s="50">
        <v>5.0410000000056243E-2</v>
      </c>
      <c r="C1803" s="45">
        <v>0</v>
      </c>
      <c r="D1803" s="45">
        <v>5.0410000000056243E-2</v>
      </c>
      <c r="E1803" s="61">
        <v>712</v>
      </c>
    </row>
    <row r="1804" spans="1:5" x14ac:dyDescent="0.25">
      <c r="A1804" s="42" t="s">
        <v>1094</v>
      </c>
      <c r="B1804" s="50">
        <v>-0.95118999999908738</v>
      </c>
      <c r="C1804" s="45">
        <v>0</v>
      </c>
      <c r="D1804" s="45">
        <v>-0.95118999999908738</v>
      </c>
      <c r="E1804" s="60" t="s">
        <v>1095</v>
      </c>
    </row>
    <row r="1805" spans="1:5" x14ac:dyDescent="0.25">
      <c r="A1805" s="42" t="s">
        <v>1094</v>
      </c>
      <c r="B1805" s="50">
        <v>0.37380000000007385</v>
      </c>
      <c r="C1805" s="45">
        <v>0</v>
      </c>
      <c r="D1805" s="45">
        <v>0.2680000000000291</v>
      </c>
      <c r="E1805" s="59">
        <v>1016</v>
      </c>
    </row>
    <row r="1806" spans="1:5" ht="45" x14ac:dyDescent="0.25">
      <c r="A1806" s="42" t="s">
        <v>1096</v>
      </c>
      <c r="B1806" s="50">
        <v>-2.0679159301458299</v>
      </c>
      <c r="C1806" s="45">
        <v>6.0301890698543161</v>
      </c>
      <c r="D1806" s="45">
        <v>-2.0679159301458299</v>
      </c>
      <c r="E1806" s="61" t="s">
        <v>1097</v>
      </c>
    </row>
    <row r="1807" spans="1:5" x14ac:dyDescent="0.25">
      <c r="A1807" s="42" t="s">
        <v>1098</v>
      </c>
      <c r="B1807" s="50">
        <v>-0.41951299999993807</v>
      </c>
      <c r="C1807" s="45">
        <v>0</v>
      </c>
      <c r="D1807" s="45">
        <v>0.26800000000002899</v>
      </c>
      <c r="E1807" s="59">
        <v>1027</v>
      </c>
    </row>
    <row r="1808" spans="1:5" x14ac:dyDescent="0.25">
      <c r="A1808" s="39" t="s">
        <v>1098</v>
      </c>
      <c r="B1808" s="50">
        <v>-0.63460150000037174</v>
      </c>
      <c r="C1808" s="45">
        <v>0</v>
      </c>
      <c r="D1808" s="45">
        <v>0</v>
      </c>
      <c r="E1808" s="61">
        <v>1107</v>
      </c>
    </row>
    <row r="1809" spans="1:5" x14ac:dyDescent="0.25">
      <c r="A1809" s="42" t="s">
        <v>1098</v>
      </c>
      <c r="B1809" s="50">
        <f>'1301'!D5</f>
        <v>0</v>
      </c>
      <c r="C1809" s="45">
        <v>0</v>
      </c>
      <c r="D1809" s="45">
        <v>0</v>
      </c>
      <c r="E1809" s="61">
        <v>1301</v>
      </c>
    </row>
    <row r="1810" spans="1:5" x14ac:dyDescent="0.25">
      <c r="A1810" s="93" t="s">
        <v>1098</v>
      </c>
      <c r="B1810" s="50">
        <f>'1317'!D7</f>
        <v>-0.31999999999993634</v>
      </c>
      <c r="C1810" s="45">
        <v>0</v>
      </c>
      <c r="D1810" s="45">
        <v>0</v>
      </c>
      <c r="E1810" s="61">
        <v>1317</v>
      </c>
    </row>
    <row r="1811" spans="1:5" x14ac:dyDescent="0.25">
      <c r="A1811" s="42" t="s">
        <v>1099</v>
      </c>
      <c r="B1811" s="50">
        <v>-3.2160000000000082</v>
      </c>
      <c r="C1811" s="45">
        <v>-3.07000000000005</v>
      </c>
      <c r="D1811" s="45">
        <v>-3.07000000000005</v>
      </c>
      <c r="E1811" s="61" t="s">
        <v>1100</v>
      </c>
    </row>
    <row r="1812" spans="1:5" x14ac:dyDescent="0.25">
      <c r="A1812" s="42" t="s">
        <v>1101</v>
      </c>
      <c r="B1812" s="50">
        <v>-0.10130000000003747</v>
      </c>
      <c r="C1812" s="45">
        <v>0</v>
      </c>
      <c r="D1812" s="45">
        <v>0.2680000000000291</v>
      </c>
      <c r="E1812" s="61">
        <v>915</v>
      </c>
    </row>
    <row r="1813" spans="1:5" x14ac:dyDescent="0.25">
      <c r="A1813" s="42" t="s">
        <v>1102</v>
      </c>
      <c r="B1813" s="50">
        <v>8.5999999992054654E-3</v>
      </c>
      <c r="C1813" s="45">
        <v>0</v>
      </c>
      <c r="D1813" s="45">
        <v>8.5999999992054654E-3</v>
      </c>
      <c r="E1813" s="61">
        <v>585</v>
      </c>
    </row>
    <row r="1814" spans="1:5" x14ac:dyDescent="0.25">
      <c r="A1814" s="39" t="s">
        <v>1103</v>
      </c>
      <c r="B1814" s="50">
        <v>-0.41040000000020882</v>
      </c>
      <c r="C1814" s="45">
        <v>0</v>
      </c>
      <c r="D1814" s="45">
        <v>0</v>
      </c>
      <c r="E1814" s="61">
        <v>1198</v>
      </c>
    </row>
    <row r="1815" spans="1:5" x14ac:dyDescent="0.25">
      <c r="A1815" s="42" t="s">
        <v>1104</v>
      </c>
      <c r="B1815" s="50">
        <v>35.121483693857414</v>
      </c>
      <c r="C1815" s="45">
        <v>35.121483693857414</v>
      </c>
      <c r="D1815" s="45">
        <v>35.121483693857414</v>
      </c>
      <c r="E1815" s="61" t="s">
        <v>1105</v>
      </c>
    </row>
    <row r="1816" spans="1:5" x14ac:dyDescent="0.25">
      <c r="A1816" s="42" t="s">
        <v>1106</v>
      </c>
      <c r="B1816" s="50">
        <v>-0.20511999999985164</v>
      </c>
      <c r="C1816" s="45"/>
      <c r="D1816" s="45"/>
      <c r="E1816" s="61" t="s">
        <v>1107</v>
      </c>
    </row>
    <row r="1817" spans="1:5" x14ac:dyDescent="0.25">
      <c r="A1817" s="54" t="s">
        <v>1106</v>
      </c>
      <c r="B1817" s="50">
        <v>0.38508500000000367</v>
      </c>
      <c r="C1817" s="45">
        <v>0</v>
      </c>
      <c r="D1817" s="45">
        <v>0</v>
      </c>
      <c r="E1817" s="59">
        <v>1082</v>
      </c>
    </row>
    <row r="1818" spans="1:5" x14ac:dyDescent="0.25">
      <c r="A1818" s="42" t="s">
        <v>1108</v>
      </c>
      <c r="B1818" s="50">
        <v>-4.714000000001306E-2</v>
      </c>
      <c r="C1818" s="45">
        <v>0</v>
      </c>
      <c r="D1818" s="45">
        <v>0</v>
      </c>
      <c r="E1818" s="61" t="s">
        <v>1109</v>
      </c>
    </row>
    <row r="1819" spans="1:5" x14ac:dyDescent="0.25">
      <c r="A1819" s="42" t="s">
        <v>1108</v>
      </c>
      <c r="B1819" s="50">
        <v>-0.36907499999995252</v>
      </c>
      <c r="C1819" s="45">
        <v>0</v>
      </c>
      <c r="D1819" s="45">
        <v>0.2680000000000291</v>
      </c>
      <c r="E1819" s="61">
        <v>1015</v>
      </c>
    </row>
    <row r="1820" spans="1:5" x14ac:dyDescent="0.25">
      <c r="A1820" s="54" t="s">
        <v>1108</v>
      </c>
      <c r="B1820" s="50">
        <v>-0.15345000000002074</v>
      </c>
      <c r="C1820" s="45">
        <v>0</v>
      </c>
      <c r="D1820" s="45">
        <v>0</v>
      </c>
      <c r="E1820" s="61">
        <v>1086</v>
      </c>
    </row>
    <row r="1821" spans="1:5" x14ac:dyDescent="0.25">
      <c r="A1821" s="42" t="s">
        <v>1110</v>
      </c>
      <c r="B1821" s="50">
        <v>0.49302000000011503</v>
      </c>
      <c r="C1821" s="45">
        <v>0</v>
      </c>
      <c r="D1821" s="45">
        <v>0.2680000000000291</v>
      </c>
      <c r="E1821" s="61" t="s">
        <v>1111</v>
      </c>
    </row>
    <row r="1822" spans="1:5" x14ac:dyDescent="0.25">
      <c r="A1822" s="54" t="s">
        <v>1112</v>
      </c>
      <c r="B1822" s="50">
        <v>-3.2662500000014916E-2</v>
      </c>
      <c r="C1822" s="45">
        <v>0</v>
      </c>
      <c r="D1822" s="45">
        <v>0</v>
      </c>
      <c r="E1822" s="61">
        <v>1093</v>
      </c>
    </row>
    <row r="1823" spans="1:5" x14ac:dyDescent="0.25">
      <c r="A1823" s="33" t="s">
        <v>1112</v>
      </c>
      <c r="B1823" s="50">
        <v>0.20067499999993288</v>
      </c>
      <c r="C1823" s="45">
        <v>0</v>
      </c>
      <c r="D1823" s="45">
        <v>0</v>
      </c>
      <c r="E1823" s="61">
        <v>1112</v>
      </c>
    </row>
    <row r="1824" spans="1:5" x14ac:dyDescent="0.25">
      <c r="A1824" s="39" t="s">
        <v>1112</v>
      </c>
      <c r="B1824" s="50">
        <v>-0.4515800000000354</v>
      </c>
      <c r="C1824" s="45">
        <v>0</v>
      </c>
      <c r="D1824" s="45">
        <v>0</v>
      </c>
      <c r="E1824" s="61">
        <v>1141</v>
      </c>
    </row>
    <row r="1825" spans="1:5" x14ac:dyDescent="0.25">
      <c r="A1825" s="39" t="s">
        <v>1112</v>
      </c>
      <c r="B1825" s="50">
        <v>-0.62680000000000291</v>
      </c>
      <c r="C1825" s="45">
        <v>0</v>
      </c>
      <c r="D1825" s="45">
        <v>0</v>
      </c>
      <c r="E1825" s="61">
        <v>1191</v>
      </c>
    </row>
    <row r="1826" spans="1:5" x14ac:dyDescent="0.25">
      <c r="A1826" s="39" t="s">
        <v>1112</v>
      </c>
      <c r="B1826" s="50">
        <v>0.21106050000003052</v>
      </c>
      <c r="C1826" s="45">
        <v>0</v>
      </c>
      <c r="D1826" s="45">
        <v>0</v>
      </c>
      <c r="E1826" s="61">
        <v>1247</v>
      </c>
    </row>
    <row r="1827" spans="1:5" ht="105" x14ac:dyDescent="0.25">
      <c r="A1827" s="42" t="s">
        <v>1113</v>
      </c>
      <c r="B1827" s="50">
        <v>4.8166203737781643</v>
      </c>
      <c r="C1827" s="45">
        <v>0</v>
      </c>
      <c r="D1827" s="45">
        <v>4.0262203737781874</v>
      </c>
      <c r="E1827" s="61" t="s">
        <v>1114</v>
      </c>
    </row>
    <row r="1828" spans="1:5" x14ac:dyDescent="0.25">
      <c r="A1828" s="42" t="s">
        <v>1113</v>
      </c>
      <c r="B1828" s="50">
        <v>-0.56539999999995416</v>
      </c>
      <c r="C1828" s="45">
        <v>0</v>
      </c>
      <c r="D1828" s="45">
        <v>0</v>
      </c>
      <c r="E1828" s="61">
        <v>991</v>
      </c>
    </row>
    <row r="1829" spans="1:5" x14ac:dyDescent="0.25">
      <c r="A1829" s="42" t="s">
        <v>1113</v>
      </c>
      <c r="B1829" s="50">
        <v>-0.15136600000028011</v>
      </c>
      <c r="C1829" s="45">
        <v>0</v>
      </c>
      <c r="D1829" s="45">
        <v>0</v>
      </c>
      <c r="E1829" s="59">
        <v>1002</v>
      </c>
    </row>
    <row r="1830" spans="1:5" x14ac:dyDescent="0.25">
      <c r="A1830" s="42" t="s">
        <v>1113</v>
      </c>
      <c r="B1830" s="50">
        <v>-0.13598000000024513</v>
      </c>
      <c r="C1830" s="45">
        <v>0</v>
      </c>
      <c r="D1830" s="45">
        <v>0.26800000000002899</v>
      </c>
      <c r="E1830" s="59">
        <v>1022</v>
      </c>
    </row>
    <row r="1831" spans="1:5" x14ac:dyDescent="0.25">
      <c r="A1831" s="42" t="s">
        <v>1113</v>
      </c>
      <c r="B1831" s="50">
        <v>0.29151999999999134</v>
      </c>
      <c r="C1831" s="45">
        <v>0</v>
      </c>
      <c r="D1831" s="45">
        <v>0.26800000000002899</v>
      </c>
      <c r="E1831" s="61">
        <v>1044</v>
      </c>
    </row>
    <row r="1832" spans="1:5" x14ac:dyDescent="0.25">
      <c r="A1832" s="42" t="s">
        <v>1113</v>
      </c>
      <c r="B1832" s="50">
        <v>-1.0061559999994643</v>
      </c>
      <c r="C1832" s="45">
        <v>0</v>
      </c>
      <c r="D1832" s="45">
        <v>0.26800000000002899</v>
      </c>
      <c r="E1832" s="61">
        <v>1053</v>
      </c>
    </row>
    <row r="1833" spans="1:5" x14ac:dyDescent="0.25">
      <c r="A1833" s="39" t="s">
        <v>1113</v>
      </c>
      <c r="B1833" s="50">
        <v>0.13809999999989486</v>
      </c>
      <c r="C1833" s="45">
        <v>0</v>
      </c>
      <c r="D1833" s="45">
        <v>0</v>
      </c>
      <c r="E1833" s="61">
        <v>1170</v>
      </c>
    </row>
    <row r="1834" spans="1:5" x14ac:dyDescent="0.25">
      <c r="A1834" s="39" t="s">
        <v>1113</v>
      </c>
      <c r="B1834" s="50">
        <v>-3.2400000000052387E-3</v>
      </c>
      <c r="C1834" s="45">
        <v>0</v>
      </c>
      <c r="D1834" s="45">
        <v>0</v>
      </c>
      <c r="E1834" s="61">
        <v>1209</v>
      </c>
    </row>
    <row r="1835" spans="1:5" x14ac:dyDescent="0.25">
      <c r="A1835" s="39" t="s">
        <v>1113</v>
      </c>
      <c r="B1835" s="50">
        <v>-2.8236400000001822</v>
      </c>
      <c r="C1835" s="45">
        <v>0</v>
      </c>
      <c r="D1835" s="45">
        <v>0</v>
      </c>
      <c r="E1835" s="61">
        <v>1219</v>
      </c>
    </row>
    <row r="1836" spans="1:5" x14ac:dyDescent="0.25">
      <c r="A1836" s="93" t="s">
        <v>1113</v>
      </c>
      <c r="B1836" s="50">
        <f>'1318'!D9</f>
        <v>1.4199999999999591</v>
      </c>
      <c r="C1836" s="45">
        <v>0</v>
      </c>
      <c r="D1836" s="45">
        <v>0</v>
      </c>
      <c r="E1836" s="61">
        <v>1318</v>
      </c>
    </row>
    <row r="1837" spans="1:5" x14ac:dyDescent="0.25">
      <c r="A1837" s="42" t="s">
        <v>1115</v>
      </c>
      <c r="B1837" s="50">
        <v>-0.20337927565391567</v>
      </c>
      <c r="C1837" s="45">
        <v>0</v>
      </c>
      <c r="D1837" s="45">
        <v>-0.20337927565391567</v>
      </c>
      <c r="E1837" s="61">
        <v>300</v>
      </c>
    </row>
    <row r="1838" spans="1:5" ht="30" x14ac:dyDescent="0.25">
      <c r="A1838" s="42" t="s">
        <v>1116</v>
      </c>
      <c r="B1838" s="50">
        <v>0.50507999999990716</v>
      </c>
      <c r="C1838" s="45">
        <v>0</v>
      </c>
      <c r="D1838" s="45">
        <v>0.39527999999990016</v>
      </c>
      <c r="E1838" s="61" t="s">
        <v>1117</v>
      </c>
    </row>
    <row r="1839" spans="1:5" ht="60" x14ac:dyDescent="0.25">
      <c r="A1839" s="42" t="s">
        <v>1118</v>
      </c>
      <c r="B1839" s="50">
        <v>4.7175131360084208</v>
      </c>
      <c r="C1839" s="45">
        <v>6.7210111524161675</v>
      </c>
      <c r="D1839" s="45">
        <v>4.9759131360083586</v>
      </c>
      <c r="E1839" s="60" t="s">
        <v>1119</v>
      </c>
    </row>
    <row r="1840" spans="1:5" x14ac:dyDescent="0.25">
      <c r="A1840" s="42" t="s">
        <v>1118</v>
      </c>
      <c r="B1840" s="50">
        <v>-0.31000000000000227</v>
      </c>
      <c r="C1840" s="45">
        <v>0</v>
      </c>
      <c r="D1840" s="45">
        <v>0</v>
      </c>
      <c r="E1840" s="61">
        <v>992</v>
      </c>
    </row>
    <row r="1841" spans="1:5" x14ac:dyDescent="0.25">
      <c r="A1841" s="39" t="s">
        <v>1118</v>
      </c>
      <c r="B1841" s="50">
        <v>-0.35303000000004658</v>
      </c>
      <c r="C1841" s="45">
        <v>0</v>
      </c>
      <c r="D1841" s="45">
        <v>0</v>
      </c>
      <c r="E1841" s="61">
        <v>1122</v>
      </c>
    </row>
    <row r="1842" spans="1:5" x14ac:dyDescent="0.25">
      <c r="A1842" s="39" t="s">
        <v>1118</v>
      </c>
      <c r="B1842" s="50">
        <v>2.4513069999999288</v>
      </c>
      <c r="C1842" s="45">
        <v>0</v>
      </c>
      <c r="D1842" s="45">
        <v>0</v>
      </c>
      <c r="E1842" s="61">
        <v>1248</v>
      </c>
    </row>
    <row r="1843" spans="1:5" x14ac:dyDescent="0.25">
      <c r="A1843" s="39" t="s">
        <v>1118</v>
      </c>
      <c r="B1843" s="50">
        <v>-0.44119999999998072</v>
      </c>
      <c r="C1843" s="45">
        <v>0</v>
      </c>
      <c r="D1843" s="45">
        <v>0</v>
      </c>
      <c r="E1843" s="61">
        <v>1252</v>
      </c>
    </row>
    <row r="1844" spans="1:5" x14ac:dyDescent="0.25">
      <c r="A1844" s="69" t="s">
        <v>1118</v>
      </c>
      <c r="B1844" s="50">
        <f>'1307'!D9</f>
        <v>-9.9999999999909051E-3</v>
      </c>
      <c r="C1844" s="45">
        <v>0</v>
      </c>
      <c r="D1844" s="45">
        <v>0</v>
      </c>
      <c r="E1844" s="61">
        <v>1307</v>
      </c>
    </row>
    <row r="1845" spans="1:5" x14ac:dyDescent="0.25">
      <c r="A1845" s="54" t="s">
        <v>1120</v>
      </c>
      <c r="B1845" s="50">
        <v>0.34648799999990842</v>
      </c>
      <c r="C1845" s="45">
        <v>0</v>
      </c>
      <c r="D1845" s="45">
        <v>0</v>
      </c>
      <c r="E1845" s="59">
        <v>1077</v>
      </c>
    </row>
    <row r="1846" spans="1:5" x14ac:dyDescent="0.25">
      <c r="A1846" s="39" t="s">
        <v>1120</v>
      </c>
      <c r="B1846" s="50">
        <v>0.19679999999999609</v>
      </c>
      <c r="C1846" s="45">
        <v>0</v>
      </c>
      <c r="D1846" s="45">
        <v>0</v>
      </c>
      <c r="E1846" s="61">
        <v>1180</v>
      </c>
    </row>
    <row r="1847" spans="1:5" x14ac:dyDescent="0.25">
      <c r="A1847" s="39" t="s">
        <v>1120</v>
      </c>
      <c r="B1847" s="50">
        <v>4.5600000000035834E-2</v>
      </c>
      <c r="C1847" s="45">
        <v>0</v>
      </c>
      <c r="D1847" s="45">
        <v>0</v>
      </c>
      <c r="E1847" s="61">
        <v>1189</v>
      </c>
    </row>
    <row r="1848" spans="1:5" x14ac:dyDescent="0.25">
      <c r="A1848" s="42" t="s">
        <v>1121</v>
      </c>
      <c r="B1848" s="50">
        <v>-0.66999999999995907</v>
      </c>
      <c r="C1848" s="45">
        <v>0</v>
      </c>
      <c r="D1848" s="45">
        <v>0.2680000000000291</v>
      </c>
      <c r="E1848" s="61">
        <v>889</v>
      </c>
    </row>
    <row r="1849" spans="1:5" x14ac:dyDescent="0.25">
      <c r="A1849" s="39" t="s">
        <v>133</v>
      </c>
      <c r="B1849" s="50">
        <v>9.5600000000104046E-2</v>
      </c>
      <c r="C1849" s="45">
        <v>0</v>
      </c>
      <c r="D1849" s="45">
        <v>0</v>
      </c>
      <c r="E1849" s="61">
        <v>1166</v>
      </c>
    </row>
    <row r="1850" spans="1:5" x14ac:dyDescent="0.25">
      <c r="A1850" s="40" t="s">
        <v>133</v>
      </c>
      <c r="B1850" s="50">
        <f>'1287'!D5</f>
        <v>-0.56999999999993634</v>
      </c>
      <c r="C1850" s="45">
        <v>0</v>
      </c>
      <c r="D1850" s="45">
        <v>-0.1509000000000924</v>
      </c>
      <c r="E1850" s="61">
        <v>1287</v>
      </c>
    </row>
    <row r="1851" spans="1:5" x14ac:dyDescent="0.25">
      <c r="A1851" s="20" t="s">
        <v>133</v>
      </c>
      <c r="B1851" s="50">
        <f>'1291'!D7</f>
        <v>0.17000000000001592</v>
      </c>
      <c r="C1851" s="45">
        <v>0</v>
      </c>
      <c r="D1851" s="45">
        <v>0</v>
      </c>
      <c r="E1851" s="61">
        <v>1291</v>
      </c>
    </row>
    <row r="1852" spans="1:5" x14ac:dyDescent="0.25">
      <c r="A1852" s="42" t="s">
        <v>1122</v>
      </c>
      <c r="B1852" s="50">
        <v>-0.21549999999979264</v>
      </c>
      <c r="C1852" s="45">
        <v>-0.38896686932196189</v>
      </c>
      <c r="D1852" s="45">
        <v>0.25081128532008279</v>
      </c>
      <c r="E1852" s="61" t="s">
        <v>1123</v>
      </c>
    </row>
    <row r="1853" spans="1:5" ht="60" x14ac:dyDescent="0.25">
      <c r="A1853" s="42" t="s">
        <v>44</v>
      </c>
      <c r="B1853" s="50">
        <v>-1.5171624753380684</v>
      </c>
      <c r="C1853" s="45">
        <v>18.961397682707343</v>
      </c>
      <c r="D1853" s="45">
        <v>0.83433752466197575</v>
      </c>
      <c r="E1853" s="60" t="s">
        <v>1124</v>
      </c>
    </row>
    <row r="1854" spans="1:5" x14ac:dyDescent="0.25">
      <c r="A1854" s="54" t="s">
        <v>44</v>
      </c>
      <c r="B1854" s="50">
        <v>-4.5133500000019922E-2</v>
      </c>
      <c r="C1854" s="45">
        <v>0</v>
      </c>
      <c r="D1854" s="45">
        <v>0</v>
      </c>
      <c r="E1854" s="61">
        <v>1096</v>
      </c>
    </row>
    <row r="1855" spans="1:5" x14ac:dyDescent="0.25">
      <c r="A1855" s="40" t="s">
        <v>44</v>
      </c>
      <c r="B1855" s="50">
        <v>0.41997550000002093</v>
      </c>
      <c r="C1855" s="45">
        <v>0</v>
      </c>
      <c r="D1855" s="45">
        <v>0</v>
      </c>
      <c r="E1855" s="61">
        <v>1104</v>
      </c>
    </row>
    <row r="1856" spans="1:5" x14ac:dyDescent="0.25">
      <c r="A1856" s="39" t="s">
        <v>44</v>
      </c>
      <c r="B1856" s="50">
        <f>'1265'!F7</f>
        <v>0.28109999999998081</v>
      </c>
      <c r="C1856" s="45">
        <v>0</v>
      </c>
      <c r="D1856" s="45">
        <v>-0.1509000000000924</v>
      </c>
      <c r="E1856" s="61">
        <v>1265</v>
      </c>
    </row>
    <row r="1857" spans="1:5" x14ac:dyDescent="0.25">
      <c r="A1857" s="42" t="s">
        <v>1125</v>
      </c>
      <c r="B1857" s="50">
        <v>3.525669999999991</v>
      </c>
      <c r="C1857" s="45">
        <v>0</v>
      </c>
      <c r="D1857" s="45">
        <v>0</v>
      </c>
      <c r="E1857" s="59">
        <v>1040</v>
      </c>
    </row>
    <row r="1858" spans="1:5" x14ac:dyDescent="0.25">
      <c r="A1858" s="42" t="s">
        <v>1126</v>
      </c>
      <c r="B1858" s="50">
        <v>0.10049999999989723</v>
      </c>
      <c r="C1858" s="45">
        <v>0</v>
      </c>
      <c r="D1858" s="45">
        <v>0.10049999999989723</v>
      </c>
      <c r="E1858" s="60">
        <v>604</v>
      </c>
    </row>
    <row r="1859" spans="1:5" x14ac:dyDescent="0.25">
      <c r="A1859" s="42" t="s">
        <v>1127</v>
      </c>
      <c r="B1859" s="50">
        <v>-0.24264460000017607</v>
      </c>
      <c r="C1859" s="45">
        <v>0</v>
      </c>
      <c r="D1859" s="45">
        <v>0.26800000000002899</v>
      </c>
      <c r="E1859" s="61">
        <v>1048</v>
      </c>
    </row>
    <row r="1860" spans="1:5" x14ac:dyDescent="0.25">
      <c r="A1860" s="33" t="s">
        <v>1128</v>
      </c>
      <c r="B1860" s="50">
        <v>3.1810574999999517</v>
      </c>
      <c r="C1860" s="45">
        <v>0</v>
      </c>
      <c r="D1860" s="45">
        <v>0</v>
      </c>
      <c r="E1860" s="61">
        <v>1112</v>
      </c>
    </row>
    <row r="1861" spans="1:5" x14ac:dyDescent="0.25">
      <c r="A1861" s="33" t="s">
        <v>1128</v>
      </c>
      <c r="B1861" s="50">
        <v>-0.59580400000004374</v>
      </c>
      <c r="C1861" s="45">
        <v>0</v>
      </c>
      <c r="D1861" s="45">
        <v>0</v>
      </c>
      <c r="E1861" s="61">
        <v>1114</v>
      </c>
    </row>
    <row r="1862" spans="1:5" x14ac:dyDescent="0.25">
      <c r="A1862" s="39" t="s">
        <v>1128</v>
      </c>
      <c r="B1862" s="50">
        <v>0.30840000000011969</v>
      </c>
      <c r="C1862" s="45">
        <v>0</v>
      </c>
      <c r="D1862" s="45">
        <v>0</v>
      </c>
      <c r="E1862" s="61">
        <v>1192</v>
      </c>
    </row>
    <row r="1863" spans="1:5" x14ac:dyDescent="0.25">
      <c r="A1863" s="69" t="s">
        <v>1128</v>
      </c>
      <c r="B1863" s="50">
        <f>'1308'!D7</f>
        <v>-0.61999999999989086</v>
      </c>
      <c r="C1863" s="45">
        <v>0</v>
      </c>
      <c r="D1863" s="45">
        <v>0</v>
      </c>
      <c r="E1863" s="61">
        <v>1308</v>
      </c>
    </row>
    <row r="1864" spans="1:5" x14ac:dyDescent="0.25">
      <c r="A1864" s="42" t="s">
        <v>1129</v>
      </c>
      <c r="B1864" s="50">
        <v>2.9230177121770566</v>
      </c>
      <c r="C1864" s="45">
        <v>2.9230177121770566</v>
      </c>
      <c r="D1864" s="45">
        <v>2.9230177121770566</v>
      </c>
      <c r="E1864" s="61">
        <v>194</v>
      </c>
    </row>
    <row r="1865" spans="1:5" x14ac:dyDescent="0.25">
      <c r="A1865" s="54" t="s">
        <v>1130</v>
      </c>
      <c r="B1865" s="50">
        <v>-0.29903999999987718</v>
      </c>
      <c r="C1865" s="45">
        <v>0</v>
      </c>
      <c r="D1865" s="45">
        <v>0</v>
      </c>
      <c r="E1865" s="59">
        <v>1074</v>
      </c>
    </row>
    <row r="1866" spans="1:5" x14ac:dyDescent="0.25">
      <c r="A1866" s="69" t="s">
        <v>1495</v>
      </c>
      <c r="B1866" s="50">
        <f>'1307'!D7</f>
        <v>-0.38999999999998636</v>
      </c>
      <c r="C1866" s="45">
        <v>0</v>
      </c>
      <c r="D1866" s="45">
        <v>0</v>
      </c>
      <c r="E1866" s="61">
        <v>1307</v>
      </c>
    </row>
    <row r="1867" spans="1:5" x14ac:dyDescent="0.25">
      <c r="A1867" s="39" t="s">
        <v>1131</v>
      </c>
      <c r="B1867" s="50">
        <v>-0.55003000000004931</v>
      </c>
      <c r="C1867" s="45">
        <v>0</v>
      </c>
      <c r="D1867" s="45">
        <v>0</v>
      </c>
      <c r="E1867" s="61">
        <v>1122</v>
      </c>
    </row>
    <row r="1868" spans="1:5" x14ac:dyDescent="0.25">
      <c r="A1868" s="42" t="s">
        <v>1132</v>
      </c>
      <c r="B1868" s="50">
        <v>0.12748800000008487</v>
      </c>
      <c r="C1868" s="45">
        <v>0</v>
      </c>
      <c r="D1868" s="45">
        <v>0.2680000000000291</v>
      </c>
      <c r="E1868" s="61">
        <v>927</v>
      </c>
    </row>
    <row r="1869" spans="1:5" x14ac:dyDescent="0.25">
      <c r="A1869" s="54" t="s">
        <v>1132</v>
      </c>
      <c r="B1869" s="50">
        <v>0.40160000000014406</v>
      </c>
      <c r="C1869" s="45">
        <v>0</v>
      </c>
      <c r="D1869" s="45">
        <v>0</v>
      </c>
      <c r="E1869" s="61">
        <v>1057</v>
      </c>
    </row>
    <row r="1870" spans="1:5" x14ac:dyDescent="0.25">
      <c r="A1870" s="33" t="s">
        <v>1132</v>
      </c>
      <c r="B1870" s="50">
        <v>0.28350399999999354</v>
      </c>
      <c r="C1870" s="45">
        <v>0</v>
      </c>
      <c r="D1870" s="45">
        <v>0</v>
      </c>
      <c r="E1870" s="61">
        <v>1114</v>
      </c>
    </row>
    <row r="1871" spans="1:5" x14ac:dyDescent="0.25">
      <c r="A1871" s="39" t="s">
        <v>96</v>
      </c>
      <c r="B1871" s="50">
        <v>0.16411000000016429</v>
      </c>
      <c r="C1871" s="45">
        <v>0</v>
      </c>
      <c r="D1871" s="45">
        <v>0</v>
      </c>
      <c r="E1871" s="61">
        <v>1161</v>
      </c>
    </row>
    <row r="1872" spans="1:5" x14ac:dyDescent="0.25">
      <c r="A1872" s="40" t="s">
        <v>96</v>
      </c>
      <c r="B1872" s="50">
        <f>'1276'!F10</f>
        <v>0.14479999999957727</v>
      </c>
      <c r="C1872" s="45">
        <v>0</v>
      </c>
      <c r="D1872" s="45">
        <v>-0.1509000000000924</v>
      </c>
      <c r="E1872" s="61">
        <v>1276</v>
      </c>
    </row>
    <row r="1873" spans="1:5" x14ac:dyDescent="0.25">
      <c r="A1873" s="40" t="s">
        <v>96</v>
      </c>
      <c r="B1873" s="50">
        <f>'1277'!F5</f>
        <v>0.34960000000000946</v>
      </c>
      <c r="C1873" s="45">
        <v>0</v>
      </c>
      <c r="D1873" s="45">
        <v>-0.15090000000009199</v>
      </c>
      <c r="E1873" s="61">
        <v>1277</v>
      </c>
    </row>
    <row r="1874" spans="1:5" x14ac:dyDescent="0.25">
      <c r="A1874" s="69" t="s">
        <v>96</v>
      </c>
      <c r="B1874" s="50">
        <f>'1297'!D10</f>
        <v>0</v>
      </c>
      <c r="C1874" s="45">
        <v>0</v>
      </c>
      <c r="D1874" s="45">
        <v>0</v>
      </c>
      <c r="E1874" s="61">
        <v>1297</v>
      </c>
    </row>
    <row r="1875" spans="1:5" x14ac:dyDescent="0.25">
      <c r="A1875" s="42" t="s">
        <v>1133</v>
      </c>
      <c r="B1875" s="50">
        <v>0.11195999999983997</v>
      </c>
      <c r="C1875" s="45">
        <v>0</v>
      </c>
      <c r="D1875" s="45">
        <v>0.11195999999983997</v>
      </c>
      <c r="E1875" s="61" t="s">
        <v>1134</v>
      </c>
    </row>
    <row r="1876" spans="1:5" x14ac:dyDescent="0.25">
      <c r="A1876" s="39" t="s">
        <v>1133</v>
      </c>
      <c r="B1876" s="50">
        <v>-0.20816000000002077</v>
      </c>
      <c r="C1876" s="45">
        <v>0</v>
      </c>
      <c r="D1876" s="45">
        <v>0</v>
      </c>
      <c r="E1876" s="61">
        <v>1173</v>
      </c>
    </row>
    <row r="1877" spans="1:5" x14ac:dyDescent="0.25">
      <c r="A1877" s="39" t="s">
        <v>1133</v>
      </c>
      <c r="B1877" s="50">
        <v>413</v>
      </c>
      <c r="C1877" s="45">
        <v>0</v>
      </c>
      <c r="D1877" s="45">
        <v>0</v>
      </c>
      <c r="E1877" s="61">
        <v>1189</v>
      </c>
    </row>
    <row r="1878" spans="1:5" x14ac:dyDescent="0.25">
      <c r="A1878" s="39" t="s">
        <v>1133</v>
      </c>
      <c r="B1878" s="50">
        <v>-0.47879999999997835</v>
      </c>
      <c r="C1878" s="45">
        <v>0</v>
      </c>
      <c r="D1878" s="45">
        <v>0</v>
      </c>
      <c r="E1878" s="61">
        <v>1190</v>
      </c>
    </row>
    <row r="1879" spans="1:5" x14ac:dyDescent="0.25">
      <c r="A1879" s="39" t="s">
        <v>1133</v>
      </c>
      <c r="B1879" s="50">
        <v>-395.60289999999998</v>
      </c>
      <c r="C1879" s="45">
        <v>0</v>
      </c>
      <c r="D1879" s="45">
        <v>0</v>
      </c>
      <c r="E1879" s="61">
        <v>1200</v>
      </c>
    </row>
    <row r="1880" spans="1:5" x14ac:dyDescent="0.25">
      <c r="A1880" s="42" t="s">
        <v>1135</v>
      </c>
      <c r="B1880" s="50">
        <v>0.32893315796066247</v>
      </c>
      <c r="C1880" s="45">
        <v>2.7011331579606832</v>
      </c>
      <c r="D1880" s="45">
        <v>0.32893315796066247</v>
      </c>
      <c r="E1880" s="61" t="s">
        <v>1136</v>
      </c>
    </row>
    <row r="1881" spans="1:5" x14ac:dyDescent="0.25">
      <c r="A1881" s="54" t="s">
        <v>1137</v>
      </c>
      <c r="B1881" s="50">
        <v>-8.0960000000004584E-2</v>
      </c>
      <c r="C1881" s="45">
        <v>0</v>
      </c>
      <c r="D1881" s="45">
        <v>0</v>
      </c>
      <c r="E1881" s="61">
        <v>1062</v>
      </c>
    </row>
    <row r="1882" spans="1:5" x14ac:dyDescent="0.25">
      <c r="A1882" s="39" t="s">
        <v>1138</v>
      </c>
      <c r="B1882" s="50">
        <v>-0.31548800000018673</v>
      </c>
      <c r="C1882" s="45">
        <v>0</v>
      </c>
      <c r="D1882" s="45">
        <v>0</v>
      </c>
      <c r="E1882" s="61">
        <v>1214</v>
      </c>
    </row>
    <row r="1883" spans="1:5" x14ac:dyDescent="0.25">
      <c r="A1883" s="42" t="s">
        <v>1139</v>
      </c>
      <c r="B1883" s="50">
        <v>0.10169999999874335</v>
      </c>
      <c r="C1883" s="45">
        <v>0</v>
      </c>
      <c r="D1883" s="45">
        <v>0.10169999999874335</v>
      </c>
      <c r="E1883" s="61" t="s">
        <v>1140</v>
      </c>
    </row>
    <row r="1884" spans="1:5" x14ac:dyDescent="0.25">
      <c r="A1884" s="42" t="s">
        <v>1141</v>
      </c>
      <c r="B1884" s="50">
        <v>18.674299999999221</v>
      </c>
      <c r="C1884" s="45">
        <v>0</v>
      </c>
      <c r="D1884" s="45">
        <v>18.674299999999221</v>
      </c>
      <c r="E1884" s="61" t="s">
        <v>1142</v>
      </c>
    </row>
    <row r="1885" spans="1:5" x14ac:dyDescent="0.25">
      <c r="A1885" s="42" t="s">
        <v>1143</v>
      </c>
      <c r="B1885" s="50">
        <v>-0.18170000000009168</v>
      </c>
      <c r="C1885" s="45">
        <v>0</v>
      </c>
      <c r="D1885" s="45">
        <v>-0.18170000000009168</v>
      </c>
      <c r="E1885" s="61">
        <v>525</v>
      </c>
    </row>
    <row r="1886" spans="1:5" x14ac:dyDescent="0.25">
      <c r="A1886" s="42" t="s">
        <v>1144</v>
      </c>
      <c r="B1886" s="50">
        <v>-0.54820000000017899</v>
      </c>
      <c r="C1886" s="45">
        <v>0</v>
      </c>
      <c r="D1886" s="45">
        <v>0.2680000000000291</v>
      </c>
      <c r="E1886" s="61">
        <v>858</v>
      </c>
    </row>
    <row r="1887" spans="1:5" x14ac:dyDescent="0.25">
      <c r="A1887" s="20" t="s">
        <v>1144</v>
      </c>
      <c r="B1887" s="50">
        <f>'1309'!D7</f>
        <v>0.58999999999991815</v>
      </c>
      <c r="C1887" s="45">
        <v>0</v>
      </c>
      <c r="D1887" s="45">
        <v>0</v>
      </c>
      <c r="E1887" s="61">
        <v>1309</v>
      </c>
    </row>
    <row r="1888" spans="1:5" ht="60" x14ac:dyDescent="0.25">
      <c r="A1888" s="42" t="s">
        <v>1145</v>
      </c>
      <c r="B1888" s="50">
        <v>0.34096999999940181</v>
      </c>
      <c r="C1888" s="45">
        <v>0</v>
      </c>
      <c r="D1888" s="45">
        <v>-0.4650500000007014</v>
      </c>
      <c r="E1888" s="61" t="s">
        <v>1146</v>
      </c>
    </row>
    <row r="1889" spans="1:5" x14ac:dyDescent="0.25">
      <c r="A1889" s="42" t="s">
        <v>1145</v>
      </c>
      <c r="B1889" s="50">
        <v>-0.38490000000024338</v>
      </c>
      <c r="C1889" s="45">
        <v>0</v>
      </c>
      <c r="D1889" s="45">
        <v>0</v>
      </c>
      <c r="E1889" s="61">
        <v>982</v>
      </c>
    </row>
    <row r="1890" spans="1:5" x14ac:dyDescent="0.25">
      <c r="A1890" s="42" t="s">
        <v>1145</v>
      </c>
      <c r="B1890" s="50">
        <v>-0.46301899999991747</v>
      </c>
      <c r="C1890" s="45">
        <v>0</v>
      </c>
      <c r="D1890" s="45">
        <v>0.2680000000000291</v>
      </c>
      <c r="E1890" s="59">
        <v>997</v>
      </c>
    </row>
    <row r="1891" spans="1:5" x14ac:dyDescent="0.25">
      <c r="A1891" s="42" t="s">
        <v>1145</v>
      </c>
      <c r="B1891" s="50">
        <v>-0.72423999999989519</v>
      </c>
      <c r="C1891" s="45">
        <v>0</v>
      </c>
      <c r="D1891" s="45">
        <v>0.2680000000000291</v>
      </c>
      <c r="E1891" s="61">
        <v>1005</v>
      </c>
    </row>
    <row r="1892" spans="1:5" x14ac:dyDescent="0.25">
      <c r="A1892" s="42" t="s">
        <v>1145</v>
      </c>
      <c r="B1892" s="50">
        <v>-0.17559999999957654</v>
      </c>
      <c r="C1892" s="45">
        <v>0</v>
      </c>
      <c r="D1892" s="45">
        <v>0.2680000000000291</v>
      </c>
      <c r="E1892" s="59">
        <v>1019</v>
      </c>
    </row>
    <row r="1893" spans="1:5" x14ac:dyDescent="0.25">
      <c r="A1893" s="42" t="s">
        <v>1145</v>
      </c>
      <c r="B1893" s="50">
        <v>-0.54547000000002299</v>
      </c>
      <c r="C1893" s="45">
        <v>0</v>
      </c>
      <c r="D1893" s="45">
        <v>0.26800000000002899</v>
      </c>
      <c r="E1893" s="59">
        <v>1021</v>
      </c>
    </row>
    <row r="1894" spans="1:5" x14ac:dyDescent="0.25">
      <c r="A1894" s="54" t="s">
        <v>1145</v>
      </c>
      <c r="B1894" s="50">
        <v>-0.57431249999990541</v>
      </c>
      <c r="C1894" s="45">
        <v>0</v>
      </c>
      <c r="D1894" s="45">
        <v>0</v>
      </c>
      <c r="E1894" s="61">
        <v>1092</v>
      </c>
    </row>
    <row r="1895" spans="1:5" x14ac:dyDescent="0.25">
      <c r="A1895" s="33" t="s">
        <v>1145</v>
      </c>
      <c r="B1895" s="50">
        <v>-4.2871999999988475E-2</v>
      </c>
      <c r="C1895" s="45">
        <v>0</v>
      </c>
      <c r="D1895" s="45">
        <v>0</v>
      </c>
      <c r="E1895" s="61">
        <v>1113</v>
      </c>
    </row>
    <row r="1896" spans="1:5" x14ac:dyDescent="0.25">
      <c r="A1896" s="39" t="s">
        <v>1145</v>
      </c>
      <c r="B1896" s="50">
        <v>4.8420000000078289E-2</v>
      </c>
      <c r="C1896" s="45">
        <v>0</v>
      </c>
      <c r="D1896" s="45">
        <v>0</v>
      </c>
      <c r="E1896" s="61">
        <v>1118</v>
      </c>
    </row>
    <row r="1897" spans="1:5" x14ac:dyDescent="0.25">
      <c r="A1897" s="39" t="s">
        <v>1145</v>
      </c>
      <c r="B1897" s="50">
        <v>-0.17998000000000047</v>
      </c>
      <c r="C1897" s="45">
        <v>0</v>
      </c>
      <c r="D1897" s="45">
        <v>0</v>
      </c>
      <c r="E1897" s="61">
        <v>1119</v>
      </c>
    </row>
    <row r="1898" spans="1:5" x14ac:dyDescent="0.25">
      <c r="A1898" s="39" t="s">
        <v>1145</v>
      </c>
      <c r="B1898" s="50">
        <v>0.27756000000022141</v>
      </c>
      <c r="C1898" s="45">
        <v>0</v>
      </c>
      <c r="D1898" s="45">
        <v>0</v>
      </c>
      <c r="E1898" s="61">
        <v>1212</v>
      </c>
    </row>
    <row r="1899" spans="1:5" x14ac:dyDescent="0.25">
      <c r="A1899" s="39" t="s">
        <v>1145</v>
      </c>
      <c r="B1899" s="50">
        <v>2.7664959999995062</v>
      </c>
      <c r="C1899" s="45">
        <v>0</v>
      </c>
      <c r="D1899" s="45">
        <v>0</v>
      </c>
      <c r="E1899" s="61">
        <v>1214</v>
      </c>
    </row>
    <row r="1900" spans="1:5" x14ac:dyDescent="0.25">
      <c r="A1900" s="39" t="s">
        <v>1145</v>
      </c>
      <c r="B1900" s="50">
        <v>-0.15474999999992178</v>
      </c>
      <c r="C1900" s="45">
        <v>0</v>
      </c>
      <c r="D1900" s="45">
        <v>0</v>
      </c>
      <c r="E1900" s="61">
        <v>1230</v>
      </c>
    </row>
    <row r="1901" spans="1:5" x14ac:dyDescent="0.25">
      <c r="A1901" s="39" t="s">
        <v>1145</v>
      </c>
      <c r="B1901" s="50">
        <v>-0.38470000000052096</v>
      </c>
      <c r="C1901" s="45">
        <v>0</v>
      </c>
      <c r="D1901" s="45">
        <v>0</v>
      </c>
      <c r="E1901" s="61">
        <v>1242</v>
      </c>
    </row>
    <row r="1902" spans="1:5" x14ac:dyDescent="0.25">
      <c r="A1902" s="39" t="s">
        <v>1145</v>
      </c>
      <c r="B1902" s="50">
        <v>0</v>
      </c>
      <c r="C1902" s="45">
        <v>0</v>
      </c>
      <c r="D1902" s="45">
        <v>0</v>
      </c>
      <c r="E1902" s="61">
        <v>1245</v>
      </c>
    </row>
    <row r="1903" spans="1:5" x14ac:dyDescent="0.25">
      <c r="A1903" s="39" t="s">
        <v>1145</v>
      </c>
      <c r="B1903" s="50">
        <v>-0.50700000000006185</v>
      </c>
      <c r="C1903" s="45">
        <v>0</v>
      </c>
      <c r="D1903" s="45">
        <v>0</v>
      </c>
      <c r="E1903" s="61">
        <v>1245</v>
      </c>
    </row>
    <row r="1904" spans="1:5" x14ac:dyDescent="0.25">
      <c r="A1904" s="39" t="s">
        <v>1145</v>
      </c>
      <c r="B1904" s="50">
        <v>0.47043599999994967</v>
      </c>
      <c r="C1904" s="45">
        <v>0</v>
      </c>
      <c r="D1904" s="45">
        <v>0</v>
      </c>
      <c r="E1904" s="61">
        <v>1251</v>
      </c>
    </row>
    <row r="1905" spans="1:5" x14ac:dyDescent="0.25">
      <c r="A1905" s="39" t="s">
        <v>1145</v>
      </c>
      <c r="B1905" s="50">
        <v>0.18873000000007778</v>
      </c>
      <c r="C1905" s="45">
        <v>0</v>
      </c>
      <c r="D1905" s="45">
        <v>0</v>
      </c>
      <c r="E1905" s="61">
        <v>1255</v>
      </c>
    </row>
    <row r="1906" spans="1:5" x14ac:dyDescent="0.25">
      <c r="A1906" s="42" t="s">
        <v>1145</v>
      </c>
      <c r="B1906" s="50">
        <f>'1305'!D4</f>
        <v>0.47000000000002728</v>
      </c>
      <c r="C1906" s="45">
        <v>0</v>
      </c>
      <c r="D1906" s="45">
        <v>0</v>
      </c>
      <c r="E1906" s="61">
        <v>1305</v>
      </c>
    </row>
    <row r="1907" spans="1:5" x14ac:dyDescent="0.25">
      <c r="A1907" s="42" t="s">
        <v>1145</v>
      </c>
      <c r="B1907" s="50">
        <f>'1306'!D7</f>
        <v>-0.43000000000006366</v>
      </c>
      <c r="C1907" s="45">
        <v>0</v>
      </c>
      <c r="D1907" s="45">
        <v>0</v>
      </c>
      <c r="E1907" s="61">
        <v>1306</v>
      </c>
    </row>
    <row r="1908" spans="1:5" x14ac:dyDescent="0.25">
      <c r="A1908" s="42" t="s">
        <v>1147</v>
      </c>
      <c r="B1908" s="50">
        <v>-9.91199999998571E-2</v>
      </c>
      <c r="C1908" s="45">
        <v>0</v>
      </c>
      <c r="D1908" s="45">
        <v>0.2680000000000291</v>
      </c>
      <c r="E1908" s="61" t="s">
        <v>1148</v>
      </c>
    </row>
    <row r="1909" spans="1:5" x14ac:dyDescent="0.25">
      <c r="A1909" s="54" t="s">
        <v>1147</v>
      </c>
      <c r="B1909" s="50">
        <v>-0.22959999999966385</v>
      </c>
      <c r="C1909" s="45">
        <v>0</v>
      </c>
      <c r="D1909" s="45">
        <v>0</v>
      </c>
      <c r="E1909" s="61">
        <v>1090</v>
      </c>
    </row>
    <row r="1910" spans="1:5" x14ac:dyDescent="0.25">
      <c r="A1910" s="42" t="s">
        <v>58</v>
      </c>
      <c r="B1910" s="50">
        <v>-0.29898399999996172</v>
      </c>
      <c r="C1910" s="45">
        <v>0</v>
      </c>
      <c r="D1910" s="45">
        <v>0</v>
      </c>
      <c r="E1910" s="59">
        <v>1036</v>
      </c>
    </row>
    <row r="1911" spans="1:5" x14ac:dyDescent="0.25">
      <c r="A1911" s="39" t="s">
        <v>58</v>
      </c>
      <c r="B1911" s="50">
        <v>-8.9850000000069485E-2</v>
      </c>
      <c r="C1911" s="45">
        <v>0</v>
      </c>
      <c r="D1911" s="45">
        <v>0</v>
      </c>
      <c r="E1911" s="61">
        <v>1152</v>
      </c>
    </row>
    <row r="1912" spans="1:5" x14ac:dyDescent="0.25">
      <c r="A1912" s="39" t="s">
        <v>58</v>
      </c>
      <c r="B1912" s="50">
        <v>6.0655999999994492E-2</v>
      </c>
      <c r="C1912" s="45">
        <v>0</v>
      </c>
      <c r="D1912" s="45">
        <v>0</v>
      </c>
      <c r="E1912" s="61">
        <v>1215</v>
      </c>
    </row>
    <row r="1913" spans="1:5" x14ac:dyDescent="0.25">
      <c r="A1913" s="39" t="s">
        <v>58</v>
      </c>
      <c r="B1913" s="50">
        <v>-0.11579999999997881</v>
      </c>
      <c r="C1913" s="45">
        <v>0</v>
      </c>
      <c r="D1913" s="45">
        <v>0</v>
      </c>
      <c r="E1913" s="61">
        <v>1232</v>
      </c>
    </row>
    <row r="1914" spans="1:5" x14ac:dyDescent="0.25">
      <c r="A1914" s="39" t="s">
        <v>58</v>
      </c>
      <c r="B1914" s="50">
        <v>0.37084999999999013</v>
      </c>
      <c r="C1914" s="45">
        <v>0</v>
      </c>
      <c r="D1914" s="45">
        <v>0</v>
      </c>
      <c r="E1914" s="61">
        <v>1234</v>
      </c>
    </row>
    <row r="1915" spans="1:5" x14ac:dyDescent="0.25">
      <c r="A1915" s="39" t="s">
        <v>58</v>
      </c>
      <c r="B1915" s="50">
        <v>0.14572999999995773</v>
      </c>
      <c r="C1915" s="45">
        <v>0</v>
      </c>
      <c r="D1915" s="45">
        <v>0</v>
      </c>
      <c r="E1915" s="61">
        <v>1244</v>
      </c>
    </row>
    <row r="1916" spans="1:5" x14ac:dyDescent="0.25">
      <c r="A1916" s="39" t="s">
        <v>58</v>
      </c>
      <c r="B1916" s="50">
        <v>-3.2349999999951251E-2</v>
      </c>
      <c r="C1916" s="45">
        <v>0</v>
      </c>
      <c r="D1916" s="45">
        <v>0</v>
      </c>
      <c r="E1916" s="61">
        <v>1259</v>
      </c>
    </row>
    <row r="1917" spans="1:5" x14ac:dyDescent="0.25">
      <c r="A1917" s="40" t="s">
        <v>58</v>
      </c>
      <c r="B1917" s="50">
        <f>'1269'!F4</f>
        <v>-9.6760000000017499E-2</v>
      </c>
      <c r="C1917" s="45">
        <v>0</v>
      </c>
      <c r="D1917" s="45">
        <v>-0.1509000000000924</v>
      </c>
      <c r="E1917" s="61">
        <v>1269</v>
      </c>
    </row>
    <row r="1918" spans="1:5" x14ac:dyDescent="0.25">
      <c r="A1918" s="42" t="s">
        <v>58</v>
      </c>
      <c r="B1918" s="50">
        <f>'1301'!D4</f>
        <v>-0.17000000000007276</v>
      </c>
      <c r="C1918" s="45">
        <v>0</v>
      </c>
      <c r="D1918" s="45">
        <v>0</v>
      </c>
      <c r="E1918" s="61">
        <v>1301</v>
      </c>
    </row>
    <row r="1919" spans="1:5" x14ac:dyDescent="0.25">
      <c r="A1919" s="42" t="s">
        <v>1149</v>
      </c>
      <c r="B1919" s="50">
        <v>0.43012999999700696</v>
      </c>
      <c r="C1919" s="45">
        <v>0</v>
      </c>
      <c r="D1919" s="45">
        <v>0.43012999999700696</v>
      </c>
      <c r="E1919" s="60" t="s">
        <v>1150</v>
      </c>
    </row>
    <row r="1920" spans="1:5" ht="45" x14ac:dyDescent="0.25">
      <c r="A1920" s="42" t="s">
        <v>1151</v>
      </c>
      <c r="B1920" s="50">
        <v>-21.35218000000043</v>
      </c>
      <c r="C1920" s="45">
        <v>0</v>
      </c>
      <c r="D1920" s="45">
        <v>-0.81450000000052114</v>
      </c>
      <c r="E1920" s="60" t="s">
        <v>1152</v>
      </c>
    </row>
    <row r="1921" spans="1:5" x14ac:dyDescent="0.25">
      <c r="A1921" s="42" t="s">
        <v>1151</v>
      </c>
      <c r="B1921" s="50">
        <v>-0.22687999999993735</v>
      </c>
      <c r="C1921" s="45">
        <v>0</v>
      </c>
      <c r="D1921" s="45">
        <v>0.2680000000000291</v>
      </c>
      <c r="E1921" s="61">
        <v>940</v>
      </c>
    </row>
    <row r="1922" spans="1:5" x14ac:dyDescent="0.25">
      <c r="A1922" s="42" t="s">
        <v>1151</v>
      </c>
      <c r="B1922" s="50">
        <v>21.099800000000016</v>
      </c>
      <c r="C1922" s="45">
        <v>0</v>
      </c>
      <c r="D1922" s="45">
        <v>0.2680000000000291</v>
      </c>
      <c r="E1922" s="61">
        <v>949</v>
      </c>
    </row>
    <row r="1923" spans="1:5" x14ac:dyDescent="0.25">
      <c r="A1923" s="42" t="s">
        <v>1151</v>
      </c>
      <c r="B1923" s="50">
        <v>0.14279999999985193</v>
      </c>
      <c r="C1923" s="45">
        <v>0</v>
      </c>
      <c r="D1923" s="45">
        <v>0</v>
      </c>
      <c r="E1923" s="61">
        <v>972</v>
      </c>
    </row>
    <row r="1924" spans="1:5" x14ac:dyDescent="0.25">
      <c r="A1924" s="42" t="s">
        <v>1153</v>
      </c>
      <c r="B1924" s="50">
        <v>-0.26519999999982247</v>
      </c>
      <c r="C1924" s="45">
        <v>0</v>
      </c>
      <c r="D1924" s="45">
        <v>-0.26519999999982247</v>
      </c>
      <c r="E1924" s="60" t="s">
        <v>1154</v>
      </c>
    </row>
    <row r="1925" spans="1:5" x14ac:dyDescent="0.25">
      <c r="A1925" s="42" t="s">
        <v>1155</v>
      </c>
      <c r="B1925" s="50">
        <v>0.2808999999997468</v>
      </c>
      <c r="C1925" s="45">
        <v>0</v>
      </c>
      <c r="D1925" s="45">
        <v>0.2808999999997468</v>
      </c>
      <c r="E1925" s="61" t="s">
        <v>1156</v>
      </c>
    </row>
    <row r="1926" spans="1:5" ht="30" x14ac:dyDescent="0.25">
      <c r="A1926" s="42" t="s">
        <v>1157</v>
      </c>
      <c r="B1926" s="50">
        <v>22.886299999998869</v>
      </c>
      <c r="C1926" s="45">
        <v>0</v>
      </c>
      <c r="D1926" s="45">
        <v>35.927439999999251</v>
      </c>
      <c r="E1926" s="60" t="s">
        <v>1158</v>
      </c>
    </row>
    <row r="1927" spans="1:5" x14ac:dyDescent="0.25">
      <c r="A1927" s="39" t="s">
        <v>1157</v>
      </c>
      <c r="B1927" s="50">
        <v>-0.44667000000004009</v>
      </c>
      <c r="C1927" s="45">
        <v>0</v>
      </c>
      <c r="D1927" s="45">
        <v>0</v>
      </c>
      <c r="E1927" s="61">
        <v>1162</v>
      </c>
    </row>
    <row r="1928" spans="1:5" x14ac:dyDescent="0.25">
      <c r="A1928" s="39" t="s">
        <v>1157</v>
      </c>
      <c r="B1928" s="50">
        <v>0.37964800000008836</v>
      </c>
      <c r="C1928" s="45">
        <v>0</v>
      </c>
      <c r="D1928" s="45">
        <v>0</v>
      </c>
      <c r="E1928" s="61">
        <v>1215</v>
      </c>
    </row>
    <row r="1929" spans="1:5" x14ac:dyDescent="0.25">
      <c r="A1929" s="42" t="s">
        <v>1159</v>
      </c>
      <c r="B1929" s="50">
        <v>-0.3307999999999538</v>
      </c>
      <c r="C1929" s="45"/>
      <c r="D1929" s="45">
        <v>0.23959999999999582</v>
      </c>
      <c r="E1929" s="60" t="s">
        <v>1160</v>
      </c>
    </row>
    <row r="1930" spans="1:5" ht="75" x14ac:dyDescent="0.25">
      <c r="A1930" s="42" t="s">
        <v>105</v>
      </c>
      <c r="B1930" s="50">
        <v>790.34068415412094</v>
      </c>
      <c r="C1930" s="45">
        <v>-0.37020241902433781</v>
      </c>
      <c r="D1930" s="45">
        <v>4.4464154121158117E-2</v>
      </c>
      <c r="E1930" s="60" t="s">
        <v>1161</v>
      </c>
    </row>
    <row r="1931" spans="1:5" x14ac:dyDescent="0.25">
      <c r="A1931" s="40" t="s">
        <v>105</v>
      </c>
      <c r="B1931" s="50">
        <f>'1280'!F5</f>
        <v>0.3778100000000677</v>
      </c>
      <c r="C1931" s="45">
        <v>0</v>
      </c>
      <c r="D1931" s="45">
        <v>-0.15090000000009199</v>
      </c>
      <c r="E1931" s="61">
        <v>1280</v>
      </c>
    </row>
    <row r="1932" spans="1:5" x14ac:dyDescent="0.25">
      <c r="A1932" s="54" t="s">
        <v>1162</v>
      </c>
      <c r="B1932" s="50">
        <v>7.3759999999992942E-2</v>
      </c>
      <c r="C1932" s="45">
        <v>0</v>
      </c>
      <c r="D1932" s="45">
        <v>0</v>
      </c>
      <c r="E1932" s="61">
        <v>1100</v>
      </c>
    </row>
    <row r="1933" spans="1:5" x14ac:dyDescent="0.25">
      <c r="A1933" s="39" t="s">
        <v>1163</v>
      </c>
      <c r="B1933" s="50">
        <v>-0.32320000000004256</v>
      </c>
      <c r="C1933" s="45">
        <v>0</v>
      </c>
      <c r="D1933" s="45">
        <v>0</v>
      </c>
      <c r="E1933" s="61">
        <v>1169</v>
      </c>
    </row>
    <row r="1934" spans="1:5" x14ac:dyDescent="0.25">
      <c r="A1934" s="39" t="s">
        <v>1163</v>
      </c>
      <c r="B1934" s="50">
        <v>0.27932000000004109</v>
      </c>
      <c r="C1934" s="45">
        <v>0</v>
      </c>
      <c r="D1934" s="45">
        <v>0</v>
      </c>
      <c r="E1934" s="61">
        <v>1171</v>
      </c>
    </row>
    <row r="1935" spans="1:5" x14ac:dyDescent="0.25">
      <c r="A1935" s="39" t="s">
        <v>1163</v>
      </c>
      <c r="B1935" s="50">
        <v>0.48959999999988213</v>
      </c>
      <c r="C1935" s="45">
        <v>0</v>
      </c>
      <c r="D1935" s="45">
        <v>0</v>
      </c>
      <c r="E1935" s="61">
        <v>1237</v>
      </c>
    </row>
    <row r="1936" spans="1:5" x14ac:dyDescent="0.25">
      <c r="A1936" s="29" t="s">
        <v>1163</v>
      </c>
      <c r="B1936" s="50">
        <f>'1315'!D7</f>
        <v>0.44000000000005457</v>
      </c>
      <c r="C1936" s="45">
        <v>0</v>
      </c>
      <c r="D1936" s="45">
        <v>0</v>
      </c>
      <c r="E1936" s="61">
        <v>1315</v>
      </c>
    </row>
    <row r="1937" spans="1:5" x14ac:dyDescent="0.25">
      <c r="A1937" s="42" t="s">
        <v>1164</v>
      </c>
      <c r="B1937" s="50">
        <v>5.50649999999996</v>
      </c>
      <c r="C1937" s="45">
        <v>0</v>
      </c>
      <c r="D1937" s="45">
        <v>5.50649999999996</v>
      </c>
      <c r="E1937" s="60">
        <v>431</v>
      </c>
    </row>
    <row r="1938" spans="1:5" x14ac:dyDescent="0.25">
      <c r="A1938" s="39" t="s">
        <v>27</v>
      </c>
      <c r="B1938" s="50">
        <v>-0.50100000000020373</v>
      </c>
      <c r="C1938" s="45">
        <v>0</v>
      </c>
      <c r="D1938" s="45">
        <v>0</v>
      </c>
      <c r="E1938" s="61">
        <v>1176</v>
      </c>
    </row>
    <row r="1939" spans="1:5" x14ac:dyDescent="0.25">
      <c r="A1939" s="39" t="s">
        <v>27</v>
      </c>
      <c r="B1939" s="50">
        <v>-0.1592000000000553</v>
      </c>
      <c r="C1939" s="45">
        <v>0</v>
      </c>
      <c r="D1939" s="45">
        <v>0</v>
      </c>
      <c r="E1939" s="61">
        <v>1181</v>
      </c>
    </row>
    <row r="1940" spans="1:5" x14ac:dyDescent="0.25">
      <c r="A1940" s="39" t="s">
        <v>27</v>
      </c>
      <c r="B1940" s="50">
        <v>0.69600000000002638</v>
      </c>
      <c r="C1940" s="45">
        <v>0</v>
      </c>
      <c r="D1940" s="45">
        <v>0</v>
      </c>
      <c r="E1940" s="61">
        <v>1184</v>
      </c>
    </row>
    <row r="1941" spans="1:5" x14ac:dyDescent="0.25">
      <c r="A1941" s="39" t="s">
        <v>27</v>
      </c>
      <c r="B1941" s="50">
        <f>'1262'!F6</f>
        <v>-0.19437999999991007</v>
      </c>
      <c r="C1941" s="45">
        <v>0</v>
      </c>
      <c r="D1941" s="45">
        <v>-0.1509000000000924</v>
      </c>
      <c r="E1941" s="61">
        <v>1262</v>
      </c>
    </row>
    <row r="1942" spans="1:5" x14ac:dyDescent="0.25">
      <c r="A1942" s="42" t="s">
        <v>1165</v>
      </c>
      <c r="B1942" s="50">
        <v>0.39627000000007229</v>
      </c>
      <c r="C1942" s="45">
        <v>0</v>
      </c>
      <c r="D1942" s="45">
        <v>0.26800000000002899</v>
      </c>
      <c r="E1942" s="61">
        <v>924</v>
      </c>
    </row>
    <row r="1943" spans="1:5" x14ac:dyDescent="0.25">
      <c r="A1943" s="42" t="s">
        <v>1166</v>
      </c>
      <c r="B1943" s="50">
        <v>12.801242000000002</v>
      </c>
      <c r="C1943" s="45">
        <v>0</v>
      </c>
      <c r="D1943" s="45">
        <v>12.801242000000002</v>
      </c>
      <c r="E1943" s="60" t="s">
        <v>1167</v>
      </c>
    </row>
    <row r="1944" spans="1:5" x14ac:dyDescent="0.25">
      <c r="A1944" s="42" t="s">
        <v>1168</v>
      </c>
      <c r="B1944" s="50">
        <v>0.41849999999999454</v>
      </c>
      <c r="C1944" s="45">
        <v>0</v>
      </c>
      <c r="D1944" s="45">
        <v>0.41849999999999454</v>
      </c>
      <c r="E1944" s="60">
        <v>644</v>
      </c>
    </row>
    <row r="1945" spans="1:5" x14ac:dyDescent="0.25">
      <c r="A1945" s="42" t="s">
        <v>1169</v>
      </c>
      <c r="B1945" s="50">
        <v>-5.5102413984356531</v>
      </c>
      <c r="C1945" s="45">
        <v>36.861355375757796</v>
      </c>
      <c r="D1945" s="45">
        <v>-5.5102413984356531</v>
      </c>
      <c r="E1945" s="60" t="s">
        <v>1170</v>
      </c>
    </row>
    <row r="1946" spans="1:5" x14ac:dyDescent="0.25">
      <c r="A1946" s="39" t="s">
        <v>1171</v>
      </c>
      <c r="B1946" s="50">
        <v>-1.999999999998181E-2</v>
      </c>
      <c r="C1946" s="45">
        <v>0</v>
      </c>
      <c r="D1946" s="45">
        <v>0</v>
      </c>
      <c r="E1946" s="61">
        <v>1119</v>
      </c>
    </row>
    <row r="1947" spans="1:5" x14ac:dyDescent="0.25">
      <c r="A1947" s="39" t="s">
        <v>1171</v>
      </c>
      <c r="B1947" s="50">
        <v>0.14958999999998923</v>
      </c>
      <c r="C1947" s="45">
        <v>0</v>
      </c>
      <c r="D1947" s="45">
        <v>0</v>
      </c>
      <c r="E1947" s="61">
        <v>1219</v>
      </c>
    </row>
    <row r="1948" spans="1:5" x14ac:dyDescent="0.25">
      <c r="A1948" s="42" t="s">
        <v>1172</v>
      </c>
      <c r="B1948" s="50">
        <v>7.1768050929367746</v>
      </c>
      <c r="C1948" s="45">
        <v>7.1768050929367746</v>
      </c>
      <c r="D1948" s="45">
        <v>7.1768050929367746</v>
      </c>
      <c r="E1948" s="60">
        <v>47</v>
      </c>
    </row>
    <row r="1949" spans="1:5" x14ac:dyDescent="0.25">
      <c r="A1949" s="42" t="s">
        <v>1173</v>
      </c>
      <c r="B1949" s="50">
        <v>1.1924749487498048</v>
      </c>
      <c r="C1949" s="45">
        <v>1.1924749487498048</v>
      </c>
      <c r="D1949" s="45">
        <v>1.1924749487498048</v>
      </c>
      <c r="E1949" s="60" t="s">
        <v>1174</v>
      </c>
    </row>
    <row r="1950" spans="1:5" x14ac:dyDescent="0.25">
      <c r="A1950" s="42" t="s">
        <v>1175</v>
      </c>
      <c r="B1950" s="50">
        <v>-0.18430000000012114</v>
      </c>
      <c r="C1950" s="45">
        <v>0</v>
      </c>
      <c r="D1950" s="45">
        <v>0.2680000000000291</v>
      </c>
      <c r="E1950" s="61">
        <v>946</v>
      </c>
    </row>
    <row r="1951" spans="1:5" x14ac:dyDescent="0.25">
      <c r="A1951" s="42" t="s">
        <v>55</v>
      </c>
      <c r="B1951" s="50">
        <v>4.8047338422359758</v>
      </c>
      <c r="C1951" s="45">
        <v>0</v>
      </c>
      <c r="D1951" s="45">
        <v>4.8047338422359758</v>
      </c>
      <c r="E1951" s="60" t="s">
        <v>1176</v>
      </c>
    </row>
    <row r="1952" spans="1:5" x14ac:dyDescent="0.25">
      <c r="A1952" s="40" t="s">
        <v>55</v>
      </c>
      <c r="B1952" s="50">
        <f>'1268'!F4</f>
        <v>-0.52449999999998909</v>
      </c>
      <c r="C1952" s="45">
        <v>0</v>
      </c>
      <c r="D1952" s="45">
        <v>-0.1509000000000924</v>
      </c>
      <c r="E1952" s="61">
        <v>1268</v>
      </c>
    </row>
    <row r="1953" spans="1:5" x14ac:dyDescent="0.25">
      <c r="A1953" s="39" t="s">
        <v>137</v>
      </c>
      <c r="B1953" s="50">
        <v>0.26740000000017972</v>
      </c>
      <c r="C1953" s="45">
        <v>0</v>
      </c>
      <c r="D1953" s="45">
        <v>0</v>
      </c>
      <c r="E1953" s="61">
        <v>1232</v>
      </c>
    </row>
    <row r="1954" spans="1:5" x14ac:dyDescent="0.25">
      <c r="A1954" s="40" t="s">
        <v>137</v>
      </c>
      <c r="B1954" s="50">
        <f>'1287'!D12</f>
        <v>0.41000000000002501</v>
      </c>
      <c r="C1954" s="45">
        <v>0</v>
      </c>
      <c r="D1954" s="45">
        <v>-0.1509000000000924</v>
      </c>
      <c r="E1954" s="61">
        <v>1287</v>
      </c>
    </row>
    <row r="1955" spans="1:5" x14ac:dyDescent="0.25">
      <c r="A1955" s="69" t="s">
        <v>137</v>
      </c>
      <c r="B1955" s="50">
        <f>'1293'!D7</f>
        <v>-0.16999999999995907</v>
      </c>
      <c r="C1955" s="45">
        <v>0</v>
      </c>
      <c r="D1955" s="45">
        <v>0</v>
      </c>
      <c r="E1955" s="61">
        <v>1293</v>
      </c>
    </row>
    <row r="1956" spans="1:5" x14ac:dyDescent="0.25">
      <c r="A1956" s="69" t="s">
        <v>137</v>
      </c>
      <c r="B1956" s="50">
        <f>'1295'!D7</f>
        <v>-0.48000000000001819</v>
      </c>
      <c r="C1956" s="45">
        <v>0</v>
      </c>
      <c r="D1956" s="45">
        <v>0</v>
      </c>
      <c r="E1956" s="61">
        <v>1295</v>
      </c>
    </row>
    <row r="1957" spans="1:5" x14ac:dyDescent="0.25">
      <c r="A1957" s="42" t="s">
        <v>137</v>
      </c>
      <c r="B1957" s="50">
        <f>'1299'!D4</f>
        <v>0</v>
      </c>
      <c r="C1957" s="45">
        <v>0</v>
      </c>
      <c r="D1957" s="45">
        <v>0</v>
      </c>
      <c r="E1957" s="61">
        <v>1299</v>
      </c>
    </row>
    <row r="1958" spans="1:5" x14ac:dyDescent="0.25">
      <c r="A1958" s="42" t="s">
        <v>137</v>
      </c>
      <c r="B1958" s="50">
        <f>'1304'!D5</f>
        <v>0.30000000000001137</v>
      </c>
      <c r="C1958" s="45">
        <v>0</v>
      </c>
      <c r="D1958" s="45">
        <v>0</v>
      </c>
      <c r="E1958" s="61">
        <v>1304</v>
      </c>
    </row>
    <row r="1959" spans="1:5" x14ac:dyDescent="0.25">
      <c r="A1959" s="42" t="s">
        <v>1177</v>
      </c>
      <c r="B1959" s="50">
        <v>-1.1949999999956162E-2</v>
      </c>
      <c r="C1959" s="45"/>
      <c r="D1959" s="45"/>
      <c r="E1959" s="61">
        <v>892</v>
      </c>
    </row>
    <row r="1960" spans="1:5" ht="30" x14ac:dyDescent="0.25">
      <c r="A1960" s="42" t="s">
        <v>1178</v>
      </c>
      <c r="B1960" s="50">
        <v>-0.37609999999955335</v>
      </c>
      <c r="C1960" s="45">
        <v>0</v>
      </c>
      <c r="D1960" s="45">
        <v>-0.37609999999955335</v>
      </c>
      <c r="E1960" s="60" t="s">
        <v>1179</v>
      </c>
    </row>
    <row r="1961" spans="1:5" ht="165" x14ac:dyDescent="0.25">
      <c r="A1961" s="42" t="s">
        <v>109</v>
      </c>
      <c r="B1961" s="50">
        <v>0.38239850000013575</v>
      </c>
      <c r="C1961" s="45">
        <v>0</v>
      </c>
      <c r="D1961" s="45">
        <v>0.23562999999995782</v>
      </c>
      <c r="E1961" s="60" t="s">
        <v>1180</v>
      </c>
    </row>
    <row r="1962" spans="1:5" x14ac:dyDescent="0.25">
      <c r="A1962" s="42" t="s">
        <v>109</v>
      </c>
      <c r="B1962" s="50">
        <v>-0.17056000000002314</v>
      </c>
      <c r="C1962" s="45">
        <v>0</v>
      </c>
      <c r="D1962" s="45">
        <v>0</v>
      </c>
      <c r="E1962" s="61">
        <v>966</v>
      </c>
    </row>
    <row r="1963" spans="1:5" x14ac:dyDescent="0.25">
      <c r="A1963" s="42" t="s">
        <v>109</v>
      </c>
      <c r="B1963" s="50">
        <v>-122.20377999999999</v>
      </c>
      <c r="C1963" s="45">
        <v>0</v>
      </c>
      <c r="D1963" s="45">
        <v>0</v>
      </c>
      <c r="E1963" s="61">
        <v>979</v>
      </c>
    </row>
    <row r="1964" spans="1:5" x14ac:dyDescent="0.25">
      <c r="A1964" s="42" t="s">
        <v>109</v>
      </c>
      <c r="B1964" s="50">
        <v>-109.9584</v>
      </c>
      <c r="C1964" s="45">
        <v>0</v>
      </c>
      <c r="D1964" s="45">
        <v>0</v>
      </c>
      <c r="E1964" s="61">
        <v>983</v>
      </c>
    </row>
    <row r="1965" spans="1:5" x14ac:dyDescent="0.25">
      <c r="A1965" s="42" t="s">
        <v>109</v>
      </c>
      <c r="B1965" s="50">
        <v>234.97593000000001</v>
      </c>
      <c r="C1965" s="45">
        <v>0</v>
      </c>
      <c r="D1965" s="45">
        <v>0</v>
      </c>
      <c r="E1965" s="61">
        <v>986</v>
      </c>
    </row>
    <row r="1966" spans="1:5" x14ac:dyDescent="0.25">
      <c r="A1966" s="42" t="s">
        <v>109</v>
      </c>
      <c r="B1966" s="50">
        <v>-0.80827999999996791</v>
      </c>
      <c r="C1966" s="45">
        <v>0</v>
      </c>
      <c r="D1966" s="45">
        <v>0</v>
      </c>
      <c r="E1966" s="59">
        <v>998</v>
      </c>
    </row>
    <row r="1967" spans="1:5" x14ac:dyDescent="0.25">
      <c r="A1967" s="42" t="s">
        <v>109</v>
      </c>
      <c r="B1967" s="50">
        <v>-0.10162499999978536</v>
      </c>
      <c r="C1967" s="45">
        <v>0</v>
      </c>
      <c r="D1967" s="45">
        <v>0.2680000000000291</v>
      </c>
      <c r="E1967" s="61">
        <v>1010</v>
      </c>
    </row>
    <row r="1968" spans="1:5" x14ac:dyDescent="0.25">
      <c r="A1968" s="42" t="s">
        <v>109</v>
      </c>
      <c r="B1968" s="50">
        <v>-0.24439999999992779</v>
      </c>
      <c r="C1968" s="45">
        <v>0</v>
      </c>
      <c r="D1968" s="45">
        <v>0.2680000000000291</v>
      </c>
      <c r="E1968" s="59">
        <v>1016</v>
      </c>
    </row>
    <row r="1969" spans="1:5" x14ac:dyDescent="0.25">
      <c r="A1969" s="42" t="s">
        <v>109</v>
      </c>
      <c r="B1969" s="50">
        <v>-3.9205000000038126E-2</v>
      </c>
      <c r="C1969" s="45">
        <v>0</v>
      </c>
      <c r="D1969" s="45">
        <v>0.26800000000002899</v>
      </c>
      <c r="E1969" s="59">
        <v>1029</v>
      </c>
    </row>
    <row r="1970" spans="1:5" x14ac:dyDescent="0.25">
      <c r="A1970" s="42" t="s">
        <v>109</v>
      </c>
      <c r="B1970" s="50">
        <v>0.37171999999986838</v>
      </c>
      <c r="C1970" s="45">
        <v>0</v>
      </c>
      <c r="D1970" s="45">
        <v>0.26800000000002899</v>
      </c>
      <c r="E1970" s="59">
        <v>1021</v>
      </c>
    </row>
    <row r="1971" spans="1:5" x14ac:dyDescent="0.25">
      <c r="A1971" s="42" t="s">
        <v>109</v>
      </c>
      <c r="B1971" s="50">
        <v>-7.0818999999801235E-2</v>
      </c>
      <c r="C1971" s="45">
        <v>0</v>
      </c>
      <c r="D1971" s="45">
        <v>0.26800000000002899</v>
      </c>
      <c r="E1971" s="59">
        <v>1036</v>
      </c>
    </row>
    <row r="1972" spans="1:5" x14ac:dyDescent="0.25">
      <c r="A1972" s="42" t="s">
        <v>109</v>
      </c>
      <c r="B1972" s="50">
        <v>0.18184239999993679</v>
      </c>
      <c r="C1972" s="45">
        <v>0</v>
      </c>
      <c r="D1972" s="45">
        <v>0.26800000000002899</v>
      </c>
      <c r="E1972" s="61">
        <v>1051</v>
      </c>
    </row>
    <row r="1973" spans="1:5" x14ac:dyDescent="0.25">
      <c r="A1973" s="54" t="s">
        <v>109</v>
      </c>
      <c r="B1973" s="50">
        <v>-1.8704000000000178</v>
      </c>
      <c r="C1973" s="45">
        <v>0</v>
      </c>
      <c r="D1973" s="45">
        <v>0</v>
      </c>
      <c r="E1973" s="61">
        <v>1055</v>
      </c>
    </row>
    <row r="1974" spans="1:5" x14ac:dyDescent="0.25">
      <c r="A1974" s="54" t="s">
        <v>109</v>
      </c>
      <c r="B1974" s="50">
        <v>-0.33027200000003631</v>
      </c>
      <c r="C1974" s="45">
        <v>0</v>
      </c>
      <c r="D1974" s="45">
        <v>0</v>
      </c>
      <c r="E1974" s="61">
        <v>1062</v>
      </c>
    </row>
    <row r="1975" spans="1:5" x14ac:dyDescent="0.25">
      <c r="A1975" s="54" t="s">
        <v>109</v>
      </c>
      <c r="B1975" s="50">
        <v>0.35444000000006781</v>
      </c>
      <c r="C1975" s="45">
        <v>0</v>
      </c>
      <c r="D1975" s="45">
        <v>0</v>
      </c>
      <c r="E1975" s="61">
        <v>1070</v>
      </c>
    </row>
    <row r="1976" spans="1:5" x14ac:dyDescent="0.25">
      <c r="A1976" s="54" t="s">
        <v>109</v>
      </c>
      <c r="B1976" s="50">
        <v>1.7225999999936903E-2</v>
      </c>
      <c r="C1976" s="45">
        <v>0</v>
      </c>
      <c r="D1976" s="45">
        <v>0</v>
      </c>
      <c r="E1976" s="61">
        <v>1096</v>
      </c>
    </row>
    <row r="1977" spans="1:5" x14ac:dyDescent="0.25">
      <c r="A1977" s="39" t="s">
        <v>109</v>
      </c>
      <c r="B1977" s="50">
        <v>0.31990999999999303</v>
      </c>
      <c r="C1977" s="45">
        <v>0</v>
      </c>
      <c r="D1977" s="45">
        <v>0</v>
      </c>
      <c r="E1977" s="61">
        <v>1122</v>
      </c>
    </row>
    <row r="1978" spans="1:5" x14ac:dyDescent="0.25">
      <c r="A1978" s="39" t="s">
        <v>109</v>
      </c>
      <c r="B1978" s="50">
        <v>-0.13789999999994507</v>
      </c>
      <c r="C1978" s="45">
        <v>0</v>
      </c>
      <c r="D1978" s="45">
        <v>0</v>
      </c>
      <c r="E1978" s="61">
        <v>1125</v>
      </c>
    </row>
    <row r="1979" spans="1:5" x14ac:dyDescent="0.25">
      <c r="A1979" s="39" t="s">
        <v>109</v>
      </c>
      <c r="B1979" s="50">
        <v>-1.1635599999999613</v>
      </c>
      <c r="C1979" s="45">
        <v>0</v>
      </c>
      <c r="D1979" s="45">
        <v>0</v>
      </c>
      <c r="E1979" s="61">
        <v>1149</v>
      </c>
    </row>
    <row r="1980" spans="1:5" x14ac:dyDescent="0.25">
      <c r="A1980" s="39" t="s">
        <v>109</v>
      </c>
      <c r="B1980" s="50">
        <v>-0.39547000000004573</v>
      </c>
      <c r="C1980" s="45">
        <v>0</v>
      </c>
      <c r="D1980" s="45">
        <v>0</v>
      </c>
      <c r="E1980" s="61">
        <v>1161</v>
      </c>
    </row>
    <row r="1981" spans="1:5" x14ac:dyDescent="0.25">
      <c r="A1981" s="39" t="s">
        <v>109</v>
      </c>
      <c r="B1981" s="50">
        <v>1.322400000000016</v>
      </c>
      <c r="C1981" s="45">
        <v>0</v>
      </c>
      <c r="D1981" s="45">
        <v>0</v>
      </c>
      <c r="E1981" s="61">
        <v>1167</v>
      </c>
    </row>
    <row r="1982" spans="1:5" x14ac:dyDescent="0.25">
      <c r="A1982" s="39" t="s">
        <v>109</v>
      </c>
      <c r="B1982" s="50">
        <v>-0.31419999999991433</v>
      </c>
      <c r="C1982" s="45">
        <v>0</v>
      </c>
      <c r="D1982" s="45">
        <v>0</v>
      </c>
      <c r="E1982" s="61">
        <v>1186</v>
      </c>
    </row>
    <row r="1983" spans="1:5" x14ac:dyDescent="0.25">
      <c r="A1983" s="39" t="s">
        <v>109</v>
      </c>
      <c r="B1983" s="50">
        <v>-3.7599999999429201E-3</v>
      </c>
      <c r="C1983" s="45">
        <v>0</v>
      </c>
      <c r="D1983" s="45">
        <v>0</v>
      </c>
      <c r="E1983" s="61">
        <v>1209</v>
      </c>
    </row>
    <row r="1984" spans="1:5" x14ac:dyDescent="0.25">
      <c r="A1984" s="39" t="s">
        <v>109</v>
      </c>
      <c r="B1984" s="50">
        <v>0.7388000000000261</v>
      </c>
      <c r="C1984" s="45">
        <v>0</v>
      </c>
      <c r="D1984" s="45">
        <v>0</v>
      </c>
      <c r="E1984" s="61">
        <v>1236</v>
      </c>
    </row>
    <row r="1985" spans="1:5" x14ac:dyDescent="0.25">
      <c r="A1985" s="39" t="s">
        <v>109</v>
      </c>
      <c r="B1985" s="50">
        <v>0.26164349999999104</v>
      </c>
      <c r="C1985" s="45">
        <v>0</v>
      </c>
      <c r="D1985" s="45">
        <v>0</v>
      </c>
      <c r="E1985" s="61">
        <v>1249</v>
      </c>
    </row>
    <row r="1986" spans="1:5" x14ac:dyDescent="0.25">
      <c r="A1986" s="40" t="s">
        <v>109</v>
      </c>
      <c r="B1986" s="50">
        <f>'1281'!F7</f>
        <v>-0.45999999999997954</v>
      </c>
      <c r="C1986" s="45">
        <v>0</v>
      </c>
      <c r="D1986" s="45">
        <v>-0.15090000000009199</v>
      </c>
      <c r="E1986" s="61">
        <v>1281</v>
      </c>
    </row>
    <row r="1987" spans="1:5" x14ac:dyDescent="0.25">
      <c r="A1987" s="69" t="s">
        <v>109</v>
      </c>
      <c r="B1987" s="50">
        <f>'1293'!D6</f>
        <v>7.9999999999984084E-2</v>
      </c>
      <c r="C1987" s="45">
        <v>0</v>
      </c>
      <c r="D1987" s="45">
        <v>0</v>
      </c>
      <c r="E1987" s="61">
        <v>1293</v>
      </c>
    </row>
    <row r="1988" spans="1:5" x14ac:dyDescent="0.25">
      <c r="A1988" s="42" t="s">
        <v>109</v>
      </c>
      <c r="B1988" s="50">
        <f>'1301'!D11</f>
        <v>313.06</v>
      </c>
      <c r="C1988" s="45">
        <v>0</v>
      </c>
      <c r="D1988" s="45">
        <v>0</v>
      </c>
      <c r="E1988" s="61">
        <v>1301</v>
      </c>
    </row>
    <row r="1989" spans="1:5" x14ac:dyDescent="0.25">
      <c r="A1989" s="42" t="s">
        <v>109</v>
      </c>
      <c r="B1989" s="50">
        <f>'1302'!D7</f>
        <v>-313.24</v>
      </c>
      <c r="C1989" s="45">
        <v>0</v>
      </c>
      <c r="D1989" s="45">
        <v>0</v>
      </c>
      <c r="E1989" s="61">
        <v>1302</v>
      </c>
    </row>
    <row r="1990" spans="1:5" x14ac:dyDescent="0.25">
      <c r="A1990" s="20" t="s">
        <v>109</v>
      </c>
      <c r="B1990" s="50">
        <f>'1312'!D6</f>
        <v>-0.37999999999999545</v>
      </c>
      <c r="C1990" s="45">
        <v>0</v>
      </c>
      <c r="D1990" s="45">
        <v>0</v>
      </c>
      <c r="E1990" s="61">
        <v>1312</v>
      </c>
    </row>
    <row r="1991" spans="1:5" ht="45" x14ac:dyDescent="0.25">
      <c r="A1991" s="42" t="s">
        <v>1181</v>
      </c>
      <c r="B1991" s="50">
        <v>-0.64453575757576687</v>
      </c>
      <c r="C1991" s="45">
        <v>2.4424242424242379</v>
      </c>
      <c r="D1991" s="45">
        <v>-0.70453575757568387</v>
      </c>
      <c r="E1991" s="60" t="s">
        <v>1182</v>
      </c>
    </row>
    <row r="1992" spans="1:5" x14ac:dyDescent="0.25">
      <c r="A1992" s="42" t="s">
        <v>1181</v>
      </c>
      <c r="B1992" s="50">
        <v>-0.22703999999998814</v>
      </c>
      <c r="C1992" s="45">
        <v>0</v>
      </c>
      <c r="D1992" s="45">
        <v>0.26800000000002899</v>
      </c>
      <c r="E1992" s="59">
        <v>1021</v>
      </c>
    </row>
    <row r="1993" spans="1:5" x14ac:dyDescent="0.25">
      <c r="A1993" s="39" t="s">
        <v>1181</v>
      </c>
      <c r="B1993" s="50">
        <v>-0.25461000000041167</v>
      </c>
      <c r="C1993" s="45">
        <v>0</v>
      </c>
      <c r="D1993" s="45">
        <v>0</v>
      </c>
      <c r="E1993" s="61">
        <v>1133</v>
      </c>
    </row>
    <row r="1994" spans="1:5" x14ac:dyDescent="0.25">
      <c r="A1994" s="39" t="s">
        <v>1181</v>
      </c>
      <c r="B1994" s="50">
        <v>-0.59113999999999578</v>
      </c>
      <c r="C1994" s="45">
        <v>0</v>
      </c>
      <c r="D1994" s="45">
        <v>0</v>
      </c>
      <c r="E1994" s="61">
        <v>1228</v>
      </c>
    </row>
    <row r="1995" spans="1:5" x14ac:dyDescent="0.25">
      <c r="A1995" s="42" t="s">
        <v>1183</v>
      </c>
      <c r="B1995" s="50">
        <v>0.10700000000042564</v>
      </c>
      <c r="C1995" s="45">
        <v>0</v>
      </c>
      <c r="D1995" s="45">
        <v>0</v>
      </c>
      <c r="E1995" s="61">
        <v>987</v>
      </c>
    </row>
    <row r="1996" spans="1:5" x14ac:dyDescent="0.25">
      <c r="A1996" s="39" t="s">
        <v>1184</v>
      </c>
      <c r="B1996" s="50">
        <v>7.333500000000015</v>
      </c>
      <c r="C1996" s="45">
        <v>0</v>
      </c>
      <c r="D1996" s="45">
        <v>0</v>
      </c>
      <c r="E1996" s="61">
        <v>1137</v>
      </c>
    </row>
    <row r="1997" spans="1:5" x14ac:dyDescent="0.25">
      <c r="A1997" s="20" t="s">
        <v>1499</v>
      </c>
      <c r="B1997" s="50">
        <f>'1312'!D4</f>
        <v>-0.39000000000010004</v>
      </c>
      <c r="C1997" s="45">
        <v>0</v>
      </c>
      <c r="D1997" s="45">
        <v>0</v>
      </c>
      <c r="E1997" s="61">
        <v>1312</v>
      </c>
    </row>
    <row r="1998" spans="1:5" ht="30" x14ac:dyDescent="0.25">
      <c r="A1998" s="42" t="s">
        <v>1185</v>
      </c>
      <c r="B1998" s="50">
        <v>5.2699999999731517E-2</v>
      </c>
      <c r="C1998" s="45">
        <v>0</v>
      </c>
      <c r="D1998" s="45">
        <v>0.2680000000000291</v>
      </c>
      <c r="E1998" s="63" t="s">
        <v>1186</v>
      </c>
    </row>
    <row r="1999" spans="1:5" x14ac:dyDescent="0.25">
      <c r="A1999" s="54" t="s">
        <v>1185</v>
      </c>
      <c r="B1999" s="50">
        <v>-7.1489999999812426E-2</v>
      </c>
      <c r="C1999" s="45">
        <v>0</v>
      </c>
      <c r="D1999" s="45">
        <v>0</v>
      </c>
      <c r="E1999" s="61">
        <v>1060</v>
      </c>
    </row>
    <row r="2000" spans="1:5" x14ac:dyDescent="0.25">
      <c r="A2000" s="39" t="s">
        <v>1185</v>
      </c>
      <c r="B2000" s="50">
        <v>-0.11428299999988667</v>
      </c>
      <c r="C2000" s="45">
        <v>0</v>
      </c>
      <c r="D2000" s="45">
        <v>0</v>
      </c>
      <c r="E2000" s="61">
        <v>1111</v>
      </c>
    </row>
    <row r="2001" spans="1:5" x14ac:dyDescent="0.25">
      <c r="A2001" s="42" t="s">
        <v>1187</v>
      </c>
      <c r="B2001" s="50">
        <v>-0.36776000000008935</v>
      </c>
      <c r="C2001" s="45">
        <v>0</v>
      </c>
      <c r="D2001" s="45">
        <v>0.2680000000000291</v>
      </c>
      <c r="E2001" s="61">
        <v>940</v>
      </c>
    </row>
    <row r="2002" spans="1:5" x14ac:dyDescent="0.25">
      <c r="A2002" s="69" t="s">
        <v>1487</v>
      </c>
      <c r="B2002" s="50">
        <f>'1296'!D5</f>
        <v>-0.52999999999997272</v>
      </c>
      <c r="C2002" s="45">
        <v>0</v>
      </c>
      <c r="D2002" s="45">
        <v>0</v>
      </c>
      <c r="E2002" s="61">
        <v>1296</v>
      </c>
    </row>
    <row r="2003" spans="1:5" x14ac:dyDescent="0.25">
      <c r="A2003" s="42" t="s">
        <v>1188</v>
      </c>
      <c r="B2003" s="50">
        <v>0.69479999999998654</v>
      </c>
      <c r="C2003" s="45">
        <v>0</v>
      </c>
      <c r="D2003" s="45">
        <v>0.69479999999998654</v>
      </c>
      <c r="E2003" s="61">
        <v>663</v>
      </c>
    </row>
    <row r="2004" spans="1:5" x14ac:dyDescent="0.25">
      <c r="A2004" s="42" t="s">
        <v>1189</v>
      </c>
      <c r="B2004" s="50">
        <v>0.64334000000013702</v>
      </c>
      <c r="C2004" s="45">
        <v>0</v>
      </c>
      <c r="D2004" s="45">
        <v>0.24734000000012202</v>
      </c>
      <c r="E2004" s="61" t="s">
        <v>1190</v>
      </c>
    </row>
    <row r="2005" spans="1:5" x14ac:dyDescent="0.25">
      <c r="A2005" s="42" t="s">
        <v>1189</v>
      </c>
      <c r="B2005" s="50">
        <v>-3.9059999999949468E-2</v>
      </c>
      <c r="C2005" s="45">
        <v>0</v>
      </c>
      <c r="D2005" s="45">
        <v>0.2680000000000291</v>
      </c>
      <c r="E2005" s="61">
        <v>1005</v>
      </c>
    </row>
    <row r="2006" spans="1:5" x14ac:dyDescent="0.25">
      <c r="A2006" s="39" t="s">
        <v>1191</v>
      </c>
      <c r="B2006" s="50">
        <v>-1.3967000000320695E-2</v>
      </c>
      <c r="C2006" s="45">
        <v>0</v>
      </c>
      <c r="D2006" s="45">
        <v>0</v>
      </c>
      <c r="E2006" s="61">
        <v>1140</v>
      </c>
    </row>
    <row r="2007" spans="1:5" x14ac:dyDescent="0.25">
      <c r="A2007" s="39" t="s">
        <v>1191</v>
      </c>
      <c r="B2007" s="50">
        <v>0.1899199999998018</v>
      </c>
      <c r="C2007" s="45">
        <v>0</v>
      </c>
      <c r="D2007" s="45">
        <v>0</v>
      </c>
      <c r="E2007" s="61">
        <v>1224</v>
      </c>
    </row>
    <row r="2008" spans="1:5" x14ac:dyDescent="0.25">
      <c r="A2008" s="39" t="s">
        <v>1191</v>
      </c>
      <c r="B2008" s="50">
        <v>1172.3638880000001</v>
      </c>
      <c r="C2008" s="45">
        <v>0</v>
      </c>
      <c r="D2008" s="45">
        <v>0</v>
      </c>
      <c r="E2008" s="61">
        <v>1226</v>
      </c>
    </row>
    <row r="2009" spans="1:5" x14ac:dyDescent="0.25">
      <c r="A2009" s="39" t="s">
        <v>1191</v>
      </c>
      <c r="B2009" s="50">
        <v>-1173.01215</v>
      </c>
      <c r="C2009" s="45">
        <v>0</v>
      </c>
      <c r="D2009" s="45">
        <v>0</v>
      </c>
      <c r="E2009" s="61">
        <v>1240</v>
      </c>
    </row>
    <row r="2010" spans="1:5" x14ac:dyDescent="0.25">
      <c r="A2010" s="42" t="s">
        <v>1192</v>
      </c>
      <c r="B2010" s="50">
        <v>-0.27490000000011605</v>
      </c>
      <c r="C2010" s="45">
        <v>0</v>
      </c>
      <c r="D2010" s="45">
        <v>0</v>
      </c>
      <c r="E2010" s="61" t="s">
        <v>1193</v>
      </c>
    </row>
    <row r="2011" spans="1:5" x14ac:dyDescent="0.25">
      <c r="A2011" s="42" t="s">
        <v>1192</v>
      </c>
      <c r="B2011" s="50">
        <v>0.25459999999998217</v>
      </c>
      <c r="C2011" s="45">
        <v>0</v>
      </c>
      <c r="D2011" s="45">
        <v>0.2680000000000291</v>
      </c>
      <c r="E2011" s="61">
        <v>947</v>
      </c>
    </row>
    <row r="2012" spans="1:5" x14ac:dyDescent="0.25">
      <c r="A2012" s="42" t="s">
        <v>1192</v>
      </c>
      <c r="B2012" s="50">
        <v>-5.2799999999933789E-2</v>
      </c>
      <c r="C2012" s="45">
        <v>0</v>
      </c>
      <c r="D2012" s="45">
        <v>0</v>
      </c>
      <c r="E2012" s="61">
        <v>989</v>
      </c>
    </row>
    <row r="2013" spans="1:5" x14ac:dyDescent="0.25">
      <c r="A2013" s="42" t="s">
        <v>1192</v>
      </c>
      <c r="B2013" s="50">
        <v>-2120.6414628000002</v>
      </c>
      <c r="C2013" s="45">
        <v>0</v>
      </c>
      <c r="D2013" s="45">
        <v>0.26800000000002899</v>
      </c>
      <c r="E2013" s="61">
        <v>1048</v>
      </c>
    </row>
    <row r="2014" spans="1:5" x14ac:dyDescent="0.25">
      <c r="A2014" s="42" t="s">
        <v>1192</v>
      </c>
      <c r="B2014" s="50">
        <v>2121.2618160000006</v>
      </c>
      <c r="C2014" s="45">
        <v>0</v>
      </c>
      <c r="D2014" s="45">
        <v>0.26800000000002899</v>
      </c>
      <c r="E2014" s="61">
        <v>1049</v>
      </c>
    </row>
    <row r="2015" spans="1:5" x14ac:dyDescent="0.25">
      <c r="A2015" s="54" t="s">
        <v>1192</v>
      </c>
      <c r="B2015" s="50">
        <v>-1.4412500000162254E-2</v>
      </c>
      <c r="C2015" s="45">
        <v>0</v>
      </c>
      <c r="D2015" s="45">
        <v>0</v>
      </c>
      <c r="E2015" s="61">
        <v>1093</v>
      </c>
    </row>
    <row r="2016" spans="1:5" x14ac:dyDescent="0.25">
      <c r="A2016" s="33" t="s">
        <v>1192</v>
      </c>
      <c r="B2016" s="50">
        <v>-0.3025199999999586</v>
      </c>
      <c r="C2016" s="45">
        <v>0</v>
      </c>
      <c r="D2016" s="45">
        <v>0</v>
      </c>
      <c r="E2016" s="61">
        <v>1115</v>
      </c>
    </row>
    <row r="2017" spans="1:5" x14ac:dyDescent="0.25">
      <c r="A2017" s="39" t="s">
        <v>1192</v>
      </c>
      <c r="B2017" s="50">
        <v>-0.39259999999990214</v>
      </c>
      <c r="C2017" s="45">
        <v>0</v>
      </c>
      <c r="D2017" s="45">
        <v>0</v>
      </c>
      <c r="E2017" s="61">
        <v>1121</v>
      </c>
    </row>
    <row r="2018" spans="1:5" x14ac:dyDescent="0.25">
      <c r="A2018" s="39" t="s">
        <v>1194</v>
      </c>
      <c r="B2018" s="50">
        <v>-6.1500000000023647E-2</v>
      </c>
      <c r="C2018" s="45">
        <v>0</v>
      </c>
      <c r="D2018" s="45">
        <v>0</v>
      </c>
      <c r="E2018" s="61">
        <v>1174</v>
      </c>
    </row>
    <row r="2019" spans="1:5" x14ac:dyDescent="0.25">
      <c r="A2019" s="39" t="s">
        <v>1194</v>
      </c>
      <c r="B2019" s="50">
        <v>-0.18799999999987449</v>
      </c>
      <c r="C2019" s="45">
        <v>0</v>
      </c>
      <c r="D2019" s="45">
        <v>0</v>
      </c>
      <c r="E2019" s="61">
        <v>1189</v>
      </c>
    </row>
    <row r="2020" spans="1:5" x14ac:dyDescent="0.25">
      <c r="A2020" s="42" t="s">
        <v>1195</v>
      </c>
      <c r="B2020" s="50">
        <v>0.11799999999993815</v>
      </c>
      <c r="C2020" s="45">
        <v>0</v>
      </c>
      <c r="D2020" s="45">
        <v>1.1999999999943611E-2</v>
      </c>
      <c r="E2020" s="61" t="s">
        <v>1196</v>
      </c>
    </row>
    <row r="2021" spans="1:5" x14ac:dyDescent="0.25">
      <c r="A2021" s="42" t="s">
        <v>1195</v>
      </c>
      <c r="B2021" s="50">
        <v>-0.34849499999995714</v>
      </c>
      <c r="C2021" s="45">
        <v>0</v>
      </c>
      <c r="D2021" s="45">
        <v>0.2680000000000291</v>
      </c>
      <c r="E2021" s="59">
        <v>1035</v>
      </c>
    </row>
    <row r="2022" spans="1:5" x14ac:dyDescent="0.25">
      <c r="A2022" s="39" t="s">
        <v>1195</v>
      </c>
      <c r="B2022" s="50">
        <v>4.9999999999954525E-2</v>
      </c>
      <c r="C2022" s="45">
        <v>0</v>
      </c>
      <c r="D2022" s="45">
        <v>0</v>
      </c>
      <c r="E2022" s="61">
        <v>1176</v>
      </c>
    </row>
    <row r="2023" spans="1:5" x14ac:dyDescent="0.25">
      <c r="A2023" s="39" t="s">
        <v>130</v>
      </c>
      <c r="B2023" s="50">
        <v>-0.11953900000003159</v>
      </c>
      <c r="C2023" s="45">
        <v>0</v>
      </c>
      <c r="D2023" s="45">
        <v>0</v>
      </c>
      <c r="E2023" s="61">
        <v>1248</v>
      </c>
    </row>
    <row r="2024" spans="1:5" x14ac:dyDescent="0.25">
      <c r="A2024" s="40" t="s">
        <v>130</v>
      </c>
      <c r="B2024" s="50">
        <f>'1286'!D9</f>
        <v>-19.440000000000055</v>
      </c>
      <c r="C2024" s="45">
        <v>0</v>
      </c>
      <c r="D2024" s="45">
        <v>-0.1509000000000924</v>
      </c>
      <c r="E2024" s="61">
        <v>1286</v>
      </c>
    </row>
    <row r="2025" spans="1:5" ht="45" x14ac:dyDescent="0.25">
      <c r="A2025" s="42" t="s">
        <v>1197</v>
      </c>
      <c r="B2025" s="50">
        <v>-0.79387199999973745</v>
      </c>
      <c r="C2025" s="45">
        <v>0</v>
      </c>
      <c r="D2025" s="45">
        <v>-0.78118999999992411</v>
      </c>
      <c r="E2025" s="60" t="s">
        <v>1198</v>
      </c>
    </row>
    <row r="2026" spans="1:5" x14ac:dyDescent="0.25">
      <c r="A2026" s="33" t="s">
        <v>1197</v>
      </c>
      <c r="B2026" s="50">
        <v>0.56702500000005784</v>
      </c>
      <c r="C2026" s="45">
        <v>0</v>
      </c>
      <c r="D2026" s="45">
        <v>0</v>
      </c>
      <c r="E2026" s="61">
        <v>1116</v>
      </c>
    </row>
    <row r="2027" spans="1:5" x14ac:dyDescent="0.25">
      <c r="A2027" s="39" t="s">
        <v>1197</v>
      </c>
      <c r="B2027" s="50">
        <v>0.5092159999994692</v>
      </c>
      <c r="C2027" s="45">
        <v>0</v>
      </c>
      <c r="D2027" s="45">
        <v>0</v>
      </c>
      <c r="E2027" s="61">
        <v>1138</v>
      </c>
    </row>
    <row r="2028" spans="1:5" x14ac:dyDescent="0.25">
      <c r="A2028" s="39" t="s">
        <v>1197</v>
      </c>
      <c r="B2028" s="50">
        <v>-0.36344000000008236</v>
      </c>
      <c r="C2028" s="45">
        <v>0</v>
      </c>
      <c r="D2028" s="45">
        <v>0</v>
      </c>
      <c r="E2028" s="61">
        <v>1242</v>
      </c>
    </row>
    <row r="2029" spans="1:5" x14ac:dyDescent="0.25">
      <c r="A2029" s="42" t="s">
        <v>1199</v>
      </c>
      <c r="B2029" s="50">
        <v>0.25322000000005573</v>
      </c>
      <c r="C2029" s="45">
        <v>0</v>
      </c>
      <c r="D2029" s="45">
        <v>0.25322000000005573</v>
      </c>
      <c r="E2029" s="61">
        <v>692</v>
      </c>
    </row>
    <row r="2030" spans="1:5" x14ac:dyDescent="0.25">
      <c r="A2030" s="42" t="s">
        <v>1199</v>
      </c>
      <c r="B2030" s="50">
        <v>0.17319950000000972</v>
      </c>
      <c r="C2030" s="45">
        <v>0</v>
      </c>
      <c r="D2030" s="45">
        <v>0</v>
      </c>
      <c r="E2030" s="59">
        <v>1003</v>
      </c>
    </row>
    <row r="2031" spans="1:5" x14ac:dyDescent="0.25">
      <c r="A2031" s="33" t="s">
        <v>1200</v>
      </c>
      <c r="B2031" s="50">
        <v>0.39485999999988053</v>
      </c>
      <c r="C2031" s="45">
        <v>0</v>
      </c>
      <c r="D2031" s="45">
        <v>0</v>
      </c>
      <c r="E2031" s="61">
        <v>1116</v>
      </c>
    </row>
    <row r="2032" spans="1:5" x14ac:dyDescent="0.25">
      <c r="A2032" s="39" t="s">
        <v>1201</v>
      </c>
      <c r="B2032" s="50">
        <v>0.44920000000024629</v>
      </c>
      <c r="C2032" s="45">
        <v>0</v>
      </c>
      <c r="D2032" s="45">
        <v>0</v>
      </c>
      <c r="E2032" s="61">
        <v>1193</v>
      </c>
    </row>
    <row r="2033" spans="1:5" x14ac:dyDescent="0.25">
      <c r="A2033" s="42" t="s">
        <v>1202</v>
      </c>
      <c r="B2033" s="50">
        <v>-0.48285800000002155</v>
      </c>
      <c r="C2033" s="45">
        <v>0</v>
      </c>
      <c r="D2033" s="45">
        <v>-0.48285800000002155</v>
      </c>
      <c r="E2033" s="60">
        <v>350</v>
      </c>
    </row>
    <row r="2034" spans="1:5" x14ac:dyDescent="0.25">
      <c r="A2034" s="42" t="s">
        <v>1203</v>
      </c>
      <c r="B2034" s="50">
        <v>0.62020000000006803</v>
      </c>
      <c r="C2034" s="45">
        <v>0</v>
      </c>
      <c r="D2034" s="45">
        <v>0.62020000000006803</v>
      </c>
      <c r="E2034" s="61">
        <v>580</v>
      </c>
    </row>
    <row r="2035" spans="1:5" x14ac:dyDescent="0.25">
      <c r="A2035" s="42" t="s">
        <v>1204</v>
      </c>
      <c r="B2035" s="50">
        <v>-0.97572999999977128</v>
      </c>
      <c r="C2035" s="45"/>
      <c r="D2035" s="45">
        <v>-0.32790000000022701</v>
      </c>
      <c r="E2035" s="61" t="s">
        <v>1205</v>
      </c>
    </row>
    <row r="2036" spans="1:5" ht="30" x14ac:dyDescent="0.25">
      <c r="A2036" s="42" t="s">
        <v>1206</v>
      </c>
      <c r="B2036" s="50">
        <v>1.1351302597282427</v>
      </c>
      <c r="C2036" s="45">
        <v>1.1351302597282427</v>
      </c>
      <c r="D2036" s="45">
        <v>1.1351302597282427</v>
      </c>
      <c r="E2036" s="61" t="s">
        <v>1207</v>
      </c>
    </row>
    <row r="2037" spans="1:5" x14ac:dyDescent="0.25">
      <c r="A2037" s="42" t="s">
        <v>1208</v>
      </c>
      <c r="B2037" s="50">
        <v>6.0174493767202648</v>
      </c>
      <c r="C2037" s="45">
        <v>6.0174493767202648</v>
      </c>
      <c r="D2037" s="45">
        <v>6.0174493767202648</v>
      </c>
      <c r="E2037" s="60" t="s">
        <v>1209</v>
      </c>
    </row>
    <row r="2038" spans="1:5" ht="60" x14ac:dyDescent="0.25">
      <c r="A2038" s="42" t="s">
        <v>110</v>
      </c>
      <c r="B2038" s="50">
        <v>1.0876100000003532</v>
      </c>
      <c r="C2038" s="45">
        <v>0</v>
      </c>
      <c r="D2038" s="45">
        <v>2.2859500000000139</v>
      </c>
      <c r="E2038" s="61" t="s">
        <v>1210</v>
      </c>
    </row>
    <row r="2039" spans="1:5" x14ac:dyDescent="0.25">
      <c r="A2039" s="42" t="s">
        <v>110</v>
      </c>
      <c r="B2039" s="50">
        <v>5.0982000000000198</v>
      </c>
      <c r="C2039" s="45">
        <v>0</v>
      </c>
      <c r="D2039" s="45">
        <v>0.2680000000000291</v>
      </c>
      <c r="E2039" s="61">
        <v>885</v>
      </c>
    </row>
    <row r="2040" spans="1:5" x14ac:dyDescent="0.25">
      <c r="A2040" s="42" t="s">
        <v>110</v>
      </c>
      <c r="B2040" s="50">
        <v>-302.99489999999997</v>
      </c>
      <c r="C2040" s="45">
        <v>0</v>
      </c>
      <c r="D2040" s="45">
        <v>0.2680000000000291</v>
      </c>
      <c r="E2040" s="61">
        <v>890</v>
      </c>
    </row>
    <row r="2041" spans="1:5" x14ac:dyDescent="0.25">
      <c r="A2041" s="42" t="s">
        <v>110</v>
      </c>
      <c r="B2041" s="50">
        <v>828.51699999999937</v>
      </c>
      <c r="C2041" s="45"/>
      <c r="D2041" s="45"/>
      <c r="E2041" s="61">
        <v>891</v>
      </c>
    </row>
    <row r="2042" spans="1:5" x14ac:dyDescent="0.25">
      <c r="A2042" s="42" t="s">
        <v>110</v>
      </c>
      <c r="B2042" s="50">
        <v>-844.77120000000002</v>
      </c>
      <c r="C2042" s="45"/>
      <c r="D2042" s="45"/>
      <c r="E2042" s="61">
        <v>893</v>
      </c>
    </row>
    <row r="2043" spans="1:5" x14ac:dyDescent="0.25">
      <c r="A2043" s="42" t="s">
        <v>110</v>
      </c>
      <c r="B2043" s="50">
        <v>0.26420000000001664</v>
      </c>
      <c r="C2043" s="45">
        <v>0</v>
      </c>
      <c r="D2043" s="45">
        <v>0.26800000000002899</v>
      </c>
      <c r="E2043" s="61">
        <v>903</v>
      </c>
    </row>
    <row r="2044" spans="1:5" x14ac:dyDescent="0.25">
      <c r="A2044" s="42" t="s">
        <v>110</v>
      </c>
      <c r="B2044" s="50">
        <v>2.5325000000000273</v>
      </c>
      <c r="C2044" s="45">
        <v>0</v>
      </c>
      <c r="D2044" s="45">
        <v>0.26800000000002899</v>
      </c>
      <c r="E2044" s="61">
        <v>922</v>
      </c>
    </row>
    <row r="2045" spans="1:5" x14ac:dyDescent="0.25">
      <c r="A2045" s="42" t="s">
        <v>110</v>
      </c>
      <c r="B2045" s="50">
        <v>-4.4810019999999895</v>
      </c>
      <c r="C2045" s="45">
        <v>0</v>
      </c>
      <c r="D2045" s="45">
        <v>0.2680000000000291</v>
      </c>
      <c r="E2045" s="61">
        <v>931</v>
      </c>
    </row>
    <row r="2046" spans="1:5" x14ac:dyDescent="0.25">
      <c r="A2046" s="42" t="s">
        <v>110</v>
      </c>
      <c r="B2046" s="50">
        <v>314.99619999999999</v>
      </c>
      <c r="C2046" s="45">
        <v>0</v>
      </c>
      <c r="D2046" s="45">
        <v>0.2680000000000291</v>
      </c>
      <c r="E2046" s="61">
        <v>938</v>
      </c>
    </row>
    <row r="2047" spans="1:5" x14ac:dyDescent="0.25">
      <c r="A2047" s="42" t="s">
        <v>110</v>
      </c>
      <c r="B2047" s="50">
        <v>18.206079999999929</v>
      </c>
      <c r="C2047" s="45">
        <v>0</v>
      </c>
      <c r="D2047" s="45">
        <v>0.2680000000000291</v>
      </c>
      <c r="E2047" s="61">
        <v>941</v>
      </c>
    </row>
    <row r="2048" spans="1:5" x14ac:dyDescent="0.25">
      <c r="A2048" s="42" t="s">
        <v>110</v>
      </c>
      <c r="B2048" s="50">
        <v>502.26074999999992</v>
      </c>
      <c r="C2048" s="45">
        <v>0</v>
      </c>
      <c r="D2048" s="45">
        <v>0</v>
      </c>
      <c r="E2048" s="61">
        <v>973</v>
      </c>
    </row>
    <row r="2049" spans="1:5" x14ac:dyDescent="0.25">
      <c r="A2049" s="42" t="s">
        <v>110</v>
      </c>
      <c r="B2049" s="50">
        <v>-504.94355000000002</v>
      </c>
      <c r="C2049" s="45">
        <v>0</v>
      </c>
      <c r="D2049" s="45">
        <v>0</v>
      </c>
      <c r="E2049" s="61">
        <v>974</v>
      </c>
    </row>
    <row r="2050" spans="1:5" x14ac:dyDescent="0.25">
      <c r="A2050" s="42" t="s">
        <v>110</v>
      </c>
      <c r="B2050" s="50">
        <v>-317.10347999999999</v>
      </c>
      <c r="C2050" s="45">
        <v>0</v>
      </c>
      <c r="D2050" s="45">
        <v>0</v>
      </c>
      <c r="E2050" s="61">
        <v>976</v>
      </c>
    </row>
    <row r="2051" spans="1:5" x14ac:dyDescent="0.25">
      <c r="A2051" s="42" t="s">
        <v>110</v>
      </c>
      <c r="B2051" s="50">
        <v>315.83699999999999</v>
      </c>
      <c r="C2051" s="45">
        <v>0</v>
      </c>
      <c r="D2051" s="45">
        <v>0</v>
      </c>
      <c r="E2051" s="61">
        <v>980</v>
      </c>
    </row>
    <row r="2052" spans="1:5" x14ac:dyDescent="0.25">
      <c r="A2052" s="42" t="s">
        <v>110</v>
      </c>
      <c r="B2052" s="50">
        <v>0.27760000000000673</v>
      </c>
      <c r="C2052" s="45">
        <v>0</v>
      </c>
      <c r="D2052" s="45">
        <v>0</v>
      </c>
      <c r="E2052" s="61">
        <v>990</v>
      </c>
    </row>
    <row r="2053" spans="1:5" x14ac:dyDescent="0.25">
      <c r="A2053" s="42" t="s">
        <v>110</v>
      </c>
      <c r="B2053" s="50">
        <v>0.31254999999964639</v>
      </c>
      <c r="C2053" s="45">
        <v>0</v>
      </c>
      <c r="D2053" s="45">
        <v>0</v>
      </c>
      <c r="E2053" s="61">
        <v>993</v>
      </c>
    </row>
    <row r="2054" spans="1:5" x14ac:dyDescent="0.25">
      <c r="A2054" s="42" t="s">
        <v>110</v>
      </c>
      <c r="B2054" s="50">
        <v>-8.5826999999881082E-2</v>
      </c>
      <c r="C2054" s="45">
        <v>0</v>
      </c>
      <c r="D2054" s="45">
        <v>0.2680000000000291</v>
      </c>
      <c r="E2054" s="59">
        <v>997</v>
      </c>
    </row>
    <row r="2055" spans="1:5" x14ac:dyDescent="0.25">
      <c r="A2055" s="42" t="s">
        <v>110</v>
      </c>
      <c r="B2055" s="50">
        <v>20.22900549999963</v>
      </c>
      <c r="C2055" s="45">
        <v>0</v>
      </c>
      <c r="D2055" s="45">
        <v>0</v>
      </c>
      <c r="E2055" s="59">
        <v>1001</v>
      </c>
    </row>
    <row r="2056" spans="1:5" x14ac:dyDescent="0.25">
      <c r="A2056" s="42" t="s">
        <v>110</v>
      </c>
      <c r="B2056" s="50">
        <v>0.18115999999997712</v>
      </c>
      <c r="C2056" s="45">
        <v>0</v>
      </c>
      <c r="D2056" s="45">
        <v>0.2680000000000291</v>
      </c>
      <c r="E2056" s="61">
        <v>1006</v>
      </c>
    </row>
    <row r="2057" spans="1:5" x14ac:dyDescent="0.25">
      <c r="A2057" s="42" t="s">
        <v>110</v>
      </c>
      <c r="B2057" s="50">
        <v>-0.56932499999999209</v>
      </c>
      <c r="C2057" s="45">
        <v>0</v>
      </c>
      <c r="D2057" s="45">
        <v>0.2680000000000291</v>
      </c>
      <c r="E2057" s="61">
        <v>1010</v>
      </c>
    </row>
    <row r="2058" spans="1:5" x14ac:dyDescent="0.25">
      <c r="A2058" s="42" t="s">
        <v>110</v>
      </c>
      <c r="B2058" s="50">
        <v>-1.7670294999998077</v>
      </c>
      <c r="C2058" s="45">
        <v>0</v>
      </c>
      <c r="D2058" s="45">
        <v>0.26800000000002899</v>
      </c>
      <c r="E2058" s="59">
        <v>1026</v>
      </c>
    </row>
    <row r="2059" spans="1:5" x14ac:dyDescent="0.25">
      <c r="A2059" s="42" t="s">
        <v>110</v>
      </c>
      <c r="B2059" s="50">
        <v>-0.10565800000000536</v>
      </c>
      <c r="C2059" s="45">
        <v>0</v>
      </c>
      <c r="D2059" s="45">
        <v>0.26800000000002899</v>
      </c>
      <c r="E2059" s="59">
        <v>1037</v>
      </c>
    </row>
    <row r="2060" spans="1:5" x14ac:dyDescent="0.25">
      <c r="A2060" s="54" t="s">
        <v>110</v>
      </c>
      <c r="B2060" s="50">
        <v>-0.15615999999988617</v>
      </c>
      <c r="C2060" s="45">
        <v>0</v>
      </c>
      <c r="D2060" s="45">
        <v>0</v>
      </c>
      <c r="E2060" s="61">
        <v>1057</v>
      </c>
    </row>
    <row r="2061" spans="1:5" x14ac:dyDescent="0.25">
      <c r="A2061" s="54" t="s">
        <v>110</v>
      </c>
      <c r="B2061" s="50">
        <v>-0.46560999999974229</v>
      </c>
      <c r="C2061" s="45">
        <v>0</v>
      </c>
      <c r="D2061" s="45">
        <v>0</v>
      </c>
      <c r="E2061" s="61">
        <v>1066</v>
      </c>
    </row>
    <row r="2062" spans="1:5" x14ac:dyDescent="0.25">
      <c r="A2062" s="54" t="s">
        <v>110</v>
      </c>
      <c r="B2062" s="50">
        <v>8.615199999997003E-2</v>
      </c>
      <c r="C2062" s="45">
        <v>0</v>
      </c>
      <c r="D2062" s="45">
        <v>0</v>
      </c>
      <c r="E2062" s="59">
        <v>1075</v>
      </c>
    </row>
    <row r="2063" spans="1:5" x14ac:dyDescent="0.25">
      <c r="A2063" s="39" t="s">
        <v>110</v>
      </c>
      <c r="B2063" s="50">
        <v>0.60345550000056392</v>
      </c>
      <c r="C2063" s="45">
        <v>0</v>
      </c>
      <c r="D2063" s="45">
        <v>0</v>
      </c>
      <c r="E2063" s="61">
        <v>1108</v>
      </c>
    </row>
    <row r="2064" spans="1:5" x14ac:dyDescent="0.25">
      <c r="A2064" s="33" t="s">
        <v>110</v>
      </c>
      <c r="B2064" s="50">
        <v>-33.127642500000093</v>
      </c>
      <c r="C2064" s="45">
        <v>0</v>
      </c>
      <c r="D2064" s="45">
        <v>0</v>
      </c>
      <c r="E2064" s="61">
        <v>1115</v>
      </c>
    </row>
    <row r="2065" spans="1:5" x14ac:dyDescent="0.25">
      <c r="A2065" s="39" t="s">
        <v>110</v>
      </c>
      <c r="B2065" s="50">
        <v>0.18637999999987187</v>
      </c>
      <c r="C2065" s="45">
        <v>0</v>
      </c>
      <c r="D2065" s="45">
        <v>0</v>
      </c>
      <c r="E2065" s="61">
        <v>1124</v>
      </c>
    </row>
    <row r="2066" spans="1:5" x14ac:dyDescent="0.25">
      <c r="A2066" s="39" t="s">
        <v>110</v>
      </c>
      <c r="B2066" s="50">
        <v>0.44026000000008025</v>
      </c>
      <c r="C2066" s="45">
        <v>0</v>
      </c>
      <c r="D2066" s="45">
        <v>0</v>
      </c>
      <c r="E2066" s="61">
        <v>1131</v>
      </c>
    </row>
    <row r="2067" spans="1:5" x14ac:dyDescent="0.25">
      <c r="A2067" s="39" t="s">
        <v>110</v>
      </c>
      <c r="B2067" s="50">
        <v>52.581400000000031</v>
      </c>
      <c r="C2067" s="45">
        <v>0</v>
      </c>
      <c r="D2067" s="45">
        <v>0</v>
      </c>
      <c r="E2067" s="61">
        <v>1136</v>
      </c>
    </row>
    <row r="2068" spans="1:5" x14ac:dyDescent="0.25">
      <c r="A2068" s="39" t="s">
        <v>110</v>
      </c>
      <c r="B2068" s="50">
        <v>-62.006890000000567</v>
      </c>
      <c r="C2068" s="45">
        <v>0</v>
      </c>
      <c r="D2068" s="45">
        <v>0</v>
      </c>
      <c r="E2068" s="61">
        <v>1139</v>
      </c>
    </row>
    <row r="2069" spans="1:5" x14ac:dyDescent="0.25">
      <c r="A2069" s="39" t="s">
        <v>110</v>
      </c>
      <c r="B2069" s="50">
        <v>3.5767400000004272</v>
      </c>
      <c r="C2069" s="45">
        <v>0</v>
      </c>
      <c r="D2069" s="45">
        <v>0</v>
      </c>
      <c r="E2069" s="61">
        <v>1146</v>
      </c>
    </row>
    <row r="2070" spans="1:5" x14ac:dyDescent="0.25">
      <c r="A2070" s="39" t="s">
        <v>110</v>
      </c>
      <c r="B2070" s="50">
        <v>-2.2604699999999411</v>
      </c>
      <c r="C2070" s="45">
        <v>0</v>
      </c>
      <c r="D2070" s="45">
        <v>0</v>
      </c>
      <c r="E2070" s="61">
        <v>1159</v>
      </c>
    </row>
    <row r="2071" spans="1:5" x14ac:dyDescent="0.25">
      <c r="A2071" s="39" t="s">
        <v>110</v>
      </c>
      <c r="B2071" s="50">
        <v>7.5328000000001794</v>
      </c>
      <c r="C2071" s="45">
        <v>0</v>
      </c>
      <c r="D2071" s="45">
        <v>0</v>
      </c>
      <c r="E2071" s="61">
        <v>1166</v>
      </c>
    </row>
    <row r="2072" spans="1:5" x14ac:dyDescent="0.25">
      <c r="A2072" s="39" t="s">
        <v>110</v>
      </c>
      <c r="B2072" s="50">
        <v>-0.86550000000011096</v>
      </c>
      <c r="C2072" s="45">
        <v>0</v>
      </c>
      <c r="D2072" s="45">
        <v>0</v>
      </c>
      <c r="E2072" s="61">
        <v>1176</v>
      </c>
    </row>
    <row r="2073" spans="1:5" x14ac:dyDescent="0.25">
      <c r="A2073" s="39" t="s">
        <v>110</v>
      </c>
      <c r="B2073" s="50">
        <v>-748.04739999999993</v>
      </c>
      <c r="C2073" s="45">
        <v>0</v>
      </c>
      <c r="D2073" s="45">
        <v>0</v>
      </c>
      <c r="E2073" s="61">
        <v>1186</v>
      </c>
    </row>
    <row r="2074" spans="1:5" x14ac:dyDescent="0.25">
      <c r="A2074" s="39" t="s">
        <v>110</v>
      </c>
      <c r="B2074" s="50">
        <v>0</v>
      </c>
      <c r="C2074" s="45">
        <v>0</v>
      </c>
      <c r="D2074" s="45">
        <v>0</v>
      </c>
      <c r="E2074" s="61">
        <v>1190</v>
      </c>
    </row>
    <row r="2075" spans="1:5" x14ac:dyDescent="0.25">
      <c r="A2075" s="39" t="s">
        <v>110</v>
      </c>
      <c r="B2075" s="50">
        <v>0.12080000000014479</v>
      </c>
      <c r="C2075" s="45">
        <v>0</v>
      </c>
      <c r="D2075" s="45">
        <v>0</v>
      </c>
      <c r="E2075" s="61">
        <v>1230</v>
      </c>
    </row>
    <row r="2076" spans="1:5" x14ac:dyDescent="0.25">
      <c r="A2076" s="39" t="s">
        <v>110</v>
      </c>
      <c r="B2076" s="50">
        <v>0.10464999999999236</v>
      </c>
      <c r="C2076" s="45">
        <v>0</v>
      </c>
      <c r="D2076" s="45">
        <v>0</v>
      </c>
      <c r="E2076" s="61">
        <v>1232</v>
      </c>
    </row>
    <row r="2077" spans="1:5" x14ac:dyDescent="0.25">
      <c r="A2077" s="39" t="s">
        <v>110</v>
      </c>
      <c r="B2077" s="50">
        <v>-6.7948000000000093</v>
      </c>
      <c r="C2077" s="45">
        <v>0</v>
      </c>
      <c r="D2077" s="45">
        <v>0</v>
      </c>
      <c r="E2077" s="61">
        <v>1236</v>
      </c>
    </row>
    <row r="2078" spans="1:5" x14ac:dyDescent="0.25">
      <c r="A2078" s="39" t="s">
        <v>110</v>
      </c>
      <c r="B2078" s="50">
        <v>750.04939999999988</v>
      </c>
      <c r="C2078" s="45">
        <v>0</v>
      </c>
      <c r="D2078" s="45">
        <v>0</v>
      </c>
      <c r="E2078" s="60">
        <v>1206</v>
      </c>
    </row>
    <row r="2079" spans="1:5" x14ac:dyDescent="0.25">
      <c r="A2079" s="40" t="s">
        <v>110</v>
      </c>
      <c r="B2079" s="50">
        <f>'1281'!F10</f>
        <v>-0.37559999999984939</v>
      </c>
      <c r="C2079" s="45">
        <v>0</v>
      </c>
      <c r="D2079" s="45">
        <v>-0.15090000000009199</v>
      </c>
      <c r="E2079" s="61">
        <v>1281</v>
      </c>
    </row>
    <row r="2080" spans="1:5" x14ac:dyDescent="0.25">
      <c r="A2080" s="42" t="s">
        <v>1211</v>
      </c>
      <c r="B2080" s="50">
        <v>-14.301456186530174</v>
      </c>
      <c r="C2080" s="45">
        <v>-14.301456186530174</v>
      </c>
      <c r="D2080" s="45">
        <v>-14.301456186530174</v>
      </c>
      <c r="E2080" s="61" t="s">
        <v>1212</v>
      </c>
    </row>
    <row r="2081" spans="1:5" x14ac:dyDescent="0.25">
      <c r="A2081" s="39" t="s">
        <v>1211</v>
      </c>
      <c r="B2081" s="50">
        <v>-8.4110000000009677E-2</v>
      </c>
      <c r="C2081" s="45">
        <v>0</v>
      </c>
      <c r="D2081" s="45">
        <v>0</v>
      </c>
      <c r="E2081" s="61">
        <v>1134</v>
      </c>
    </row>
    <row r="2082" spans="1:5" x14ac:dyDescent="0.25">
      <c r="A2082" s="39" t="s">
        <v>1211</v>
      </c>
      <c r="B2082" s="50">
        <v>-1.6600000000039472E-2</v>
      </c>
      <c r="C2082" s="45">
        <v>0</v>
      </c>
      <c r="D2082" s="45">
        <v>0</v>
      </c>
      <c r="E2082" s="61">
        <v>1211</v>
      </c>
    </row>
    <row r="2083" spans="1:5" x14ac:dyDescent="0.25">
      <c r="A2083" s="42" t="s">
        <v>1213</v>
      </c>
      <c r="B2083" s="50">
        <v>-2.6373300000000199</v>
      </c>
      <c r="C2083" s="45">
        <v>0</v>
      </c>
      <c r="D2083" s="45">
        <v>0.2680000000000291</v>
      </c>
      <c r="E2083" s="61" t="s">
        <v>1214</v>
      </c>
    </row>
    <row r="2084" spans="1:5" x14ac:dyDescent="0.25">
      <c r="A2084" s="42" t="s">
        <v>1213</v>
      </c>
      <c r="B2084" s="50">
        <v>1.7365500000323664E-2</v>
      </c>
      <c r="C2084" s="45">
        <v>0</v>
      </c>
      <c r="D2084" s="45">
        <v>0.2680000000000291</v>
      </c>
      <c r="E2084" s="61">
        <v>1014</v>
      </c>
    </row>
    <row r="2085" spans="1:5" x14ac:dyDescent="0.25">
      <c r="A2085" s="39" t="s">
        <v>1213</v>
      </c>
      <c r="B2085" s="50">
        <v>-0.78460000000006858</v>
      </c>
      <c r="C2085" s="45">
        <v>0</v>
      </c>
      <c r="D2085" s="45">
        <v>0</v>
      </c>
      <c r="E2085" s="61">
        <v>1181</v>
      </c>
    </row>
    <row r="2086" spans="1:5" x14ac:dyDescent="0.25">
      <c r="A2086" s="39" t="s">
        <v>1213</v>
      </c>
      <c r="B2086" s="50">
        <v>0.45600000000013097</v>
      </c>
      <c r="C2086" s="45">
        <v>0</v>
      </c>
      <c r="D2086" s="45">
        <v>0</v>
      </c>
      <c r="E2086" s="61">
        <v>1185</v>
      </c>
    </row>
    <row r="2087" spans="1:5" x14ac:dyDescent="0.25">
      <c r="A2087" s="39" t="s">
        <v>1213</v>
      </c>
      <c r="B2087" s="50">
        <v>0.58320000000003347</v>
      </c>
      <c r="C2087" s="45">
        <v>0</v>
      </c>
      <c r="D2087" s="45">
        <v>0</v>
      </c>
      <c r="E2087" s="61">
        <v>1189</v>
      </c>
    </row>
    <row r="2088" spans="1:5" x14ac:dyDescent="0.25">
      <c r="A2088" s="39" t="s">
        <v>1213</v>
      </c>
      <c r="B2088" s="50">
        <v>2.1720000000000255</v>
      </c>
      <c r="C2088" s="45">
        <v>0</v>
      </c>
      <c r="D2088" s="45">
        <v>0</v>
      </c>
      <c r="E2088" s="61">
        <v>1201</v>
      </c>
    </row>
    <row r="2089" spans="1:5" x14ac:dyDescent="0.25">
      <c r="A2089" s="39" t="s">
        <v>1213</v>
      </c>
      <c r="B2089" s="50">
        <v>-0.4304719999995541</v>
      </c>
      <c r="C2089" s="45">
        <v>0</v>
      </c>
      <c r="D2089" s="45">
        <v>0</v>
      </c>
      <c r="E2089" s="61">
        <v>1212</v>
      </c>
    </row>
    <row r="2090" spans="1:5" x14ac:dyDescent="0.25">
      <c r="A2090" s="42" t="s">
        <v>1213</v>
      </c>
      <c r="B2090" s="50">
        <f>'1305'!D9</f>
        <v>-0.11999999999989086</v>
      </c>
      <c r="C2090" s="45">
        <v>0</v>
      </c>
      <c r="D2090" s="45">
        <v>0</v>
      </c>
      <c r="E2090" s="61">
        <v>1305</v>
      </c>
    </row>
    <row r="2091" spans="1:5" x14ac:dyDescent="0.25">
      <c r="A2091" s="42" t="s">
        <v>1215</v>
      </c>
      <c r="B2091" s="50">
        <v>-88.34230000000025</v>
      </c>
      <c r="C2091" s="45">
        <v>-88.34230000000025</v>
      </c>
      <c r="D2091" s="45">
        <v>-88.34230000000025</v>
      </c>
      <c r="E2091" s="61">
        <v>179</v>
      </c>
    </row>
    <row r="2092" spans="1:5" ht="30" x14ac:dyDescent="0.25">
      <c r="A2092" s="42" t="s">
        <v>108</v>
      </c>
      <c r="B2092" s="50">
        <v>-0.37727988284905223</v>
      </c>
      <c r="C2092" s="45">
        <v>-0.37727988284905223</v>
      </c>
      <c r="D2092" s="45">
        <v>-0.37727988284905223</v>
      </c>
      <c r="E2092" s="61" t="s">
        <v>1216</v>
      </c>
    </row>
    <row r="2093" spans="1:5" x14ac:dyDescent="0.25">
      <c r="A2093" s="39" t="s">
        <v>108</v>
      </c>
      <c r="B2093" s="50">
        <v>1.2330000000019936E-2</v>
      </c>
      <c r="C2093" s="45">
        <v>0</v>
      </c>
      <c r="D2093" s="45">
        <v>0</v>
      </c>
      <c r="E2093" s="61">
        <v>1134</v>
      </c>
    </row>
    <row r="2094" spans="1:5" x14ac:dyDescent="0.25">
      <c r="A2094" s="40" t="s">
        <v>108</v>
      </c>
      <c r="B2094" s="50">
        <f>'1281'!F5</f>
        <v>0.25030000000003838</v>
      </c>
      <c r="C2094" s="45">
        <v>0</v>
      </c>
      <c r="D2094" s="45">
        <v>-0.15090000000009199</v>
      </c>
      <c r="E2094" s="61">
        <v>1281</v>
      </c>
    </row>
    <row r="2095" spans="1:5" x14ac:dyDescent="0.25">
      <c r="A2095" s="42" t="s">
        <v>1217</v>
      </c>
      <c r="B2095" s="50">
        <v>-0.11290000000008149</v>
      </c>
      <c r="C2095" s="45">
        <v>0</v>
      </c>
      <c r="D2095" s="45">
        <v>-0.11290000000008149</v>
      </c>
      <c r="E2095" s="61">
        <v>692</v>
      </c>
    </row>
    <row r="2096" spans="1:5" x14ac:dyDescent="0.25">
      <c r="A2096" s="42" t="s">
        <v>1218</v>
      </c>
      <c r="B2096" s="50">
        <v>-4.9060000000281434E-2</v>
      </c>
      <c r="C2096" s="45"/>
      <c r="D2096" s="45"/>
      <c r="E2096" s="61">
        <v>894</v>
      </c>
    </row>
    <row r="2097" spans="1:5" x14ac:dyDescent="0.25">
      <c r="A2097" s="42" t="s">
        <v>1219</v>
      </c>
      <c r="B2097" s="50">
        <v>-0.84955000000019254</v>
      </c>
      <c r="C2097" s="45">
        <v>0</v>
      </c>
      <c r="D2097" s="45">
        <v>0</v>
      </c>
      <c r="E2097" s="61" t="s">
        <v>1220</v>
      </c>
    </row>
    <row r="2098" spans="1:5" x14ac:dyDescent="0.25">
      <c r="A2098" s="42" t="s">
        <v>1219</v>
      </c>
      <c r="B2098" s="50">
        <v>1.3799999999946522E-2</v>
      </c>
      <c r="C2098" s="45">
        <v>0</v>
      </c>
      <c r="D2098" s="45">
        <v>0.2680000000000291</v>
      </c>
      <c r="E2098" s="61">
        <v>1005</v>
      </c>
    </row>
    <row r="2099" spans="1:5" x14ac:dyDescent="0.25">
      <c r="A2099" s="39" t="s">
        <v>1219</v>
      </c>
      <c r="B2099" s="50">
        <v>1.0375999999999408</v>
      </c>
      <c r="C2099" s="45">
        <v>0</v>
      </c>
      <c r="D2099" s="45">
        <v>0</v>
      </c>
      <c r="E2099" s="61">
        <v>1200</v>
      </c>
    </row>
    <row r="2100" spans="1:5" x14ac:dyDescent="0.25">
      <c r="A2100" s="42" t="s">
        <v>1221</v>
      </c>
      <c r="B2100" s="50">
        <v>-0.56459999999998445</v>
      </c>
      <c r="C2100" s="45">
        <v>0</v>
      </c>
      <c r="D2100" s="45">
        <v>0</v>
      </c>
      <c r="E2100" s="61" t="s">
        <v>1222</v>
      </c>
    </row>
    <row r="2101" spans="1:5" x14ac:dyDescent="0.25">
      <c r="A2101" s="42" t="s">
        <v>1221</v>
      </c>
      <c r="B2101" s="50">
        <v>1.5999999998257408E-3</v>
      </c>
      <c r="C2101" s="45">
        <v>0</v>
      </c>
      <c r="D2101" s="45">
        <v>0</v>
      </c>
      <c r="E2101" s="61">
        <v>989</v>
      </c>
    </row>
    <row r="2102" spans="1:5" x14ac:dyDescent="0.25">
      <c r="A2102" s="42" t="s">
        <v>1221</v>
      </c>
      <c r="B2102" s="50">
        <v>-0.49419999999997799</v>
      </c>
      <c r="C2102" s="45">
        <v>0</v>
      </c>
      <c r="D2102" s="45">
        <v>0.2680000000000291</v>
      </c>
      <c r="E2102" s="61">
        <v>1011</v>
      </c>
    </row>
    <row r="2103" spans="1:5" x14ac:dyDescent="0.25">
      <c r="A2103" s="42" t="s">
        <v>1221</v>
      </c>
      <c r="B2103" s="50">
        <v>-0.15211125000007542</v>
      </c>
      <c r="C2103" s="45">
        <v>0</v>
      </c>
      <c r="D2103" s="45">
        <v>0.26800000000002899</v>
      </c>
      <c r="E2103" s="59">
        <v>1034</v>
      </c>
    </row>
    <row r="2104" spans="1:5" x14ac:dyDescent="0.25">
      <c r="A2104" s="42" t="s">
        <v>1223</v>
      </c>
      <c r="B2104" s="50">
        <v>1.8954000000001088</v>
      </c>
      <c r="C2104" s="45">
        <v>0</v>
      </c>
      <c r="D2104" s="45">
        <v>1.8954000000001088</v>
      </c>
      <c r="E2104" s="61" t="s">
        <v>1224</v>
      </c>
    </row>
    <row r="2105" spans="1:5" x14ac:dyDescent="0.25">
      <c r="A2105" s="42" t="s">
        <v>1225</v>
      </c>
      <c r="B2105" s="50">
        <v>-0.4239999999997508</v>
      </c>
      <c r="C2105" s="45">
        <v>0</v>
      </c>
      <c r="D2105" s="45">
        <v>-0.4239999999997508</v>
      </c>
      <c r="E2105" s="61">
        <v>544</v>
      </c>
    </row>
    <row r="2106" spans="1:5" x14ac:dyDescent="0.25">
      <c r="A2106" s="42" t="s">
        <v>1226</v>
      </c>
      <c r="B2106" s="50">
        <v>-1.2860804541588777</v>
      </c>
      <c r="C2106" s="45">
        <v>-1.2860804541588777</v>
      </c>
      <c r="D2106" s="45">
        <v>-1.2860804541588777</v>
      </c>
      <c r="E2106" s="61" t="s">
        <v>1227</v>
      </c>
    </row>
    <row r="2107" spans="1:5" x14ac:dyDescent="0.25">
      <c r="A2107" s="42" t="s">
        <v>1228</v>
      </c>
      <c r="B2107" s="50">
        <v>1.7317999999999074</v>
      </c>
      <c r="C2107" s="45">
        <v>0</v>
      </c>
      <c r="D2107" s="45">
        <v>1.7317999999999074</v>
      </c>
      <c r="E2107" s="61" t="s">
        <v>1229</v>
      </c>
    </row>
    <row r="2108" spans="1:5" ht="45" x14ac:dyDescent="0.25">
      <c r="A2108" s="42" t="s">
        <v>1230</v>
      </c>
      <c r="B2108" s="50">
        <v>-2.3206000000129734E-2</v>
      </c>
      <c r="C2108" s="45">
        <v>0</v>
      </c>
      <c r="D2108" s="45">
        <v>4.5594000000050983E-2</v>
      </c>
      <c r="E2108" s="61" t="s">
        <v>1231</v>
      </c>
    </row>
    <row r="2109" spans="1:5" x14ac:dyDescent="0.25">
      <c r="A2109" s="42" t="s">
        <v>49</v>
      </c>
      <c r="B2109" s="50">
        <v>2.5286800000001222</v>
      </c>
      <c r="C2109" s="45">
        <v>0</v>
      </c>
      <c r="D2109" s="45">
        <v>0</v>
      </c>
      <c r="E2109" s="61">
        <v>966</v>
      </c>
    </row>
    <row r="2110" spans="1:5" x14ac:dyDescent="0.25">
      <c r="A2110" s="42" t="s">
        <v>49</v>
      </c>
      <c r="B2110" s="50">
        <v>-6.5620000000080836E-2</v>
      </c>
      <c r="C2110" s="45">
        <v>0</v>
      </c>
      <c r="D2110" s="45">
        <v>0</v>
      </c>
      <c r="E2110" s="61">
        <v>979</v>
      </c>
    </row>
    <row r="2111" spans="1:5" x14ac:dyDescent="0.25">
      <c r="A2111" s="42" t="s">
        <v>49</v>
      </c>
      <c r="B2111" s="50">
        <v>-6.2100000000100408E-2</v>
      </c>
      <c r="C2111" s="45">
        <v>0</v>
      </c>
      <c r="D2111" s="45">
        <v>0</v>
      </c>
      <c r="E2111" s="61">
        <v>994</v>
      </c>
    </row>
    <row r="2112" spans="1:5" x14ac:dyDescent="0.25">
      <c r="A2112" s="42" t="s">
        <v>49</v>
      </c>
      <c r="B2112" s="50">
        <v>0.14885000000003856</v>
      </c>
      <c r="C2112" s="45">
        <v>0</v>
      </c>
      <c r="D2112" s="45">
        <v>0.2680000000000291</v>
      </c>
      <c r="E2112" s="61">
        <v>1011</v>
      </c>
    </row>
    <row r="2113" spans="1:5" x14ac:dyDescent="0.25">
      <c r="A2113" s="42" t="s">
        <v>49</v>
      </c>
      <c r="B2113" s="50">
        <v>-0.28352200000017547</v>
      </c>
      <c r="C2113" s="45">
        <v>0</v>
      </c>
      <c r="D2113" s="45">
        <v>0.2680000000000291</v>
      </c>
      <c r="E2113" s="59">
        <v>1037</v>
      </c>
    </row>
    <row r="2114" spans="1:5" x14ac:dyDescent="0.25">
      <c r="A2114" s="54" t="s">
        <v>49</v>
      </c>
      <c r="B2114" s="50">
        <v>-4.1600000000698856E-3</v>
      </c>
      <c r="C2114" s="45">
        <v>0</v>
      </c>
      <c r="D2114" s="45">
        <v>0</v>
      </c>
      <c r="E2114" s="61">
        <v>1062</v>
      </c>
    </row>
    <row r="2115" spans="1:5" x14ac:dyDescent="0.25">
      <c r="A2115" s="40" t="s">
        <v>49</v>
      </c>
      <c r="B2115" s="50">
        <v>-0.35034550000000309</v>
      </c>
      <c r="C2115" s="45">
        <v>0</v>
      </c>
      <c r="D2115" s="45">
        <v>0</v>
      </c>
      <c r="E2115" s="61">
        <v>1102</v>
      </c>
    </row>
    <row r="2116" spans="1:5" x14ac:dyDescent="0.25">
      <c r="A2116" s="39" t="s">
        <v>49</v>
      </c>
      <c r="B2116" s="50">
        <v>3.8700000000062573E-2</v>
      </c>
      <c r="C2116" s="45">
        <v>0</v>
      </c>
      <c r="D2116" s="45">
        <v>0</v>
      </c>
      <c r="E2116" s="61">
        <v>1128</v>
      </c>
    </row>
    <row r="2117" spans="1:5" x14ac:dyDescent="0.25">
      <c r="A2117" s="39" t="s">
        <v>49</v>
      </c>
      <c r="B2117" s="50">
        <v>-1.9834999999999354</v>
      </c>
      <c r="C2117" s="45">
        <v>0</v>
      </c>
      <c r="D2117" s="45">
        <v>0</v>
      </c>
      <c r="E2117" s="61">
        <v>1129</v>
      </c>
    </row>
    <row r="2118" spans="1:5" x14ac:dyDescent="0.25">
      <c r="A2118" s="39" t="s">
        <v>49</v>
      </c>
      <c r="B2118" s="50">
        <v>0.38513000000011743</v>
      </c>
      <c r="C2118" s="45">
        <v>0</v>
      </c>
      <c r="D2118" s="45">
        <v>0</v>
      </c>
      <c r="E2118" s="61">
        <v>1160</v>
      </c>
    </row>
    <row r="2119" spans="1:5" x14ac:dyDescent="0.25">
      <c r="A2119" s="39" t="s">
        <v>49</v>
      </c>
      <c r="B2119" s="50">
        <v>-0.80999999999994543</v>
      </c>
      <c r="C2119" s="45">
        <v>0</v>
      </c>
      <c r="D2119" s="45">
        <v>0</v>
      </c>
      <c r="E2119" s="61">
        <v>1168</v>
      </c>
    </row>
    <row r="2120" spans="1:5" x14ac:dyDescent="0.25">
      <c r="A2120" s="39" t="s">
        <v>49</v>
      </c>
      <c r="B2120" s="50">
        <v>-0.24400000000002819</v>
      </c>
      <c r="C2120" s="45">
        <v>0</v>
      </c>
      <c r="D2120" s="45">
        <v>0</v>
      </c>
      <c r="E2120" s="61">
        <v>1190</v>
      </c>
    </row>
    <row r="2121" spans="1:5" x14ac:dyDescent="0.25">
      <c r="A2121" s="39" t="s">
        <v>49</v>
      </c>
      <c r="B2121" s="50">
        <v>0.72999999999979082</v>
      </c>
      <c r="C2121" s="45">
        <v>0</v>
      </c>
      <c r="D2121" s="45">
        <v>0</v>
      </c>
      <c r="E2121" s="61">
        <v>1219</v>
      </c>
    </row>
    <row r="2122" spans="1:5" x14ac:dyDescent="0.25">
      <c r="A2122" s="39" t="s">
        <v>49</v>
      </c>
      <c r="B2122" s="50">
        <v>-1.1054000000000315</v>
      </c>
      <c r="C2122" s="45">
        <v>0</v>
      </c>
      <c r="D2122" s="45">
        <v>0</v>
      </c>
      <c r="E2122" s="61">
        <v>1231</v>
      </c>
    </row>
    <row r="2123" spans="1:5" x14ac:dyDescent="0.25">
      <c r="A2123" s="39" t="s">
        <v>49</v>
      </c>
      <c r="B2123" s="50">
        <v>-0.14642000000026201</v>
      </c>
      <c r="C2123" s="45">
        <v>0</v>
      </c>
      <c r="D2123" s="45">
        <v>0</v>
      </c>
      <c r="E2123" s="61">
        <v>1243</v>
      </c>
    </row>
    <row r="2124" spans="1:5" x14ac:dyDescent="0.25">
      <c r="A2124" s="39" t="s">
        <v>49</v>
      </c>
      <c r="B2124" s="50">
        <v>-0.18440000000009604</v>
      </c>
      <c r="C2124" s="45">
        <v>0</v>
      </c>
      <c r="D2124" s="45">
        <v>0</v>
      </c>
      <c r="E2124" s="61">
        <v>1253</v>
      </c>
    </row>
    <row r="2125" spans="1:5" x14ac:dyDescent="0.25">
      <c r="A2125" s="39" t="s">
        <v>49</v>
      </c>
      <c r="B2125" s="50">
        <f>'1267'!F5</f>
        <v>0.29559999999992215</v>
      </c>
      <c r="C2125" s="45">
        <v>0</v>
      </c>
      <c r="D2125" s="45">
        <v>-0.1509000000000924</v>
      </c>
      <c r="E2125" s="61">
        <v>1267</v>
      </c>
    </row>
    <row r="2126" spans="1:5" x14ac:dyDescent="0.25">
      <c r="A2126" s="69" t="s">
        <v>49</v>
      </c>
      <c r="B2126" s="50">
        <f>'1296'!D8</f>
        <v>0.11999999999989086</v>
      </c>
      <c r="C2126" s="45">
        <v>0</v>
      </c>
      <c r="D2126" s="45">
        <v>0</v>
      </c>
      <c r="E2126" s="61">
        <v>1296</v>
      </c>
    </row>
    <row r="2127" spans="1:5" x14ac:dyDescent="0.25">
      <c r="A2127" s="42" t="s">
        <v>49</v>
      </c>
      <c r="B2127" s="50">
        <f>'1305'!D6</f>
        <v>-2.9999999999972715E-2</v>
      </c>
      <c r="C2127" s="45">
        <v>0</v>
      </c>
      <c r="D2127" s="45">
        <v>0</v>
      </c>
      <c r="E2127" s="61">
        <v>1305</v>
      </c>
    </row>
    <row r="2128" spans="1:5" x14ac:dyDescent="0.25">
      <c r="A2128" s="42" t="s">
        <v>1232</v>
      </c>
      <c r="B2128" s="50">
        <v>-0.23919999999998254</v>
      </c>
      <c r="C2128" s="45">
        <v>0</v>
      </c>
      <c r="D2128" s="45">
        <v>-0.23919999999998254</v>
      </c>
      <c r="E2128" s="61">
        <v>722</v>
      </c>
    </row>
    <row r="2129" spans="1:5" x14ac:dyDescent="0.25">
      <c r="A2129" s="42" t="s">
        <v>1233</v>
      </c>
      <c r="B2129" s="50">
        <v>1.7600000000015825E-2</v>
      </c>
      <c r="C2129" s="45">
        <v>0</v>
      </c>
      <c r="D2129" s="45">
        <v>1.7600000000015825E-2</v>
      </c>
      <c r="E2129" s="61">
        <v>601</v>
      </c>
    </row>
    <row r="2130" spans="1:5" x14ac:dyDescent="0.25">
      <c r="A2130" s="42" t="s">
        <v>1234</v>
      </c>
      <c r="B2130" s="50">
        <v>6.7200000000013915E-2</v>
      </c>
      <c r="C2130" s="45">
        <v>0</v>
      </c>
      <c r="D2130" s="45">
        <v>0.2680000000000291</v>
      </c>
      <c r="E2130" s="61">
        <v>927</v>
      </c>
    </row>
    <row r="2131" spans="1:5" ht="180" x14ac:dyDescent="0.25">
      <c r="A2131" s="42" t="s">
        <v>1235</v>
      </c>
      <c r="B2131" s="50">
        <v>-0.64271500000063497</v>
      </c>
      <c r="C2131" s="45">
        <v>0</v>
      </c>
      <c r="D2131" s="45">
        <v>-0.88515500000033853</v>
      </c>
      <c r="E2131" s="61" t="s">
        <v>1236</v>
      </c>
    </row>
    <row r="2132" spans="1:5" x14ac:dyDescent="0.25">
      <c r="A2132" s="42" t="s">
        <v>1235</v>
      </c>
      <c r="B2132" s="50">
        <v>-0.11321999999995569</v>
      </c>
      <c r="C2132" s="45">
        <v>0</v>
      </c>
      <c r="D2132" s="45">
        <v>0.2680000000000291</v>
      </c>
      <c r="E2132" s="61">
        <v>951</v>
      </c>
    </row>
    <row r="2133" spans="1:5" x14ac:dyDescent="0.25">
      <c r="A2133" s="42" t="s">
        <v>1235</v>
      </c>
      <c r="B2133" s="50">
        <v>119.94449000000009</v>
      </c>
      <c r="C2133" s="45">
        <v>0</v>
      </c>
      <c r="D2133" s="45">
        <v>-0.17178000000001248</v>
      </c>
      <c r="E2133" s="61">
        <v>956</v>
      </c>
    </row>
    <row r="2134" spans="1:5" x14ac:dyDescent="0.25">
      <c r="A2134" s="42" t="s">
        <v>1235</v>
      </c>
      <c r="B2134" s="50">
        <v>-119.27140000000003</v>
      </c>
      <c r="C2134" s="45">
        <v>0</v>
      </c>
      <c r="D2134" s="45">
        <v>0</v>
      </c>
      <c r="E2134" s="61">
        <v>971</v>
      </c>
    </row>
    <row r="2135" spans="1:5" x14ac:dyDescent="0.25">
      <c r="A2135" s="42" t="s">
        <v>1235</v>
      </c>
      <c r="B2135" s="50">
        <v>0.3930000000000291</v>
      </c>
      <c r="C2135" s="45">
        <v>0</v>
      </c>
      <c r="D2135" s="45">
        <v>0</v>
      </c>
      <c r="E2135" s="61">
        <v>987</v>
      </c>
    </row>
    <row r="2136" spans="1:5" x14ac:dyDescent="0.25">
      <c r="A2136" s="42" t="s">
        <v>1235</v>
      </c>
      <c r="B2136" s="50">
        <v>322.26172999999972</v>
      </c>
      <c r="C2136" s="45">
        <v>0</v>
      </c>
      <c r="D2136" s="45">
        <v>0.26800000000002899</v>
      </c>
      <c r="E2136" s="59">
        <v>1025</v>
      </c>
    </row>
    <row r="2137" spans="1:5" x14ac:dyDescent="0.25">
      <c r="A2137" s="42" t="s">
        <v>1235</v>
      </c>
      <c r="B2137" s="50">
        <v>-322.57503000000003</v>
      </c>
      <c r="C2137" s="45">
        <v>0</v>
      </c>
      <c r="D2137" s="45">
        <v>0.26800000000002899</v>
      </c>
      <c r="E2137" s="59">
        <v>1024</v>
      </c>
    </row>
    <row r="2138" spans="1:5" x14ac:dyDescent="0.25">
      <c r="A2138" s="42" t="s">
        <v>1235</v>
      </c>
      <c r="B2138" s="50">
        <v>-0.40592400000002726</v>
      </c>
      <c r="C2138" s="45">
        <v>0</v>
      </c>
      <c r="D2138" s="45">
        <v>0.26800000000002899</v>
      </c>
      <c r="E2138" s="61">
        <v>1046</v>
      </c>
    </row>
    <row r="2139" spans="1:5" x14ac:dyDescent="0.25">
      <c r="A2139" s="42" t="s">
        <v>1235</v>
      </c>
      <c r="B2139" s="50">
        <v>1.9488700000010795E-2</v>
      </c>
      <c r="C2139" s="45">
        <v>0</v>
      </c>
      <c r="D2139" s="45">
        <v>0.26800000000002899</v>
      </c>
      <c r="E2139" s="61">
        <v>1053</v>
      </c>
    </row>
    <row r="2140" spans="1:5" x14ac:dyDescent="0.25">
      <c r="A2140" s="54" t="s">
        <v>1235</v>
      </c>
      <c r="B2140" s="50">
        <v>0.17158999999992375</v>
      </c>
      <c r="C2140" s="45">
        <v>0</v>
      </c>
      <c r="D2140" s="45">
        <v>0</v>
      </c>
      <c r="E2140" s="61">
        <v>1070</v>
      </c>
    </row>
    <row r="2141" spans="1:5" x14ac:dyDescent="0.25">
      <c r="A2141" s="54" t="s">
        <v>1235</v>
      </c>
      <c r="B2141" s="50">
        <v>-0.46274700000003577</v>
      </c>
      <c r="C2141" s="45">
        <v>0</v>
      </c>
      <c r="D2141" s="45">
        <v>0</v>
      </c>
      <c r="E2141" s="61">
        <v>1088</v>
      </c>
    </row>
    <row r="2142" spans="1:5" x14ac:dyDescent="0.25">
      <c r="A2142" s="40" t="s">
        <v>1235</v>
      </c>
      <c r="B2142" s="50">
        <v>0.43772800000033385</v>
      </c>
      <c r="C2142" s="45">
        <v>0</v>
      </c>
      <c r="D2142" s="45">
        <v>0</v>
      </c>
      <c r="E2142" s="61">
        <v>1102</v>
      </c>
    </row>
    <row r="2143" spans="1:5" x14ac:dyDescent="0.25">
      <c r="A2143" s="39" t="s">
        <v>1235</v>
      </c>
      <c r="B2143" s="50">
        <v>-0.47550000000001091</v>
      </c>
      <c r="C2143" s="45">
        <v>0</v>
      </c>
      <c r="D2143" s="45">
        <v>0</v>
      </c>
      <c r="E2143" s="61">
        <v>1128</v>
      </c>
    </row>
    <row r="2144" spans="1:5" x14ac:dyDescent="0.25">
      <c r="A2144" s="39" t="s">
        <v>1235</v>
      </c>
      <c r="B2144" s="50">
        <v>3.974000000016531E-2</v>
      </c>
      <c r="C2144" s="45">
        <v>0</v>
      </c>
      <c r="D2144" s="45">
        <v>0</v>
      </c>
      <c r="E2144" s="61">
        <v>1172</v>
      </c>
    </row>
    <row r="2145" spans="1:5" x14ac:dyDescent="0.25">
      <c r="A2145" s="39" t="s">
        <v>1235</v>
      </c>
      <c r="B2145" s="50">
        <v>6.4000000000078217E-2</v>
      </c>
      <c r="C2145" s="45">
        <v>0</v>
      </c>
      <c r="D2145" s="45">
        <v>0</v>
      </c>
      <c r="E2145" s="61">
        <v>1184</v>
      </c>
    </row>
    <row r="2146" spans="1:5" x14ac:dyDescent="0.25">
      <c r="A2146" s="42" t="s">
        <v>1237</v>
      </c>
      <c r="B2146" s="50">
        <v>0.33940000000001191</v>
      </c>
      <c r="C2146" s="45">
        <v>0</v>
      </c>
      <c r="D2146" s="45">
        <v>0.2680000000000291</v>
      </c>
      <c r="E2146" s="61" t="s">
        <v>1238</v>
      </c>
    </row>
    <row r="2147" spans="1:5" x14ac:dyDescent="0.25">
      <c r="A2147" s="42" t="s">
        <v>1237</v>
      </c>
      <c r="B2147" s="50">
        <v>-0.34368000000006305</v>
      </c>
      <c r="C2147" s="45">
        <v>0</v>
      </c>
      <c r="D2147" s="45">
        <v>0.2680000000000291</v>
      </c>
      <c r="E2147" s="61">
        <v>942</v>
      </c>
    </row>
    <row r="2148" spans="1:5" x14ac:dyDescent="0.25">
      <c r="A2148" s="42" t="s">
        <v>1237</v>
      </c>
      <c r="B2148" s="50">
        <v>0.22900000000004184</v>
      </c>
      <c r="C2148" s="45">
        <v>0</v>
      </c>
      <c r="D2148" s="45">
        <v>0.2680000000000291</v>
      </c>
      <c r="E2148" s="61">
        <v>945</v>
      </c>
    </row>
    <row r="2149" spans="1:5" x14ac:dyDescent="0.25">
      <c r="A2149" s="42" t="s">
        <v>1237</v>
      </c>
      <c r="B2149" s="50">
        <v>0.23119999999971697</v>
      </c>
      <c r="C2149" s="45">
        <v>0</v>
      </c>
      <c r="D2149" s="45">
        <v>0.2680000000000291</v>
      </c>
      <c r="E2149" s="61">
        <v>960</v>
      </c>
    </row>
    <row r="2150" spans="1:5" x14ac:dyDescent="0.25">
      <c r="A2150" s="42" t="s">
        <v>1239</v>
      </c>
      <c r="B2150" s="50">
        <v>8.6208302798674481</v>
      </c>
      <c r="C2150" s="45">
        <v>8.6208302798674481</v>
      </c>
      <c r="D2150" s="45">
        <v>8.6208302798674481</v>
      </c>
      <c r="E2150" s="61" t="s">
        <v>1240</v>
      </c>
    </row>
    <row r="2151" spans="1:5" x14ac:dyDescent="0.25">
      <c r="A2151" s="42" t="s">
        <v>1241</v>
      </c>
      <c r="B2151" s="50">
        <v>-1.1415999999999258</v>
      </c>
      <c r="C2151" s="45">
        <v>0</v>
      </c>
      <c r="D2151" s="45">
        <v>0</v>
      </c>
      <c r="E2151" s="61">
        <v>808</v>
      </c>
    </row>
    <row r="2152" spans="1:5" ht="30" x14ac:dyDescent="0.25">
      <c r="A2152" s="42" t="s">
        <v>1242</v>
      </c>
      <c r="B2152" s="50">
        <v>6.6332525055820781</v>
      </c>
      <c r="C2152" s="45">
        <v>6.6332525055820781</v>
      </c>
      <c r="D2152" s="45">
        <v>6.6332525055820781</v>
      </c>
      <c r="E2152" s="61" t="s">
        <v>1243</v>
      </c>
    </row>
    <row r="2153" spans="1:5" x14ac:dyDescent="0.25">
      <c r="A2153" s="42" t="s">
        <v>1244</v>
      </c>
      <c r="B2153" s="50">
        <v>-0.46415000000069995</v>
      </c>
      <c r="C2153" s="45">
        <v>0</v>
      </c>
      <c r="D2153" s="45">
        <v>-0.46415000000069995</v>
      </c>
      <c r="E2153" s="61" t="s">
        <v>1245</v>
      </c>
    </row>
    <row r="2154" spans="1:5" ht="90" x14ac:dyDescent="0.25">
      <c r="A2154" s="42" t="s">
        <v>115</v>
      </c>
      <c r="B2154" s="50">
        <v>-1.04685500000069</v>
      </c>
      <c r="C2154" s="45">
        <v>0</v>
      </c>
      <c r="D2154" s="45">
        <v>-0.99209500000058881</v>
      </c>
      <c r="E2154" s="61" t="s">
        <v>1246</v>
      </c>
    </row>
    <row r="2155" spans="1:5" x14ac:dyDescent="0.25">
      <c r="A2155" s="42" t="s">
        <v>115</v>
      </c>
      <c r="B2155" s="50">
        <v>0.38099999999997181</v>
      </c>
      <c r="C2155" s="45">
        <v>0</v>
      </c>
      <c r="D2155" s="45">
        <v>0.2680000000000291</v>
      </c>
      <c r="E2155" s="61">
        <v>946</v>
      </c>
    </row>
    <row r="2156" spans="1:5" x14ac:dyDescent="0.25">
      <c r="A2156" s="42" t="s">
        <v>115</v>
      </c>
      <c r="B2156" s="50">
        <v>-9.9999999999909051E-3</v>
      </c>
      <c r="C2156" s="45">
        <v>0</v>
      </c>
      <c r="D2156" s="45">
        <v>0.2680000000000291</v>
      </c>
      <c r="E2156" s="61">
        <v>949</v>
      </c>
    </row>
    <row r="2157" spans="1:5" x14ac:dyDescent="0.25">
      <c r="A2157" s="42" t="s">
        <v>115</v>
      </c>
      <c r="B2157" s="50">
        <v>-0.39040000000002806</v>
      </c>
      <c r="C2157" s="45">
        <v>0</v>
      </c>
      <c r="D2157" s="45">
        <v>-0.17178000000001248</v>
      </c>
      <c r="E2157" s="61">
        <v>953</v>
      </c>
    </row>
    <row r="2158" spans="1:5" x14ac:dyDescent="0.25">
      <c r="A2158" s="42" t="s">
        <v>115</v>
      </c>
      <c r="B2158" s="50">
        <v>-5.6640000000015789E-2</v>
      </c>
      <c r="C2158" s="45">
        <v>0</v>
      </c>
      <c r="D2158" s="45">
        <v>0.2680000000000291</v>
      </c>
      <c r="E2158" s="61">
        <v>956</v>
      </c>
    </row>
    <row r="2159" spans="1:5" x14ac:dyDescent="0.25">
      <c r="A2159" s="42" t="s">
        <v>115</v>
      </c>
      <c r="B2159" s="50">
        <v>-0.12662000000000262</v>
      </c>
      <c r="C2159" s="45">
        <v>0</v>
      </c>
      <c r="D2159" s="45">
        <v>0</v>
      </c>
      <c r="E2159" s="61">
        <v>978</v>
      </c>
    </row>
    <row r="2160" spans="1:5" x14ac:dyDescent="0.25">
      <c r="A2160" s="40" t="s">
        <v>115</v>
      </c>
      <c r="B2160" s="50">
        <f>'1282'!F7</f>
        <v>-0.25279999999975189</v>
      </c>
      <c r="C2160" s="45">
        <v>0</v>
      </c>
      <c r="D2160" s="45">
        <v>-0.15090000000009199</v>
      </c>
      <c r="E2160" s="61">
        <v>1282</v>
      </c>
    </row>
    <row r="2161" spans="1:5" x14ac:dyDescent="0.25">
      <c r="A2161" s="42" t="s">
        <v>1247</v>
      </c>
      <c r="B2161" s="50">
        <v>0.86502500000051441</v>
      </c>
      <c r="C2161" s="45">
        <v>0</v>
      </c>
      <c r="D2161" s="45">
        <v>0.86502500000051441</v>
      </c>
      <c r="E2161" s="61" t="s">
        <v>1248</v>
      </c>
    </row>
    <row r="2162" spans="1:5" ht="30" x14ac:dyDescent="0.25">
      <c r="A2162" s="42" t="s">
        <v>1249</v>
      </c>
      <c r="B2162" s="50">
        <v>-0.5814749999998412</v>
      </c>
      <c r="C2162" s="45">
        <v>0</v>
      </c>
      <c r="D2162" s="45">
        <v>-0.1962749999999005</v>
      </c>
      <c r="E2162" s="61" t="s">
        <v>1250</v>
      </c>
    </row>
    <row r="2163" spans="1:5" ht="30" x14ac:dyDescent="0.25">
      <c r="A2163" s="42" t="s">
        <v>102</v>
      </c>
      <c r="B2163" s="50">
        <v>-0.64234999999985121</v>
      </c>
      <c r="C2163" s="45">
        <v>0</v>
      </c>
      <c r="D2163" s="45">
        <v>-1.0138349999999718</v>
      </c>
      <c r="E2163" s="61" t="s">
        <v>1251</v>
      </c>
    </row>
    <row r="2164" spans="1:5" x14ac:dyDescent="0.25">
      <c r="A2164" s="42" t="s">
        <v>102</v>
      </c>
      <c r="B2164" s="50">
        <v>0.31445000000007894</v>
      </c>
      <c r="C2164" s="45">
        <v>0</v>
      </c>
      <c r="D2164" s="45">
        <v>0.2680000000000291</v>
      </c>
      <c r="E2164" s="61">
        <v>1005</v>
      </c>
    </row>
    <row r="2165" spans="1:5" x14ac:dyDescent="0.25">
      <c r="A2165" s="42" t="s">
        <v>102</v>
      </c>
      <c r="B2165" s="50">
        <v>-0.30214999999998327</v>
      </c>
      <c r="C2165" s="45">
        <v>0</v>
      </c>
      <c r="D2165" s="45">
        <v>0.2680000000000291</v>
      </c>
      <c r="E2165" s="61">
        <v>1012</v>
      </c>
    </row>
    <row r="2166" spans="1:5" x14ac:dyDescent="0.25">
      <c r="A2166" s="54" t="s">
        <v>102</v>
      </c>
      <c r="B2166" s="50">
        <v>-1131.1261499999998</v>
      </c>
      <c r="C2166" s="45">
        <v>0</v>
      </c>
      <c r="D2166" s="45">
        <v>0</v>
      </c>
      <c r="E2166" s="61">
        <v>1066</v>
      </c>
    </row>
    <row r="2167" spans="1:5" x14ac:dyDescent="0.25">
      <c r="A2167" s="42" t="s">
        <v>102</v>
      </c>
      <c r="B2167" s="50">
        <v>1131.16248</v>
      </c>
      <c r="C2167" s="45">
        <v>0</v>
      </c>
      <c r="D2167" s="45">
        <v>0</v>
      </c>
      <c r="E2167" s="61">
        <v>1067</v>
      </c>
    </row>
    <row r="2168" spans="1:5" x14ac:dyDescent="0.25">
      <c r="A2168" s="40" t="s">
        <v>102</v>
      </c>
      <c r="B2168" s="50">
        <f>'1279'!F5</f>
        <v>-0.13360000000011496</v>
      </c>
      <c r="C2168" s="45">
        <v>0</v>
      </c>
      <c r="D2168" s="45">
        <v>-0.15090000000009199</v>
      </c>
      <c r="E2168" s="61">
        <v>1279</v>
      </c>
    </row>
    <row r="2169" spans="1:5" x14ac:dyDescent="0.25">
      <c r="A2169" s="42" t="s">
        <v>1252</v>
      </c>
      <c r="B2169" s="50">
        <v>0.46158358208936079</v>
      </c>
      <c r="C2169" s="45">
        <v>0.1448835820901877</v>
      </c>
      <c r="D2169" s="45">
        <v>0.46158358208936079</v>
      </c>
      <c r="E2169" s="61" t="s">
        <v>1253</v>
      </c>
    </row>
    <row r="2170" spans="1:5" x14ac:dyDescent="0.25">
      <c r="A2170" s="42" t="s">
        <v>1254</v>
      </c>
      <c r="B2170" s="50">
        <v>-0.2964344827586558</v>
      </c>
      <c r="C2170" s="45">
        <v>-0.2964344827586558</v>
      </c>
      <c r="D2170" s="45">
        <v>-0.2964344827586558</v>
      </c>
      <c r="E2170" s="61">
        <v>176</v>
      </c>
    </row>
    <row r="2171" spans="1:5" x14ac:dyDescent="0.25">
      <c r="A2171" s="42" t="s">
        <v>1255</v>
      </c>
      <c r="B2171" s="50">
        <v>1.7469999999832453E-2</v>
      </c>
      <c r="C2171" s="45">
        <v>0</v>
      </c>
      <c r="D2171" s="45">
        <v>0.46999999999979991</v>
      </c>
      <c r="E2171" s="61" t="s">
        <v>1256</v>
      </c>
    </row>
    <row r="2172" spans="1:5" x14ac:dyDescent="0.25">
      <c r="A2172" s="39" t="s">
        <v>1255</v>
      </c>
      <c r="B2172" s="50">
        <v>-0.36195999999995365</v>
      </c>
      <c r="C2172" s="45">
        <v>0</v>
      </c>
      <c r="D2172" s="45">
        <v>0</v>
      </c>
      <c r="E2172" s="61">
        <v>1151</v>
      </c>
    </row>
    <row r="2173" spans="1:5" x14ac:dyDescent="0.25">
      <c r="A2173" s="39" t="s">
        <v>1255</v>
      </c>
      <c r="B2173" s="50">
        <v>-0.58480000000008658</v>
      </c>
      <c r="C2173" s="45">
        <v>0</v>
      </c>
      <c r="D2173" s="45">
        <v>0</v>
      </c>
      <c r="E2173" s="61">
        <v>1236</v>
      </c>
    </row>
    <row r="2174" spans="1:5" ht="45" x14ac:dyDescent="0.25">
      <c r="A2174" s="42" t="s">
        <v>1257</v>
      </c>
      <c r="B2174" s="50">
        <v>0.90184499999963919</v>
      </c>
      <c r="C2174" s="45">
        <v>0</v>
      </c>
      <c r="D2174" s="45">
        <v>0.95234499999992295</v>
      </c>
      <c r="E2174" s="61" t="s">
        <v>1258</v>
      </c>
    </row>
    <row r="2175" spans="1:5" x14ac:dyDescent="0.25">
      <c r="A2175" s="42" t="s">
        <v>1257</v>
      </c>
      <c r="B2175" s="50">
        <v>-0.46400000000005548</v>
      </c>
      <c r="C2175" s="45">
        <v>0</v>
      </c>
      <c r="D2175" s="45">
        <v>0</v>
      </c>
      <c r="E2175" s="61">
        <v>988</v>
      </c>
    </row>
    <row r="2176" spans="1:5" x14ac:dyDescent="0.25">
      <c r="A2176" s="42" t="s">
        <v>1257</v>
      </c>
      <c r="B2176" s="50">
        <v>0.14117400000009184</v>
      </c>
      <c r="C2176" s="45">
        <v>0</v>
      </c>
      <c r="D2176" s="45">
        <v>0</v>
      </c>
      <c r="E2176" s="59">
        <v>1001</v>
      </c>
    </row>
    <row r="2177" spans="1:5" x14ac:dyDescent="0.25">
      <c r="A2177" s="54" t="s">
        <v>1257</v>
      </c>
      <c r="B2177" s="50">
        <v>-0.15150399999993169</v>
      </c>
      <c r="C2177" s="45">
        <v>0</v>
      </c>
      <c r="D2177" s="45">
        <v>0</v>
      </c>
      <c r="E2177" s="61">
        <v>1089</v>
      </c>
    </row>
    <row r="2178" spans="1:5" x14ac:dyDescent="0.25">
      <c r="A2178" s="54" t="s">
        <v>1257</v>
      </c>
      <c r="B2178" s="50">
        <v>-6.8800000000010186E-2</v>
      </c>
      <c r="C2178" s="45">
        <v>0</v>
      </c>
      <c r="D2178" s="45">
        <v>0</v>
      </c>
      <c r="E2178" s="61">
        <v>1099</v>
      </c>
    </row>
    <row r="2179" spans="1:5" x14ac:dyDescent="0.25">
      <c r="A2179" s="39" t="s">
        <v>1257</v>
      </c>
      <c r="B2179" s="50">
        <v>-0.12774999999965075</v>
      </c>
      <c r="C2179" s="45">
        <v>0</v>
      </c>
      <c r="D2179" s="45">
        <v>0</v>
      </c>
      <c r="E2179" s="61">
        <v>1144</v>
      </c>
    </row>
    <row r="2180" spans="1:5" x14ac:dyDescent="0.25">
      <c r="A2180" s="39" t="s">
        <v>1257</v>
      </c>
      <c r="B2180" s="50">
        <v>0.45899099999996906</v>
      </c>
      <c r="C2180" s="45">
        <v>0</v>
      </c>
      <c r="D2180" s="45">
        <v>0</v>
      </c>
      <c r="E2180" s="61">
        <v>1154</v>
      </c>
    </row>
    <row r="2181" spans="1:5" x14ac:dyDescent="0.25">
      <c r="A2181" s="39" t="s">
        <v>1257</v>
      </c>
      <c r="B2181" s="50">
        <v>7.9300000000102955E-2</v>
      </c>
      <c r="C2181" s="45">
        <v>0</v>
      </c>
      <c r="D2181" s="45">
        <v>0</v>
      </c>
      <c r="E2181" s="61">
        <v>1170</v>
      </c>
    </row>
    <row r="2182" spans="1:5" x14ac:dyDescent="0.25">
      <c r="A2182" s="39" t="s">
        <v>1257</v>
      </c>
      <c r="B2182" s="50">
        <v>53.574699999999666</v>
      </c>
      <c r="C2182" s="45">
        <v>0</v>
      </c>
      <c r="D2182" s="45">
        <v>0</v>
      </c>
      <c r="E2182" s="61">
        <v>1253</v>
      </c>
    </row>
    <row r="2183" spans="1:5" x14ac:dyDescent="0.25">
      <c r="A2183" s="42" t="s">
        <v>1257</v>
      </c>
      <c r="B2183" s="50">
        <f>'1300'!D7</f>
        <v>-0.53999999999996362</v>
      </c>
      <c r="C2183" s="45">
        <v>0</v>
      </c>
      <c r="D2183" s="45">
        <v>0</v>
      </c>
      <c r="E2183" s="61">
        <v>1300</v>
      </c>
    </row>
    <row r="2184" spans="1:5" x14ac:dyDescent="0.25">
      <c r="A2184" s="42" t="s">
        <v>1257</v>
      </c>
      <c r="B2184" s="50">
        <f>'1301'!D8</f>
        <v>-0.11999999999989086</v>
      </c>
      <c r="C2184" s="45">
        <v>0</v>
      </c>
      <c r="D2184" s="45">
        <v>0</v>
      </c>
      <c r="E2184" s="61">
        <v>1301</v>
      </c>
    </row>
    <row r="2185" spans="1:5" x14ac:dyDescent="0.25">
      <c r="A2185" s="42" t="s">
        <v>1259</v>
      </c>
      <c r="B2185" s="50">
        <v>-2.0543999999999869</v>
      </c>
      <c r="C2185" s="45">
        <v>0</v>
      </c>
      <c r="D2185" s="45">
        <v>-2.0543999999999869</v>
      </c>
      <c r="E2185" s="61">
        <v>488</v>
      </c>
    </row>
    <row r="2186" spans="1:5" x14ac:dyDescent="0.25">
      <c r="A2186" s="42" t="s">
        <v>1260</v>
      </c>
      <c r="B2186" s="50">
        <v>-1.9700000000000273</v>
      </c>
      <c r="C2186" s="45">
        <v>-1.9700000000000273</v>
      </c>
      <c r="D2186" s="45">
        <v>-1.9700000000000273</v>
      </c>
      <c r="E2186" s="61">
        <v>224</v>
      </c>
    </row>
    <row r="2187" spans="1:5" x14ac:dyDescent="0.25">
      <c r="A2187" s="42" t="s">
        <v>1261</v>
      </c>
      <c r="B2187" s="50">
        <v>-4.7791999999999462</v>
      </c>
      <c r="C2187" s="45">
        <v>0</v>
      </c>
      <c r="D2187" s="45">
        <v>0.2680000000000291</v>
      </c>
      <c r="E2187" s="61">
        <v>964</v>
      </c>
    </row>
    <row r="2188" spans="1:5" x14ac:dyDescent="0.25">
      <c r="A2188" s="42" t="s">
        <v>1261</v>
      </c>
      <c r="B2188" s="50">
        <v>-0.53217299999994339</v>
      </c>
      <c r="C2188" s="45">
        <v>0</v>
      </c>
      <c r="D2188" s="45">
        <v>0</v>
      </c>
      <c r="E2188" s="61">
        <v>975</v>
      </c>
    </row>
    <row r="2189" spans="1:5" x14ac:dyDescent="0.25">
      <c r="A2189" s="42" t="s">
        <v>1261</v>
      </c>
      <c r="B2189" s="50">
        <v>-0.34279000000015003</v>
      </c>
      <c r="C2189" s="45">
        <v>0</v>
      </c>
      <c r="D2189" s="45">
        <v>0.26800000000002899</v>
      </c>
      <c r="E2189" s="61">
        <v>1048</v>
      </c>
    </row>
    <row r="2190" spans="1:5" x14ac:dyDescent="0.25">
      <c r="A2190" s="54" t="s">
        <v>1261</v>
      </c>
      <c r="B2190" s="50">
        <v>0.26793499999985215</v>
      </c>
      <c r="C2190" s="45">
        <v>0</v>
      </c>
      <c r="D2190" s="45">
        <v>0</v>
      </c>
      <c r="E2190" s="59">
        <v>1079</v>
      </c>
    </row>
    <row r="2191" spans="1:5" x14ac:dyDescent="0.25">
      <c r="A2191" s="54" t="s">
        <v>1261</v>
      </c>
      <c r="B2191" s="50">
        <v>0.317950799999835</v>
      </c>
      <c r="C2191" s="45">
        <v>0</v>
      </c>
      <c r="D2191" s="45">
        <v>0</v>
      </c>
      <c r="E2191" s="61">
        <v>1098</v>
      </c>
    </row>
    <row r="2192" spans="1:5" x14ac:dyDescent="0.25">
      <c r="A2192" s="39" t="s">
        <v>1261</v>
      </c>
      <c r="B2192" s="50">
        <v>0.19210000000020955</v>
      </c>
      <c r="C2192" s="45">
        <v>0</v>
      </c>
      <c r="D2192" s="45">
        <v>0</v>
      </c>
      <c r="E2192" s="61">
        <v>1159</v>
      </c>
    </row>
    <row r="2193" spans="1:5" x14ac:dyDescent="0.25">
      <c r="A2193" s="42" t="s">
        <v>95</v>
      </c>
      <c r="B2193" s="50">
        <v>31.758892000000117</v>
      </c>
      <c r="C2193" s="45">
        <v>0</v>
      </c>
      <c r="D2193" s="45">
        <v>0.26800000000002899</v>
      </c>
      <c r="E2193" s="61" t="s">
        <v>1262</v>
      </c>
    </row>
    <row r="2194" spans="1:5" x14ac:dyDescent="0.25">
      <c r="A2194" s="54" t="s">
        <v>95</v>
      </c>
      <c r="B2194" s="50">
        <v>-0.22211249999986649</v>
      </c>
      <c r="C2194" s="45">
        <v>0</v>
      </c>
      <c r="D2194" s="45">
        <v>0</v>
      </c>
      <c r="E2194" s="61">
        <v>1094</v>
      </c>
    </row>
    <row r="2195" spans="1:5" x14ac:dyDescent="0.25">
      <c r="A2195" s="39" t="s">
        <v>95</v>
      </c>
      <c r="B2195" s="50">
        <v>-32.029239999999845</v>
      </c>
      <c r="C2195" s="45">
        <v>0</v>
      </c>
      <c r="D2195" s="45">
        <v>0</v>
      </c>
      <c r="E2195" s="61">
        <v>1157</v>
      </c>
    </row>
    <row r="2196" spans="1:5" x14ac:dyDescent="0.25">
      <c r="A2196" s="39" t="s">
        <v>95</v>
      </c>
      <c r="B2196" s="50">
        <v>-0.32159999999998945</v>
      </c>
      <c r="C2196" s="45">
        <v>0</v>
      </c>
      <c r="D2196" s="45">
        <v>0</v>
      </c>
      <c r="E2196" s="61">
        <v>1180</v>
      </c>
    </row>
    <row r="2197" spans="1:5" x14ac:dyDescent="0.25">
      <c r="A2197" s="39" t="s">
        <v>95</v>
      </c>
      <c r="B2197" s="50">
        <v>-0.39739999999937936</v>
      </c>
      <c r="C2197" s="45">
        <v>0</v>
      </c>
      <c r="D2197" s="45">
        <v>0</v>
      </c>
      <c r="E2197" s="61">
        <v>1194</v>
      </c>
    </row>
    <row r="2198" spans="1:5" x14ac:dyDescent="0.25">
      <c r="A2198" s="39" t="s">
        <v>95</v>
      </c>
      <c r="B2198" s="50">
        <v>0.75871999999981199</v>
      </c>
      <c r="C2198" s="45">
        <v>0</v>
      </c>
      <c r="D2198" s="45">
        <v>0</v>
      </c>
      <c r="E2198" s="61">
        <v>1224</v>
      </c>
    </row>
    <row r="2199" spans="1:5" x14ac:dyDescent="0.25">
      <c r="A2199" s="39" t="s">
        <v>95</v>
      </c>
      <c r="B2199" s="50">
        <v>28.755200000000059</v>
      </c>
      <c r="C2199" s="45">
        <v>0</v>
      </c>
      <c r="D2199" s="45">
        <v>0</v>
      </c>
      <c r="E2199" s="61">
        <v>1258</v>
      </c>
    </row>
    <row r="2200" spans="1:5" x14ac:dyDescent="0.25">
      <c r="A2200" s="40" t="s">
        <v>95</v>
      </c>
      <c r="B2200" s="50">
        <f>'1276'!F9</f>
        <v>-0.18640000000004875</v>
      </c>
      <c r="C2200" s="45">
        <v>0</v>
      </c>
      <c r="D2200" s="45">
        <v>-0.1509000000000924</v>
      </c>
      <c r="E2200" s="61">
        <v>1276</v>
      </c>
    </row>
    <row r="2201" spans="1:5" x14ac:dyDescent="0.25">
      <c r="A2201" s="40" t="s">
        <v>95</v>
      </c>
      <c r="B2201" s="50">
        <f>'1277'!F8</f>
        <v>1.564200000000028</v>
      </c>
      <c r="C2201" s="45">
        <v>0</v>
      </c>
      <c r="D2201" s="45">
        <v>-0.15090000000009199</v>
      </c>
      <c r="E2201" s="61">
        <v>1277</v>
      </c>
    </row>
    <row r="2202" spans="1:5" x14ac:dyDescent="0.25">
      <c r="A2202" s="92" t="s">
        <v>95</v>
      </c>
      <c r="B2202" s="50">
        <f>'1313'!D6</f>
        <v>-5.999999999994543E-2</v>
      </c>
      <c r="C2202" s="45">
        <v>0</v>
      </c>
      <c r="D2202" s="45">
        <v>0</v>
      </c>
      <c r="E2202" s="61">
        <v>1313</v>
      </c>
    </row>
    <row r="2203" spans="1:5" x14ac:dyDescent="0.25">
      <c r="A2203" s="42" t="s">
        <v>1263</v>
      </c>
      <c r="B2203" s="50">
        <v>0.23240000000009786</v>
      </c>
      <c r="C2203" s="45">
        <v>0</v>
      </c>
      <c r="D2203" s="45">
        <v>0.23240000000009786</v>
      </c>
      <c r="E2203" s="61" t="s">
        <v>1264</v>
      </c>
    </row>
    <row r="2204" spans="1:5" x14ac:dyDescent="0.25">
      <c r="A2204" s="39" t="s">
        <v>1263</v>
      </c>
      <c r="B2204" s="50">
        <v>-0.10675000000014734</v>
      </c>
      <c r="C2204" s="45">
        <v>0</v>
      </c>
      <c r="D2204" s="45">
        <v>0</v>
      </c>
      <c r="E2204" s="61">
        <v>1201</v>
      </c>
    </row>
    <row r="2205" spans="1:5" x14ac:dyDescent="0.25">
      <c r="A2205" s="42" t="s">
        <v>1265</v>
      </c>
      <c r="B2205" s="50">
        <v>-0.17629000000005135</v>
      </c>
      <c r="C2205" s="45">
        <v>0</v>
      </c>
      <c r="D2205" s="45">
        <v>-0.17629000000005135</v>
      </c>
      <c r="E2205" s="61" t="s">
        <v>1266</v>
      </c>
    </row>
    <row r="2206" spans="1:5" x14ac:dyDescent="0.25">
      <c r="A2206" s="42" t="s">
        <v>1267</v>
      </c>
      <c r="B2206" s="50">
        <v>0.28273902439013909</v>
      </c>
      <c r="C2206" s="45">
        <v>0</v>
      </c>
      <c r="D2206" s="45">
        <v>0.12073902439010453</v>
      </c>
      <c r="E2206" s="61" t="s">
        <v>1268</v>
      </c>
    </row>
    <row r="2207" spans="1:5" ht="90" x14ac:dyDescent="0.25">
      <c r="A2207" s="42" t="s">
        <v>84</v>
      </c>
      <c r="B2207" s="50">
        <v>-0.19322113083467229</v>
      </c>
      <c r="C2207" s="45">
        <v>-0.1150172419457931</v>
      </c>
      <c r="D2207" s="45">
        <v>0.37739886916517662</v>
      </c>
      <c r="E2207" s="60" t="s">
        <v>1269</v>
      </c>
    </row>
    <row r="2208" spans="1:5" x14ac:dyDescent="0.25">
      <c r="A2208" s="42" t="s">
        <v>84</v>
      </c>
      <c r="B2208" s="50">
        <v>-0.541997999999694</v>
      </c>
      <c r="C2208" s="45">
        <v>0</v>
      </c>
      <c r="D2208" s="45">
        <v>0.2680000000000291</v>
      </c>
      <c r="E2208" s="59">
        <v>997</v>
      </c>
    </row>
    <row r="2209" spans="1:5" x14ac:dyDescent="0.25">
      <c r="A2209" s="39" t="s">
        <v>84</v>
      </c>
      <c r="B2209" s="50">
        <v>0.2660000000000764</v>
      </c>
      <c r="C2209" s="45">
        <v>0</v>
      </c>
      <c r="D2209" s="45">
        <v>0</v>
      </c>
      <c r="E2209" s="61">
        <v>1183</v>
      </c>
    </row>
    <row r="2210" spans="1:5" x14ac:dyDescent="0.25">
      <c r="A2210" s="39" t="s">
        <v>84</v>
      </c>
      <c r="B2210" s="50">
        <v>-0.40839999999991505</v>
      </c>
      <c r="C2210" s="45">
        <v>0</v>
      </c>
      <c r="D2210" s="45">
        <v>0</v>
      </c>
      <c r="E2210" s="61">
        <v>1192</v>
      </c>
    </row>
    <row r="2211" spans="1:5" x14ac:dyDescent="0.25">
      <c r="A2211" s="39" t="s">
        <v>84</v>
      </c>
      <c r="B2211" s="50">
        <v>1.1852899999998954</v>
      </c>
      <c r="C2211" s="45">
        <v>0</v>
      </c>
      <c r="D2211" s="45">
        <v>0</v>
      </c>
      <c r="E2211" s="61">
        <v>1218</v>
      </c>
    </row>
    <row r="2212" spans="1:5" x14ac:dyDescent="0.25">
      <c r="A2212" s="39" t="s">
        <v>84</v>
      </c>
      <c r="B2212" s="50">
        <v>9.8960000000033688E-2</v>
      </c>
      <c r="C2212" s="45">
        <v>0</v>
      </c>
      <c r="D2212" s="45">
        <v>0</v>
      </c>
      <c r="E2212" s="61">
        <v>1223</v>
      </c>
    </row>
    <row r="2213" spans="1:5" x14ac:dyDescent="0.25">
      <c r="A2213" s="40" t="s">
        <v>84</v>
      </c>
      <c r="B2213" s="50">
        <f>'1274'!F7</f>
        <v>5.2000000000589353E-3</v>
      </c>
      <c r="C2213" s="45">
        <v>0</v>
      </c>
      <c r="D2213" s="45">
        <v>-0.1509000000000924</v>
      </c>
      <c r="E2213" s="61">
        <v>1274</v>
      </c>
    </row>
    <row r="2214" spans="1:5" x14ac:dyDescent="0.25">
      <c r="A2214" s="42" t="s">
        <v>84</v>
      </c>
      <c r="B2214" s="50">
        <f>'1304'!D7</f>
        <v>0.1999999999998181</v>
      </c>
      <c r="C2214" s="45">
        <v>0</v>
      </c>
      <c r="D2214" s="45">
        <v>0</v>
      </c>
      <c r="E2214" s="61">
        <v>1304</v>
      </c>
    </row>
    <row r="2215" spans="1:5" x14ac:dyDescent="0.25">
      <c r="A2215" s="20" t="s">
        <v>84</v>
      </c>
      <c r="B2215" s="50">
        <f>'1310'!D6</f>
        <v>2.9999999999972715E-2</v>
      </c>
      <c r="C2215" s="45">
        <v>0</v>
      </c>
      <c r="D2215" s="45">
        <v>0</v>
      </c>
      <c r="E2215" s="61">
        <v>1310</v>
      </c>
    </row>
    <row r="2216" spans="1:5" x14ac:dyDescent="0.25">
      <c r="A2216" s="42" t="s">
        <v>1493</v>
      </c>
      <c r="B2216" s="50">
        <f>'1301'!D10</f>
        <v>0.47000000000002728</v>
      </c>
      <c r="C2216" s="45">
        <v>0</v>
      </c>
      <c r="D2216" s="45">
        <v>0</v>
      </c>
      <c r="E2216" s="61">
        <v>1301</v>
      </c>
    </row>
    <row r="2217" spans="1:5" x14ac:dyDescent="0.25">
      <c r="A2217" s="42" t="s">
        <v>1270</v>
      </c>
      <c r="B2217" s="50">
        <v>-2.8499999999780812E-2</v>
      </c>
      <c r="C2217" s="45"/>
      <c r="D2217" s="45"/>
      <c r="E2217" s="61" t="s">
        <v>1271</v>
      </c>
    </row>
    <row r="2218" spans="1:5" x14ac:dyDescent="0.25">
      <c r="A2218" s="42" t="s">
        <v>1270</v>
      </c>
      <c r="B2218" s="50">
        <v>0.42079999999998563</v>
      </c>
      <c r="C2218" s="45">
        <v>0</v>
      </c>
      <c r="D2218" s="45">
        <v>0.2680000000000291</v>
      </c>
      <c r="E2218" s="61">
        <v>953</v>
      </c>
    </row>
    <row r="2219" spans="1:5" x14ac:dyDescent="0.25">
      <c r="A2219" s="42" t="s">
        <v>1270</v>
      </c>
      <c r="B2219" s="50">
        <v>0.18930000000000291</v>
      </c>
      <c r="C2219" s="45">
        <v>0</v>
      </c>
      <c r="D2219" s="45">
        <v>0</v>
      </c>
      <c r="E2219" s="61">
        <v>991</v>
      </c>
    </row>
    <row r="2220" spans="1:5" x14ac:dyDescent="0.25">
      <c r="A2220" s="39" t="s">
        <v>1270</v>
      </c>
      <c r="B2220" s="50">
        <v>-0.74159999999983484</v>
      </c>
      <c r="C2220" s="45">
        <v>0</v>
      </c>
      <c r="D2220" s="45">
        <v>0</v>
      </c>
      <c r="E2220" s="61">
        <v>1144</v>
      </c>
    </row>
    <row r="2221" spans="1:5" x14ac:dyDescent="0.25">
      <c r="A2221" s="39" t="s">
        <v>78</v>
      </c>
      <c r="B2221" s="50">
        <v>0.14680000000043947</v>
      </c>
      <c r="C2221" s="45">
        <v>0</v>
      </c>
      <c r="D2221" s="45">
        <v>0</v>
      </c>
      <c r="E2221" s="61">
        <v>1110</v>
      </c>
    </row>
    <row r="2222" spans="1:5" x14ac:dyDescent="0.25">
      <c r="A2222" s="33" t="s">
        <v>78</v>
      </c>
      <c r="B2222" s="50">
        <v>-0.45056000000010954</v>
      </c>
      <c r="C2222" s="45">
        <v>0</v>
      </c>
      <c r="D2222" s="45">
        <v>0</v>
      </c>
      <c r="E2222" s="61">
        <v>1113</v>
      </c>
    </row>
    <row r="2223" spans="1:5" x14ac:dyDescent="0.25">
      <c r="A2223" s="39" t="s">
        <v>78</v>
      </c>
      <c r="B2223" s="50">
        <v>-3.8210000000049149E-2</v>
      </c>
      <c r="C2223" s="45">
        <v>0</v>
      </c>
      <c r="D2223" s="45">
        <v>0</v>
      </c>
      <c r="E2223" s="61">
        <v>1125</v>
      </c>
    </row>
    <row r="2224" spans="1:5" x14ac:dyDescent="0.25">
      <c r="A2224" s="39" t="s">
        <v>78</v>
      </c>
      <c r="B2224" s="50">
        <v>-0.32249999999999091</v>
      </c>
      <c r="C2224" s="45">
        <v>0</v>
      </c>
      <c r="D2224" s="45">
        <v>0</v>
      </c>
      <c r="E2224" s="61">
        <v>1134</v>
      </c>
    </row>
    <row r="2225" spans="1:5" x14ac:dyDescent="0.25">
      <c r="A2225" s="39" t="s">
        <v>78</v>
      </c>
      <c r="B2225" s="50">
        <v>1.0514000000000578</v>
      </c>
      <c r="C2225" s="45">
        <v>0</v>
      </c>
      <c r="D2225" s="45">
        <v>0</v>
      </c>
      <c r="E2225" s="61">
        <v>1136</v>
      </c>
    </row>
    <row r="2226" spans="1:5" x14ac:dyDescent="0.25">
      <c r="A2226" s="39" t="s">
        <v>78</v>
      </c>
      <c r="B2226" s="50">
        <v>-0.52750000000014552</v>
      </c>
      <c r="C2226" s="45">
        <v>0</v>
      </c>
      <c r="D2226" s="45">
        <v>0</v>
      </c>
      <c r="E2226" s="61">
        <v>1176</v>
      </c>
    </row>
    <row r="2227" spans="1:5" x14ac:dyDescent="0.25">
      <c r="A2227" s="39" t="s">
        <v>78</v>
      </c>
      <c r="B2227" s="50">
        <v>-0.50871999999992568</v>
      </c>
      <c r="C2227" s="45">
        <v>0</v>
      </c>
      <c r="D2227" s="45">
        <v>0</v>
      </c>
      <c r="E2227" s="61">
        <v>1208</v>
      </c>
    </row>
    <row r="2228" spans="1:5" x14ac:dyDescent="0.25">
      <c r="A2228" s="39" t="s">
        <v>78</v>
      </c>
      <c r="B2228" s="50">
        <v>0.22760800000014569</v>
      </c>
      <c r="C2228" s="45">
        <v>0</v>
      </c>
      <c r="D2228" s="45">
        <v>0</v>
      </c>
      <c r="E2228" s="61">
        <v>1213</v>
      </c>
    </row>
    <row r="2229" spans="1:5" x14ac:dyDescent="0.25">
      <c r="A2229" s="39" t="s">
        <v>78</v>
      </c>
      <c r="B2229" s="50">
        <v>0.40384000000005926</v>
      </c>
      <c r="C2229" s="45">
        <v>0</v>
      </c>
      <c r="D2229" s="45">
        <v>0</v>
      </c>
      <c r="E2229" s="61">
        <v>1223</v>
      </c>
    </row>
    <row r="2230" spans="1:5" x14ac:dyDescent="0.25">
      <c r="A2230" s="39" t="s">
        <v>78</v>
      </c>
      <c r="B2230" s="50">
        <v>-0.31320000000005166</v>
      </c>
      <c r="C2230" s="45">
        <v>0</v>
      </c>
      <c r="D2230" s="45">
        <v>0</v>
      </c>
      <c r="E2230" s="61">
        <v>1236</v>
      </c>
    </row>
    <row r="2231" spans="1:5" x14ac:dyDescent="0.25">
      <c r="A2231" s="39" t="s">
        <v>78</v>
      </c>
      <c r="B2231" s="50">
        <v>1.3089734999998655</v>
      </c>
      <c r="C2231" s="45">
        <v>0</v>
      </c>
      <c r="D2231" s="45">
        <v>0</v>
      </c>
      <c r="E2231" s="61">
        <v>1248</v>
      </c>
    </row>
    <row r="2232" spans="1:5" x14ac:dyDescent="0.25">
      <c r="A2232" s="40" t="s">
        <v>78</v>
      </c>
      <c r="B2232" s="50">
        <v>0.12856999999985419</v>
      </c>
      <c r="C2232" s="45">
        <v>0</v>
      </c>
      <c r="D2232" s="45">
        <v>0</v>
      </c>
      <c r="E2232" s="61">
        <v>1256</v>
      </c>
    </row>
    <row r="2233" spans="1:5" x14ac:dyDescent="0.25">
      <c r="A2233" s="40" t="s">
        <v>78</v>
      </c>
      <c r="B2233" s="50">
        <f>'1273'!F9</f>
        <v>-0.15740000000005239</v>
      </c>
      <c r="C2233" s="45">
        <v>0</v>
      </c>
      <c r="D2233" s="45">
        <v>-0.1509000000000924</v>
      </c>
      <c r="E2233" s="61">
        <v>1273</v>
      </c>
    </row>
    <row r="2234" spans="1:5" x14ac:dyDescent="0.25">
      <c r="A2234" s="69" t="s">
        <v>78</v>
      </c>
      <c r="B2234" s="50">
        <f>'1296'!D6</f>
        <v>0.4499999999998181</v>
      </c>
      <c r="C2234" s="45">
        <v>0</v>
      </c>
      <c r="D2234" s="45">
        <v>0</v>
      </c>
      <c r="E2234" s="61">
        <v>1296</v>
      </c>
    </row>
    <row r="2235" spans="1:5" x14ac:dyDescent="0.25">
      <c r="A2235" s="42" t="s">
        <v>78</v>
      </c>
      <c r="B2235" s="50">
        <f>'1305'!D7</f>
        <v>-0.10000000000002274</v>
      </c>
      <c r="C2235" s="45">
        <v>0</v>
      </c>
      <c r="D2235" s="45">
        <v>0</v>
      </c>
      <c r="E2235" s="61">
        <v>1305</v>
      </c>
    </row>
    <row r="2236" spans="1:5" x14ac:dyDescent="0.25">
      <c r="A2236" s="69" t="s">
        <v>78</v>
      </c>
      <c r="B2236" s="50">
        <f>'1307'!D12</f>
        <v>0.13999999999987267</v>
      </c>
      <c r="C2236" s="45">
        <v>0</v>
      </c>
      <c r="D2236" s="45">
        <v>0</v>
      </c>
      <c r="E2236" s="61">
        <v>1307</v>
      </c>
    </row>
    <row r="2237" spans="1:5" x14ac:dyDescent="0.25">
      <c r="A2237" s="42" t="s">
        <v>1272</v>
      </c>
      <c r="B2237" s="50">
        <v>-0.26952899999969304</v>
      </c>
      <c r="C2237" s="45">
        <v>0</v>
      </c>
      <c r="D2237" s="45">
        <v>0</v>
      </c>
      <c r="E2237" s="59">
        <v>1039</v>
      </c>
    </row>
    <row r="2238" spans="1:5" x14ac:dyDescent="0.25">
      <c r="A2238" s="42" t="s">
        <v>1273</v>
      </c>
      <c r="B2238" s="50">
        <v>0.44599999999991269</v>
      </c>
      <c r="C2238" s="45">
        <v>0</v>
      </c>
      <c r="D2238" s="45">
        <v>0.44599999999991269</v>
      </c>
      <c r="E2238" s="60">
        <v>609</v>
      </c>
    </row>
    <row r="2239" spans="1:5" x14ac:dyDescent="0.25">
      <c r="A2239" s="42" t="s">
        <v>1274</v>
      </c>
      <c r="B2239" s="50">
        <v>-0.13382000000001426</v>
      </c>
      <c r="C2239" s="45">
        <v>0</v>
      </c>
      <c r="D2239" s="45">
        <v>0.2680000000000291</v>
      </c>
      <c r="E2239" s="61" t="s">
        <v>1275</v>
      </c>
    </row>
    <row r="2240" spans="1:5" ht="30" x14ac:dyDescent="0.25">
      <c r="A2240" s="42" t="s">
        <v>1276</v>
      </c>
      <c r="B2240" s="50">
        <v>-0.20000000000004547</v>
      </c>
      <c r="C2240" s="45">
        <v>0</v>
      </c>
      <c r="D2240" s="45">
        <v>-0.20000000000004547</v>
      </c>
      <c r="E2240" s="60">
        <v>482</v>
      </c>
    </row>
    <row r="2241" spans="1:5" x14ac:dyDescent="0.25">
      <c r="A2241" s="54" t="s">
        <v>1277</v>
      </c>
      <c r="B2241" s="50">
        <v>-0.46353999999973894</v>
      </c>
      <c r="C2241" s="45">
        <v>0</v>
      </c>
      <c r="D2241" s="45">
        <v>0</v>
      </c>
      <c r="E2241" s="61">
        <v>1068</v>
      </c>
    </row>
    <row r="2242" spans="1:5" x14ac:dyDescent="0.25">
      <c r="A2242" s="48" t="s">
        <v>1278</v>
      </c>
      <c r="B2242" s="50">
        <v>-0.29919999999981428</v>
      </c>
      <c r="C2242" s="45">
        <v>0</v>
      </c>
      <c r="D2242" s="45">
        <v>-0.29919999999981428</v>
      </c>
      <c r="E2242" s="60" t="s">
        <v>1279</v>
      </c>
    </row>
    <row r="2243" spans="1:5" ht="30" x14ac:dyDescent="0.25">
      <c r="A2243" s="42" t="s">
        <v>1280</v>
      </c>
      <c r="B2243" s="50">
        <v>0.13676657702021089</v>
      </c>
      <c r="C2243" s="45">
        <v>1.9459866171004023</v>
      </c>
      <c r="D2243" s="45">
        <v>0.45126657702022044</v>
      </c>
      <c r="E2243" s="60" t="s">
        <v>1281</v>
      </c>
    </row>
    <row r="2244" spans="1:5" x14ac:dyDescent="0.25">
      <c r="A2244" s="42" t="s">
        <v>1280</v>
      </c>
      <c r="B2244" s="50">
        <v>-5.6319999999914216E-2</v>
      </c>
      <c r="C2244" s="45">
        <v>0</v>
      </c>
      <c r="D2244" s="45">
        <v>0.2680000000000291</v>
      </c>
      <c r="E2244" s="61">
        <v>962</v>
      </c>
    </row>
    <row r="2245" spans="1:5" x14ac:dyDescent="0.25">
      <c r="A2245" s="42" t="s">
        <v>1280</v>
      </c>
      <c r="B2245" s="50">
        <v>0.32327250000025742</v>
      </c>
      <c r="C2245" s="45">
        <v>0</v>
      </c>
      <c r="D2245" s="45">
        <v>0.26800000000002899</v>
      </c>
      <c r="E2245" s="59">
        <v>1032</v>
      </c>
    </row>
    <row r="2246" spans="1:5" x14ac:dyDescent="0.25">
      <c r="A2246" s="54" t="s">
        <v>1280</v>
      </c>
      <c r="B2246" s="50">
        <v>7.3599999999999E-2</v>
      </c>
      <c r="C2246" s="45">
        <v>0</v>
      </c>
      <c r="D2246" s="45">
        <v>0</v>
      </c>
      <c r="E2246" s="59">
        <v>1072</v>
      </c>
    </row>
    <row r="2247" spans="1:5" x14ac:dyDescent="0.25">
      <c r="A2247" s="39" t="s">
        <v>1280</v>
      </c>
      <c r="B2247" s="50">
        <v>-0.61980000000005475</v>
      </c>
      <c r="C2247" s="45">
        <v>0</v>
      </c>
      <c r="D2247" s="45">
        <v>0</v>
      </c>
      <c r="E2247" s="61">
        <v>1144</v>
      </c>
    </row>
    <row r="2248" spans="1:5" x14ac:dyDescent="0.25">
      <c r="A2248" s="39" t="s">
        <v>1280</v>
      </c>
      <c r="B2248" s="50">
        <v>-0.37759999999991578</v>
      </c>
      <c r="C2248" s="45">
        <v>0</v>
      </c>
      <c r="D2248" s="45">
        <v>0</v>
      </c>
      <c r="E2248" s="61">
        <v>1180</v>
      </c>
    </row>
    <row r="2249" spans="1:5" x14ac:dyDescent="0.25">
      <c r="A2249" s="39" t="s">
        <v>1280</v>
      </c>
      <c r="B2249" s="50">
        <v>-0.39600000000007185</v>
      </c>
      <c r="C2249" s="45">
        <v>0</v>
      </c>
      <c r="D2249" s="45">
        <v>0</v>
      </c>
      <c r="E2249" s="61">
        <v>1187</v>
      </c>
    </row>
    <row r="2250" spans="1:5" x14ac:dyDescent="0.25">
      <c r="A2250" s="39" t="s">
        <v>62</v>
      </c>
      <c r="B2250" s="50">
        <v>0.20263000000011289</v>
      </c>
      <c r="C2250" s="45">
        <v>0</v>
      </c>
      <c r="D2250" s="45">
        <v>0</v>
      </c>
      <c r="E2250" s="61">
        <v>1249</v>
      </c>
    </row>
    <row r="2251" spans="1:5" x14ac:dyDescent="0.25">
      <c r="A2251" s="40" t="s">
        <v>62</v>
      </c>
      <c r="B2251" s="50">
        <f>'1270'!F5</f>
        <v>-5.4759999999987485E-2</v>
      </c>
      <c r="C2251" s="45">
        <v>0</v>
      </c>
      <c r="D2251" s="45">
        <v>-0.1509000000000924</v>
      </c>
      <c r="E2251" s="61">
        <v>1270</v>
      </c>
    </row>
    <row r="2252" spans="1:5" ht="30" x14ac:dyDescent="0.25">
      <c r="A2252" s="48" t="s">
        <v>1282</v>
      </c>
      <c r="B2252" s="50">
        <v>0.45010000000002037</v>
      </c>
      <c r="C2252" s="45">
        <v>0</v>
      </c>
      <c r="D2252" s="45">
        <v>0.42429999999990287</v>
      </c>
      <c r="E2252" s="60" t="s">
        <v>1283</v>
      </c>
    </row>
    <row r="2253" spans="1:5" x14ac:dyDescent="0.25">
      <c r="A2253" s="42" t="s">
        <v>1284</v>
      </c>
      <c r="B2253" s="50">
        <v>-0.14654000000018641</v>
      </c>
      <c r="C2253" s="45">
        <v>0</v>
      </c>
      <c r="D2253" s="45">
        <v>-0.14654000000018641</v>
      </c>
      <c r="E2253" s="61">
        <v>699</v>
      </c>
    </row>
    <row r="2254" spans="1:5" x14ac:dyDescent="0.25">
      <c r="A2254" s="42" t="s">
        <v>1284</v>
      </c>
      <c r="B2254" s="50">
        <v>0.31359999999983756</v>
      </c>
      <c r="C2254" s="45">
        <v>0</v>
      </c>
      <c r="D2254" s="45">
        <v>0</v>
      </c>
      <c r="E2254" s="61">
        <v>988</v>
      </c>
    </row>
    <row r="2255" spans="1:5" x14ac:dyDescent="0.25">
      <c r="A2255" s="39" t="s">
        <v>1284</v>
      </c>
      <c r="B2255" s="50">
        <v>-6.4380000000028303E-2</v>
      </c>
      <c r="C2255" s="45">
        <v>0</v>
      </c>
      <c r="D2255" s="45">
        <v>0</v>
      </c>
      <c r="E2255" s="61">
        <v>1135</v>
      </c>
    </row>
    <row r="2256" spans="1:5" x14ac:dyDescent="0.25">
      <c r="A2256" s="39" t="s">
        <v>1284</v>
      </c>
      <c r="B2256" s="50">
        <v>76.069310000000087</v>
      </c>
      <c r="C2256" s="45">
        <v>0</v>
      </c>
      <c r="D2256" s="45">
        <v>0</v>
      </c>
      <c r="E2256" s="61">
        <v>1240</v>
      </c>
    </row>
    <row r="2257" spans="1:5" x14ac:dyDescent="0.25">
      <c r="A2257" s="39" t="s">
        <v>66</v>
      </c>
      <c r="B2257" s="50">
        <v>-0.27692799999999806</v>
      </c>
      <c r="C2257" s="45">
        <v>0</v>
      </c>
      <c r="D2257" s="45">
        <v>0</v>
      </c>
      <c r="E2257" s="61">
        <v>1215</v>
      </c>
    </row>
    <row r="2258" spans="1:5" x14ac:dyDescent="0.25">
      <c r="A2258" s="40" t="s">
        <v>66</v>
      </c>
      <c r="B2258" s="50">
        <f>'1270'!F11</f>
        <v>-2.3600000000101318E-3</v>
      </c>
      <c r="C2258" s="45">
        <v>0</v>
      </c>
      <c r="D2258" s="45">
        <v>-0.1509000000000924</v>
      </c>
      <c r="E2258" s="61">
        <v>1270</v>
      </c>
    </row>
    <row r="2259" spans="1:5" x14ac:dyDescent="0.25">
      <c r="A2259" s="42" t="s">
        <v>1285</v>
      </c>
      <c r="B2259" s="50">
        <v>-17.241650000000391</v>
      </c>
      <c r="C2259" s="45">
        <v>0</v>
      </c>
      <c r="D2259" s="45">
        <v>-17.241650000000391</v>
      </c>
      <c r="E2259" s="60">
        <v>362</v>
      </c>
    </row>
    <row r="2260" spans="1:5" x14ac:dyDescent="0.25">
      <c r="A2260" s="42" t="s">
        <v>1286</v>
      </c>
      <c r="B2260" s="50">
        <v>0.1470000000000482</v>
      </c>
      <c r="C2260" s="45">
        <v>0</v>
      </c>
      <c r="D2260" s="45">
        <v>0.1470000000000482</v>
      </c>
      <c r="E2260" s="60" t="s">
        <v>1287</v>
      </c>
    </row>
    <row r="2261" spans="1:5" ht="45" x14ac:dyDescent="0.25">
      <c r="A2261" s="42" t="s">
        <v>1288</v>
      </c>
      <c r="B2261" s="50">
        <v>0.21278000000029351</v>
      </c>
      <c r="C2261" s="45">
        <v>0</v>
      </c>
      <c r="D2261" s="45">
        <v>0.21278000000029351</v>
      </c>
      <c r="E2261" s="60" t="s">
        <v>1289</v>
      </c>
    </row>
    <row r="2262" spans="1:5" x14ac:dyDescent="0.25">
      <c r="A2262" s="42" t="s">
        <v>1290</v>
      </c>
      <c r="B2262" s="50">
        <v>-0.42891999999994823</v>
      </c>
      <c r="C2262" s="45">
        <v>0</v>
      </c>
      <c r="D2262" s="45">
        <v>0.26800000000002899</v>
      </c>
      <c r="E2262" s="61">
        <v>1047</v>
      </c>
    </row>
    <row r="2263" spans="1:5" x14ac:dyDescent="0.25">
      <c r="A2263" s="42" t="s">
        <v>1291</v>
      </c>
      <c r="B2263" s="50">
        <v>-0.34669999999999845</v>
      </c>
      <c r="C2263" s="45">
        <v>0</v>
      </c>
      <c r="D2263" s="45">
        <v>-0.34669999999999845</v>
      </c>
      <c r="E2263" s="60">
        <v>448</v>
      </c>
    </row>
    <row r="2264" spans="1:5" ht="30" x14ac:dyDescent="0.25">
      <c r="A2264" s="42" t="s">
        <v>1292</v>
      </c>
      <c r="B2264" s="50">
        <v>-0.35209999999966612</v>
      </c>
      <c r="C2264" s="45">
        <v>0</v>
      </c>
      <c r="D2264" s="45">
        <v>-0.32279999999951769</v>
      </c>
      <c r="E2264" s="60" t="s">
        <v>1293</v>
      </c>
    </row>
    <row r="2265" spans="1:5" x14ac:dyDescent="0.25">
      <c r="A2265" s="42" t="s">
        <v>1292</v>
      </c>
      <c r="B2265" s="50">
        <v>-2.7399999999943248E-2</v>
      </c>
      <c r="C2265" s="45">
        <v>0</v>
      </c>
      <c r="D2265" s="45">
        <v>0.2680000000000291</v>
      </c>
      <c r="E2265" s="59">
        <v>1020</v>
      </c>
    </row>
    <row r="2266" spans="1:5" x14ac:dyDescent="0.25">
      <c r="A2266" s="42" t="s">
        <v>1294</v>
      </c>
      <c r="B2266" s="50">
        <v>-0.44000000000005457</v>
      </c>
      <c r="C2266" s="45">
        <v>0</v>
      </c>
      <c r="D2266" s="45">
        <v>0</v>
      </c>
      <c r="E2266" s="61">
        <v>971</v>
      </c>
    </row>
    <row r="2267" spans="1:5" ht="30" x14ac:dyDescent="0.25">
      <c r="A2267" s="42" t="s">
        <v>1295</v>
      </c>
      <c r="B2267" s="50">
        <v>-1.9488366931296071</v>
      </c>
      <c r="C2267" s="37">
        <v>-1.9488366931296071</v>
      </c>
      <c r="D2267" s="37">
        <v>-1.9488366931296071</v>
      </c>
      <c r="E2267" s="60" t="s">
        <v>1296</v>
      </c>
    </row>
    <row r="2268" spans="1:5" x14ac:dyDescent="0.25">
      <c r="A2268" s="42" t="s">
        <v>1297</v>
      </c>
      <c r="B2268" s="50">
        <v>32.716589000000113</v>
      </c>
      <c r="C2268" s="45">
        <v>0</v>
      </c>
      <c r="D2268" s="45">
        <v>0.2680000000000291</v>
      </c>
      <c r="E2268" s="61">
        <v>1014</v>
      </c>
    </row>
    <row r="2269" spans="1:5" x14ac:dyDescent="0.25">
      <c r="A2269" s="42" t="s">
        <v>1298</v>
      </c>
      <c r="B2269" s="50">
        <v>-0.26999999999998181</v>
      </c>
      <c r="C2269" s="45">
        <v>0</v>
      </c>
      <c r="D2269" s="45">
        <v>0</v>
      </c>
      <c r="E2269" s="61">
        <v>778</v>
      </c>
    </row>
    <row r="2270" spans="1:5" x14ac:dyDescent="0.25">
      <c r="A2270" s="39" t="s">
        <v>1298</v>
      </c>
      <c r="B2270" s="50">
        <v>0.31442000000015469</v>
      </c>
      <c r="C2270" s="45">
        <v>0</v>
      </c>
      <c r="D2270" s="45">
        <v>0</v>
      </c>
      <c r="E2270" s="61">
        <v>1159</v>
      </c>
    </row>
    <row r="2271" spans="1:5" x14ac:dyDescent="0.25">
      <c r="A2271" s="42" t="s">
        <v>1299</v>
      </c>
      <c r="B2271" s="50">
        <v>0.43270000000006803</v>
      </c>
      <c r="C2271" s="45">
        <v>0</v>
      </c>
      <c r="D2271" s="45">
        <v>0.43270000000006803</v>
      </c>
      <c r="E2271" s="60">
        <v>586</v>
      </c>
    </row>
    <row r="2272" spans="1:5" x14ac:dyDescent="0.25">
      <c r="A2272" s="42" t="s">
        <v>1300</v>
      </c>
      <c r="B2272" s="50">
        <v>0.31693999999998823</v>
      </c>
      <c r="C2272" s="45"/>
      <c r="D2272" s="45">
        <v>0.31693999999998823</v>
      </c>
      <c r="E2272" s="61">
        <v>687</v>
      </c>
    </row>
    <row r="2273" spans="1:5" x14ac:dyDescent="0.25">
      <c r="A2273" s="53" t="s">
        <v>1301</v>
      </c>
      <c r="B2273" s="50">
        <v>0.7379448639157431</v>
      </c>
      <c r="C2273" s="45">
        <v>0.7379448639157431</v>
      </c>
      <c r="D2273" s="45">
        <v>0.7379448639157431</v>
      </c>
      <c r="E2273" s="60" t="s">
        <v>1302</v>
      </c>
    </row>
    <row r="2274" spans="1:5" x14ac:dyDescent="0.25">
      <c r="A2274" s="53" t="s">
        <v>1303</v>
      </c>
      <c r="B2274" s="50">
        <v>0.16304337137825087</v>
      </c>
      <c r="C2274" s="45">
        <v>0.16304337137825087</v>
      </c>
      <c r="D2274" s="45">
        <v>0.16304337137825087</v>
      </c>
      <c r="E2274" s="60" t="s">
        <v>1302</v>
      </c>
    </row>
    <row r="2275" spans="1:5" x14ac:dyDescent="0.25">
      <c r="A2275" s="42" t="s">
        <v>1304</v>
      </c>
      <c r="B2275" s="50">
        <v>-0.40019599999970978</v>
      </c>
      <c r="C2275" s="45"/>
      <c r="D2275" s="45">
        <v>-0.25959999999986394</v>
      </c>
      <c r="E2275" s="60" t="s">
        <v>1305</v>
      </c>
    </row>
    <row r="2276" spans="1:5" x14ac:dyDescent="0.25">
      <c r="A2276" s="42" t="s">
        <v>1304</v>
      </c>
      <c r="B2276" s="50">
        <v>-0.41679999999996653</v>
      </c>
      <c r="C2276" s="45">
        <v>0</v>
      </c>
      <c r="D2276" s="45">
        <v>0</v>
      </c>
      <c r="E2276" s="61">
        <v>972</v>
      </c>
    </row>
    <row r="2277" spans="1:5" x14ac:dyDescent="0.25">
      <c r="A2277" s="42" t="s">
        <v>1304</v>
      </c>
      <c r="B2277" s="50">
        <v>0.45439999999996417</v>
      </c>
      <c r="C2277" s="45">
        <v>0</v>
      </c>
      <c r="D2277" s="45">
        <v>0</v>
      </c>
      <c r="E2277" s="61">
        <v>984</v>
      </c>
    </row>
    <row r="2278" spans="1:5" x14ac:dyDescent="0.25">
      <c r="A2278" s="33" t="s">
        <v>1304</v>
      </c>
      <c r="B2278" s="50">
        <v>0.26877000000001772</v>
      </c>
      <c r="C2278" s="45">
        <v>0</v>
      </c>
      <c r="D2278" s="45">
        <v>0</v>
      </c>
      <c r="E2278" s="61">
        <v>1114</v>
      </c>
    </row>
    <row r="2279" spans="1:5" x14ac:dyDescent="0.25">
      <c r="A2279" s="39" t="s">
        <v>1304</v>
      </c>
      <c r="B2279" s="50">
        <v>-0.25980000000026848</v>
      </c>
      <c r="C2279" s="45">
        <v>0</v>
      </c>
      <c r="D2279" s="45">
        <v>0</v>
      </c>
      <c r="E2279" s="61">
        <v>1231</v>
      </c>
    </row>
    <row r="2280" spans="1:5" x14ac:dyDescent="0.25">
      <c r="A2280" s="39" t="s">
        <v>1304</v>
      </c>
      <c r="B2280" s="50">
        <v>0.46805349999999635</v>
      </c>
      <c r="C2280" s="45">
        <v>0</v>
      </c>
      <c r="D2280" s="45">
        <v>0</v>
      </c>
      <c r="E2280" s="61">
        <v>1250</v>
      </c>
    </row>
    <row r="2281" spans="1:5" x14ac:dyDescent="0.25">
      <c r="A2281" s="69" t="s">
        <v>1304</v>
      </c>
      <c r="B2281" s="50">
        <f>'1292'!D5</f>
        <v>0.25999999999999091</v>
      </c>
      <c r="C2281" s="45">
        <v>0</v>
      </c>
      <c r="D2281" s="45">
        <v>0</v>
      </c>
      <c r="E2281" s="61">
        <v>1292</v>
      </c>
    </row>
    <row r="2282" spans="1:5" x14ac:dyDescent="0.25">
      <c r="A2282" s="42" t="s">
        <v>1304</v>
      </c>
      <c r="B2282" s="50">
        <f>'1301'!D9</f>
        <v>0.5</v>
      </c>
      <c r="C2282" s="45">
        <v>0</v>
      </c>
      <c r="D2282" s="45">
        <v>0</v>
      </c>
      <c r="E2282" s="61">
        <v>1301</v>
      </c>
    </row>
    <row r="2283" spans="1:5" x14ac:dyDescent="0.25">
      <c r="A2283" s="20" t="s">
        <v>1304</v>
      </c>
      <c r="B2283" s="50">
        <f>'1310'!D4</f>
        <v>0.20000000000004547</v>
      </c>
      <c r="C2283" s="45">
        <v>0</v>
      </c>
      <c r="D2283" s="45">
        <v>0</v>
      </c>
      <c r="E2283" s="61">
        <v>1310</v>
      </c>
    </row>
    <row r="2284" spans="1:5" x14ac:dyDescent="0.25">
      <c r="A2284" s="42" t="s">
        <v>1306</v>
      </c>
      <c r="B2284" s="50">
        <v>0.2373907806690454</v>
      </c>
      <c r="C2284" s="45">
        <v>0.2373907806690454</v>
      </c>
      <c r="D2284" s="45">
        <v>0.2373907806690454</v>
      </c>
      <c r="E2284" s="60" t="s">
        <v>1307</v>
      </c>
    </row>
    <row r="2285" spans="1:5" ht="30" x14ac:dyDescent="0.25">
      <c r="A2285" s="42" t="s">
        <v>1308</v>
      </c>
      <c r="B2285" s="50">
        <v>-1.2079886030980447</v>
      </c>
      <c r="C2285" s="45">
        <v>0.67196003144010774</v>
      </c>
      <c r="D2285" s="45">
        <v>-1.2079886030980447</v>
      </c>
      <c r="E2285" s="60" t="s">
        <v>1309</v>
      </c>
    </row>
    <row r="2286" spans="1:5" x14ac:dyDescent="0.25">
      <c r="A2286" s="42" t="s">
        <v>1310</v>
      </c>
      <c r="B2286" s="50">
        <v>-4.9999999999954525E-2</v>
      </c>
      <c r="C2286" s="45">
        <v>0</v>
      </c>
      <c r="D2286" s="45">
        <v>-4.9999999999954525E-2</v>
      </c>
      <c r="E2286" s="60">
        <v>466</v>
      </c>
    </row>
    <row r="2287" spans="1:5" x14ac:dyDescent="0.25">
      <c r="A2287" s="42" t="s">
        <v>1311</v>
      </c>
      <c r="B2287" s="50">
        <v>-0.73587822878221232</v>
      </c>
      <c r="C2287" s="45">
        <v>-0.73587822878221232</v>
      </c>
      <c r="D2287" s="45">
        <v>-0.73587822878221232</v>
      </c>
      <c r="E2287" s="60">
        <v>97</v>
      </c>
    </row>
    <row r="2288" spans="1:5" x14ac:dyDescent="0.25">
      <c r="A2288" s="42" t="s">
        <v>1312</v>
      </c>
      <c r="B2288" s="50">
        <v>0</v>
      </c>
      <c r="C2288" s="45">
        <v>0</v>
      </c>
      <c r="D2288" s="45">
        <v>0</v>
      </c>
      <c r="E2288" s="59">
        <v>998</v>
      </c>
    </row>
    <row r="2289" spans="1:6" ht="75" x14ac:dyDescent="0.25">
      <c r="A2289" s="55" t="s">
        <v>0</v>
      </c>
      <c r="B2289" s="52" t="s">
        <v>1</v>
      </c>
      <c r="C2289" s="49" t="s">
        <v>1476</v>
      </c>
      <c r="D2289" s="49" t="s">
        <v>1477</v>
      </c>
      <c r="E2289" s="35" t="s">
        <v>2</v>
      </c>
      <c r="F2289" s="38" t="s">
        <v>3</v>
      </c>
    </row>
    <row r="2290" spans="1:6" x14ac:dyDescent="0.25">
      <c r="A2290" s="42" t="s">
        <v>1313</v>
      </c>
      <c r="B2290" s="50">
        <v>4.1725769999999898</v>
      </c>
      <c r="C2290" s="45">
        <v>0</v>
      </c>
      <c r="D2290" s="45">
        <v>0</v>
      </c>
      <c r="E2290" s="61" t="s">
        <v>1314</v>
      </c>
    </row>
    <row r="2291" spans="1:6" x14ac:dyDescent="0.25">
      <c r="A2291" s="42" t="s">
        <v>1315</v>
      </c>
      <c r="B2291" s="50">
        <v>0.15529000000003634</v>
      </c>
      <c r="C2291" s="45">
        <v>0</v>
      </c>
      <c r="D2291" s="45">
        <v>0.15529000000003634</v>
      </c>
      <c r="E2291" s="61" t="s">
        <v>1316</v>
      </c>
    </row>
    <row r="2292" spans="1:6" x14ac:dyDescent="0.25">
      <c r="A2292" s="39" t="s">
        <v>1317</v>
      </c>
      <c r="B2292" s="50">
        <v>-0.48729999999977736</v>
      </c>
      <c r="C2292" s="45">
        <v>0</v>
      </c>
      <c r="D2292" s="45">
        <v>0</v>
      </c>
      <c r="E2292" s="61">
        <v>1128</v>
      </c>
    </row>
    <row r="2293" spans="1:6" x14ac:dyDescent="0.25">
      <c r="A2293" s="39" t="s">
        <v>1317</v>
      </c>
      <c r="B2293" s="50">
        <v>6.29200000000003</v>
      </c>
      <c r="C2293" s="45">
        <v>0</v>
      </c>
      <c r="D2293" s="45">
        <v>0</v>
      </c>
      <c r="E2293" s="61">
        <v>1137</v>
      </c>
    </row>
    <row r="2294" spans="1:6" x14ac:dyDescent="0.25">
      <c r="A2294" s="39" t="s">
        <v>1317</v>
      </c>
      <c r="B2294" s="50">
        <v>591.41120000000001</v>
      </c>
      <c r="C2294" s="45">
        <v>0</v>
      </c>
      <c r="D2294" s="45">
        <v>0</v>
      </c>
      <c r="E2294" s="61">
        <v>1182</v>
      </c>
    </row>
    <row r="2295" spans="1:6" x14ac:dyDescent="0.25">
      <c r="A2295" s="39" t="s">
        <v>1317</v>
      </c>
      <c r="B2295" s="50">
        <v>-591.67529999999988</v>
      </c>
      <c r="C2295" s="45">
        <v>0</v>
      </c>
      <c r="D2295" s="45">
        <v>0</v>
      </c>
      <c r="E2295" s="61">
        <v>1183</v>
      </c>
    </row>
    <row r="2296" spans="1:6" x14ac:dyDescent="0.25">
      <c r="A2296" s="39" t="s">
        <v>1317</v>
      </c>
      <c r="B2296" s="50">
        <v>-0.44000000000005457</v>
      </c>
      <c r="C2296" s="45">
        <v>0</v>
      </c>
      <c r="D2296" s="45">
        <v>0</v>
      </c>
      <c r="E2296" s="61">
        <v>1184</v>
      </c>
    </row>
    <row r="2297" spans="1:6" x14ac:dyDescent="0.25">
      <c r="A2297" s="39" t="s">
        <v>1317</v>
      </c>
      <c r="B2297" s="50">
        <v>674.6902</v>
      </c>
      <c r="C2297" s="45">
        <v>0</v>
      </c>
      <c r="D2297" s="45">
        <v>0</v>
      </c>
      <c r="E2297" s="61">
        <v>1191</v>
      </c>
    </row>
    <row r="2298" spans="1:6" x14ac:dyDescent="0.25">
      <c r="A2298" s="39" t="s">
        <v>1317</v>
      </c>
      <c r="B2298" s="50">
        <v>-675.40627999999992</v>
      </c>
      <c r="C2298" s="45">
        <v>0</v>
      </c>
      <c r="D2298" s="45">
        <v>0</v>
      </c>
      <c r="E2298" s="61">
        <v>1195</v>
      </c>
    </row>
    <row r="2299" spans="1:6" x14ac:dyDescent="0.25">
      <c r="A2299" s="39" t="s">
        <v>1317</v>
      </c>
      <c r="B2299" s="50">
        <v>-0.41852000000005773</v>
      </c>
      <c r="C2299" s="45">
        <v>0</v>
      </c>
      <c r="D2299" s="45">
        <v>0</v>
      </c>
      <c r="E2299" s="61">
        <v>1210</v>
      </c>
    </row>
    <row r="2300" spans="1:6" ht="45" x14ac:dyDescent="0.25">
      <c r="A2300" s="42" t="s">
        <v>1318</v>
      </c>
      <c r="B2300" s="50">
        <v>-9.5232333521778401E-2</v>
      </c>
      <c r="C2300" s="45">
        <v>0</v>
      </c>
      <c r="D2300" s="45">
        <v>-0.12023233352209672</v>
      </c>
      <c r="E2300" s="60" t="s">
        <v>1319</v>
      </c>
    </row>
    <row r="2301" spans="1:6" x14ac:dyDescent="0.25">
      <c r="A2301" s="39" t="s">
        <v>50</v>
      </c>
      <c r="B2301" s="50">
        <f>'1267'!F6</f>
        <v>-0.31510000000002947</v>
      </c>
      <c r="C2301" s="45">
        <v>0</v>
      </c>
      <c r="D2301" s="45">
        <v>-0.1509000000000924</v>
      </c>
      <c r="E2301" s="61">
        <v>1267</v>
      </c>
    </row>
    <row r="2302" spans="1:6" x14ac:dyDescent="0.25">
      <c r="A2302" s="69" t="s">
        <v>50</v>
      </c>
      <c r="B2302" s="50">
        <f>'1295'!D9</f>
        <v>0.84000000000014552</v>
      </c>
      <c r="C2302" s="45">
        <v>0</v>
      </c>
      <c r="D2302" s="45">
        <v>0</v>
      </c>
      <c r="E2302" s="61">
        <v>1295</v>
      </c>
    </row>
    <row r="2303" spans="1:6" x14ac:dyDescent="0.25">
      <c r="A2303" s="42" t="s">
        <v>1320</v>
      </c>
      <c r="B2303" s="50">
        <v>-0.24503000000004249</v>
      </c>
      <c r="C2303" s="45">
        <v>0</v>
      </c>
      <c r="D2303" s="45">
        <v>0.2680000000000291</v>
      </c>
      <c r="E2303" s="61">
        <v>956</v>
      </c>
    </row>
    <row r="2304" spans="1:6" x14ac:dyDescent="0.25">
      <c r="A2304" s="42" t="s">
        <v>1321</v>
      </c>
      <c r="B2304" s="50">
        <v>11.393464426315745</v>
      </c>
      <c r="C2304" s="45">
        <v>11.393464426315745</v>
      </c>
      <c r="D2304" s="45">
        <v>11.393464426315745</v>
      </c>
      <c r="E2304" s="60">
        <v>18</v>
      </c>
    </row>
    <row r="2305" spans="1:6" x14ac:dyDescent="0.25">
      <c r="A2305" s="42" t="s">
        <v>1322</v>
      </c>
      <c r="B2305" s="50">
        <v>-3.8400000000024193E-2</v>
      </c>
      <c r="C2305" s="45">
        <v>0</v>
      </c>
      <c r="D2305" s="45">
        <v>-3.8400000000024193E-2</v>
      </c>
      <c r="E2305" s="60" t="s">
        <v>1323</v>
      </c>
    </row>
    <row r="2306" spans="1:6" x14ac:dyDescent="0.25">
      <c r="A2306" s="42" t="s">
        <v>1324</v>
      </c>
      <c r="B2306" s="50">
        <v>-0.33439999999995962</v>
      </c>
      <c r="C2306" s="45">
        <v>0</v>
      </c>
      <c r="D2306" s="45">
        <v>0</v>
      </c>
      <c r="E2306" s="61">
        <v>778</v>
      </c>
    </row>
    <row r="2307" spans="1:6" x14ac:dyDescent="0.25">
      <c r="A2307" s="42" t="s">
        <v>1325</v>
      </c>
      <c r="B2307" s="50">
        <v>0.71040000000004966</v>
      </c>
      <c r="C2307" s="45">
        <v>0</v>
      </c>
      <c r="D2307" s="45">
        <v>0.71040000000004966</v>
      </c>
      <c r="E2307" s="60">
        <v>465</v>
      </c>
    </row>
    <row r="2308" spans="1:6" x14ac:dyDescent="0.25">
      <c r="A2308" s="42" t="s">
        <v>1326</v>
      </c>
      <c r="B2308" s="50">
        <v>23.69360000000006</v>
      </c>
      <c r="C2308" s="45">
        <v>0</v>
      </c>
      <c r="D2308" s="45">
        <v>23.69360000000006</v>
      </c>
      <c r="E2308" s="60">
        <v>390</v>
      </c>
      <c r="F2308" s="19"/>
    </row>
    <row r="2309" spans="1:6" x14ac:dyDescent="0.25">
      <c r="A2309" s="42" t="s">
        <v>138</v>
      </c>
      <c r="B2309" s="50">
        <v>0.56517250000001695</v>
      </c>
      <c r="C2309" s="45">
        <v>0</v>
      </c>
      <c r="D2309" s="45">
        <v>0.26800000000002899</v>
      </c>
      <c r="E2309" s="59">
        <v>1028</v>
      </c>
    </row>
    <row r="2310" spans="1:6" x14ac:dyDescent="0.25">
      <c r="A2310" s="39" t="s">
        <v>138</v>
      </c>
      <c r="B2310" s="50">
        <v>6.7000000000007276E-2</v>
      </c>
      <c r="C2310" s="45">
        <v>0</v>
      </c>
      <c r="D2310" s="45">
        <v>0</v>
      </c>
      <c r="E2310" s="61">
        <v>1186</v>
      </c>
    </row>
    <row r="2311" spans="1:6" x14ac:dyDescent="0.25">
      <c r="A2311" s="39" t="s">
        <v>138</v>
      </c>
      <c r="B2311" s="50">
        <v>-0.67851000000018757</v>
      </c>
      <c r="C2311" s="45">
        <v>0</v>
      </c>
      <c r="D2311" s="45">
        <v>0</v>
      </c>
      <c r="E2311" s="61">
        <v>1197</v>
      </c>
    </row>
    <row r="2312" spans="1:6" x14ac:dyDescent="0.25">
      <c r="A2312" s="40" t="s">
        <v>138</v>
      </c>
      <c r="B2312" s="50">
        <f>'1288'!D5</f>
        <v>-0.36000000000001364</v>
      </c>
      <c r="C2312" s="45">
        <v>0</v>
      </c>
      <c r="D2312" s="45">
        <v>-0.1509000000000924</v>
      </c>
      <c r="E2312" s="61">
        <v>1288</v>
      </c>
    </row>
    <row r="2313" spans="1:6" x14ac:dyDescent="0.25">
      <c r="A2313" s="42" t="s">
        <v>138</v>
      </c>
      <c r="B2313" s="50">
        <f>'1302'!D5</f>
        <v>-0.27999999999997272</v>
      </c>
      <c r="C2313" s="45">
        <v>0</v>
      </c>
      <c r="D2313" s="45">
        <v>0</v>
      </c>
      <c r="E2313" s="61">
        <v>1302</v>
      </c>
    </row>
    <row r="2314" spans="1:6" x14ac:dyDescent="0.25">
      <c r="A2314" s="42" t="s">
        <v>1327</v>
      </c>
      <c r="B2314" s="50">
        <v>4.5588179687626962E-2</v>
      </c>
      <c r="C2314" s="45">
        <v>5.9421283018868394</v>
      </c>
      <c r="D2314" s="45">
        <v>4.5588179687626962E-2</v>
      </c>
      <c r="E2314" s="60" t="s">
        <v>1328</v>
      </c>
    </row>
    <row r="2315" spans="1:6" ht="210" x14ac:dyDescent="0.25">
      <c r="A2315" s="42" t="s">
        <v>1329</v>
      </c>
      <c r="B2315" s="50">
        <v>-0.54948499999966316</v>
      </c>
      <c r="C2315" s="45">
        <v>0</v>
      </c>
      <c r="D2315" s="45">
        <v>0.73951500000032411</v>
      </c>
      <c r="E2315" s="60" t="s">
        <v>1330</v>
      </c>
    </row>
    <row r="2316" spans="1:6" x14ac:dyDescent="0.25">
      <c r="A2316" s="42" t="s">
        <v>1329</v>
      </c>
      <c r="B2316" s="50">
        <v>-0.49672999999984313</v>
      </c>
      <c r="C2316" s="45">
        <v>0</v>
      </c>
      <c r="D2316" s="45">
        <v>0</v>
      </c>
      <c r="E2316" s="61">
        <v>977</v>
      </c>
    </row>
    <row r="2317" spans="1:6" x14ac:dyDescent="0.25">
      <c r="A2317" s="42" t="s">
        <v>1329</v>
      </c>
      <c r="B2317" s="50">
        <v>0.32100000000036744</v>
      </c>
      <c r="C2317" s="45">
        <v>0</v>
      </c>
      <c r="D2317" s="45">
        <v>0</v>
      </c>
      <c r="E2317" s="61">
        <v>987</v>
      </c>
    </row>
    <row r="2318" spans="1:6" x14ac:dyDescent="0.25">
      <c r="A2318" s="42" t="s">
        <v>1329</v>
      </c>
      <c r="B2318" s="50">
        <v>0.33320000000003347</v>
      </c>
      <c r="C2318" s="45">
        <v>0</v>
      </c>
      <c r="D2318" s="45">
        <v>0</v>
      </c>
      <c r="E2318" s="61">
        <v>994</v>
      </c>
    </row>
    <row r="2319" spans="1:6" x14ac:dyDescent="0.25">
      <c r="A2319" s="42" t="s">
        <v>1329</v>
      </c>
      <c r="B2319" s="50">
        <v>-0.11091699999997218</v>
      </c>
      <c r="C2319" s="45">
        <v>0</v>
      </c>
      <c r="D2319" s="45">
        <v>0</v>
      </c>
      <c r="E2319" s="59">
        <v>1001</v>
      </c>
    </row>
    <row r="2320" spans="1:6" x14ac:dyDescent="0.25">
      <c r="A2320" s="42" t="s">
        <v>1329</v>
      </c>
      <c r="B2320" s="50">
        <v>-2.8510189999997237</v>
      </c>
      <c r="C2320" s="45">
        <v>0</v>
      </c>
      <c r="D2320" s="45">
        <v>0.26800000000002899</v>
      </c>
      <c r="E2320" s="59">
        <v>1026</v>
      </c>
    </row>
    <row r="2321" spans="1:6" x14ac:dyDescent="0.25">
      <c r="A2321" s="42" t="s">
        <v>1329</v>
      </c>
      <c r="B2321" s="50">
        <v>0.38042270000005374</v>
      </c>
      <c r="C2321" s="45">
        <v>0</v>
      </c>
      <c r="D2321" s="45">
        <v>0.26800000000002899</v>
      </c>
      <c r="E2321" s="61">
        <v>1052</v>
      </c>
    </row>
    <row r="2322" spans="1:6" x14ac:dyDescent="0.25">
      <c r="A2322" s="54" t="s">
        <v>1329</v>
      </c>
      <c r="B2322" s="50">
        <v>1440.9349950000005</v>
      </c>
      <c r="C2322" s="45">
        <v>0</v>
      </c>
      <c r="D2322" s="45">
        <v>0</v>
      </c>
      <c r="E2322" s="61">
        <v>1058</v>
      </c>
    </row>
    <row r="2323" spans="1:6" x14ac:dyDescent="0.25">
      <c r="A2323" s="54" t="s">
        <v>1329</v>
      </c>
      <c r="B2323" s="50">
        <v>-1441.0881153374996</v>
      </c>
      <c r="C2323" s="45">
        <v>0</v>
      </c>
      <c r="D2323" s="45">
        <v>0</v>
      </c>
      <c r="E2323" s="61">
        <v>1059</v>
      </c>
    </row>
    <row r="2324" spans="1:6" x14ac:dyDescent="0.25">
      <c r="A2324" s="54" t="s">
        <v>1329</v>
      </c>
      <c r="B2324" s="50">
        <v>-0.41643999999996595</v>
      </c>
      <c r="C2324" s="45">
        <v>0</v>
      </c>
      <c r="D2324" s="45">
        <v>0</v>
      </c>
      <c r="E2324" s="61">
        <v>1068</v>
      </c>
    </row>
    <row r="2325" spans="1:6" x14ac:dyDescent="0.25">
      <c r="A2325" s="54" t="s">
        <v>1329</v>
      </c>
      <c r="B2325" s="50">
        <v>-0.52971999999954278</v>
      </c>
      <c r="C2325" s="45">
        <v>0</v>
      </c>
      <c r="D2325" s="45">
        <v>0</v>
      </c>
      <c r="E2325" s="59">
        <v>1082</v>
      </c>
    </row>
    <row r="2326" spans="1:6" x14ac:dyDescent="0.25">
      <c r="A2326" s="39" t="s">
        <v>1329</v>
      </c>
      <c r="B2326" s="50">
        <v>0.20173000000022512</v>
      </c>
      <c r="C2326" s="45">
        <v>0</v>
      </c>
      <c r="D2326" s="45">
        <v>0</v>
      </c>
      <c r="E2326" s="61">
        <v>1124</v>
      </c>
    </row>
    <row r="2327" spans="1:6" x14ac:dyDescent="0.25">
      <c r="A2327" s="39" t="s">
        <v>1329</v>
      </c>
      <c r="B2327" s="50">
        <v>3.8732500000000414</v>
      </c>
      <c r="C2327" s="45">
        <v>0</v>
      </c>
      <c r="D2327" s="45">
        <v>0</v>
      </c>
      <c r="E2327" s="61">
        <v>1144</v>
      </c>
    </row>
    <row r="2328" spans="1:6" x14ac:dyDescent="0.25">
      <c r="A2328" s="39" t="s">
        <v>1329</v>
      </c>
      <c r="B2328" s="50">
        <v>0.28281999999990148</v>
      </c>
      <c r="C2328" s="45">
        <v>0</v>
      </c>
      <c r="D2328" s="45">
        <v>0</v>
      </c>
      <c r="E2328" s="61">
        <v>1147</v>
      </c>
    </row>
    <row r="2329" spans="1:6" x14ac:dyDescent="0.25">
      <c r="A2329" s="39" t="s">
        <v>1329</v>
      </c>
      <c r="B2329" s="50">
        <v>0.19294999999999618</v>
      </c>
      <c r="C2329" s="45">
        <v>0</v>
      </c>
      <c r="D2329" s="45">
        <v>0</v>
      </c>
      <c r="E2329" s="61">
        <v>1152</v>
      </c>
    </row>
    <row r="2330" spans="1:6" x14ac:dyDescent="0.25">
      <c r="A2330" s="39" t="s">
        <v>1329</v>
      </c>
      <c r="B2330" s="50">
        <v>-0.68698000000006232</v>
      </c>
      <c r="C2330" s="45">
        <v>0</v>
      </c>
      <c r="D2330" s="45">
        <v>0</v>
      </c>
      <c r="E2330" s="61">
        <v>1196</v>
      </c>
    </row>
    <row r="2331" spans="1:6" x14ac:dyDescent="0.25">
      <c r="A2331" s="39" t="s">
        <v>1329</v>
      </c>
      <c r="B2331" s="50">
        <v>-728.00338000000011</v>
      </c>
      <c r="C2331" s="45">
        <v>0</v>
      </c>
      <c r="D2331" s="45">
        <v>0</v>
      </c>
      <c r="E2331" s="61">
        <v>1238</v>
      </c>
    </row>
    <row r="2332" spans="1:6" x14ac:dyDescent="0.25">
      <c r="A2332" s="39" t="s">
        <v>1329</v>
      </c>
      <c r="B2332" s="50">
        <v>727.65336000000025</v>
      </c>
      <c r="C2332" s="45">
        <v>0</v>
      </c>
      <c r="D2332" s="45">
        <v>0</v>
      </c>
      <c r="E2332" s="61">
        <v>1239</v>
      </c>
    </row>
    <row r="2333" spans="1:6" x14ac:dyDescent="0.25">
      <c r="A2333" s="39" t="s">
        <v>1329</v>
      </c>
      <c r="B2333" s="50">
        <v>0.68937999999991462</v>
      </c>
      <c r="C2333" s="45">
        <v>0</v>
      </c>
      <c r="D2333" s="45">
        <v>0</v>
      </c>
      <c r="E2333" s="61">
        <v>1242</v>
      </c>
    </row>
    <row r="2334" spans="1:6" x14ac:dyDescent="0.25">
      <c r="A2334" s="42" t="s">
        <v>1331</v>
      </c>
      <c r="B2334" s="50">
        <v>0.79518989898997461</v>
      </c>
      <c r="C2334" s="45">
        <v>0.79518989898997461</v>
      </c>
      <c r="D2334" s="45">
        <v>0.79518989898997461</v>
      </c>
      <c r="E2334" s="60">
        <v>288</v>
      </c>
      <c r="F2334" s="19"/>
    </row>
    <row r="2335" spans="1:6" ht="30" x14ac:dyDescent="0.25">
      <c r="A2335" s="42" t="s">
        <v>92</v>
      </c>
      <c r="B2335" s="50">
        <v>-0.29991999999998598</v>
      </c>
      <c r="C2335" s="45">
        <v>0</v>
      </c>
      <c r="D2335" s="45">
        <v>-0.31079999999997199</v>
      </c>
      <c r="E2335" s="60" t="s">
        <v>1332</v>
      </c>
      <c r="F2335" s="19"/>
    </row>
    <row r="2336" spans="1:6" x14ac:dyDescent="0.25">
      <c r="A2336" s="42" t="s">
        <v>92</v>
      </c>
      <c r="B2336" s="50">
        <v>-0.35552000000001271</v>
      </c>
      <c r="C2336" s="45">
        <v>0</v>
      </c>
      <c r="D2336" s="45">
        <v>-0.17178000000001248</v>
      </c>
      <c r="E2336" s="61">
        <v>952</v>
      </c>
    </row>
    <row r="2337" spans="1:5" x14ac:dyDescent="0.25">
      <c r="A2337" s="42" t="s">
        <v>92</v>
      </c>
      <c r="B2337" s="50">
        <v>-8.6799999999925603E-2</v>
      </c>
      <c r="C2337" s="45">
        <v>0</v>
      </c>
      <c r="D2337" s="45">
        <v>0.2680000000000291</v>
      </c>
      <c r="E2337" s="61">
        <v>959</v>
      </c>
    </row>
    <row r="2338" spans="1:5" x14ac:dyDescent="0.25">
      <c r="A2338" s="42" t="s">
        <v>92</v>
      </c>
      <c r="B2338" s="50">
        <v>-0.36316999999996824</v>
      </c>
      <c r="C2338" s="45">
        <v>0</v>
      </c>
      <c r="D2338" s="45">
        <v>0</v>
      </c>
      <c r="E2338" s="61">
        <v>967</v>
      </c>
    </row>
    <row r="2339" spans="1:5" x14ac:dyDescent="0.25">
      <c r="A2339" s="42" t="s">
        <v>92</v>
      </c>
      <c r="B2339" s="50">
        <v>-0.42697999999998615</v>
      </c>
      <c r="C2339" s="45">
        <v>0</v>
      </c>
      <c r="D2339" s="45">
        <v>0</v>
      </c>
      <c r="E2339" s="61">
        <v>980</v>
      </c>
    </row>
    <row r="2340" spans="1:5" x14ac:dyDescent="0.25">
      <c r="A2340" s="42" t="s">
        <v>92</v>
      </c>
      <c r="B2340" s="50">
        <v>-0.2680000000000291</v>
      </c>
      <c r="C2340" s="45">
        <v>0</v>
      </c>
      <c r="D2340" s="45">
        <v>0</v>
      </c>
      <c r="E2340" s="61">
        <v>988</v>
      </c>
    </row>
    <row r="2341" spans="1:5" x14ac:dyDescent="0.25">
      <c r="A2341" s="42" t="s">
        <v>92</v>
      </c>
      <c r="B2341" s="50">
        <v>-0.65500000000000114</v>
      </c>
      <c r="C2341" s="45">
        <v>0</v>
      </c>
      <c r="D2341" s="45">
        <v>0</v>
      </c>
      <c r="E2341" s="61">
        <v>992</v>
      </c>
    </row>
    <row r="2342" spans="1:5" x14ac:dyDescent="0.25">
      <c r="A2342" s="42" t="s">
        <v>92</v>
      </c>
      <c r="B2342" s="50">
        <v>0.12639000000001488</v>
      </c>
      <c r="C2342" s="45">
        <v>0</v>
      </c>
      <c r="D2342" s="45">
        <v>0.2680000000000291</v>
      </c>
      <c r="E2342" s="61">
        <v>1005</v>
      </c>
    </row>
    <row r="2343" spans="1:5" x14ac:dyDescent="0.25">
      <c r="A2343" s="42" t="s">
        <v>92</v>
      </c>
      <c r="B2343" s="50">
        <v>0.11199999999996635</v>
      </c>
      <c r="C2343" s="45">
        <v>0</v>
      </c>
      <c r="D2343" s="45">
        <v>0.26800000000002899</v>
      </c>
      <c r="E2343" s="59">
        <v>1021</v>
      </c>
    </row>
    <row r="2344" spans="1:5" x14ac:dyDescent="0.25">
      <c r="A2344" s="42" t="s">
        <v>92</v>
      </c>
      <c r="B2344" s="50">
        <v>7.0779999999956544E-2</v>
      </c>
      <c r="C2344" s="45">
        <v>0</v>
      </c>
      <c r="D2344" s="45">
        <v>0.26800000000002899</v>
      </c>
      <c r="E2344" s="59">
        <v>1043</v>
      </c>
    </row>
    <row r="2345" spans="1:5" x14ac:dyDescent="0.25">
      <c r="A2345" s="42" t="s">
        <v>92</v>
      </c>
      <c r="B2345" s="50">
        <v>5.5119999999760694E-2</v>
      </c>
      <c r="C2345" s="45">
        <v>0</v>
      </c>
      <c r="D2345" s="45">
        <v>0.26800000000002899</v>
      </c>
      <c r="E2345" s="61">
        <v>1045</v>
      </c>
    </row>
    <row r="2346" spans="1:5" x14ac:dyDescent="0.25">
      <c r="A2346" s="42" t="s">
        <v>92</v>
      </c>
      <c r="B2346" s="50">
        <v>0.47193170000002738</v>
      </c>
      <c r="C2346" s="45">
        <v>0</v>
      </c>
      <c r="D2346" s="45">
        <v>0.26800000000002899</v>
      </c>
      <c r="E2346" s="61">
        <v>1053</v>
      </c>
    </row>
    <row r="2347" spans="1:5" x14ac:dyDescent="0.25">
      <c r="A2347" s="54" t="s">
        <v>92</v>
      </c>
      <c r="B2347" s="50">
        <v>-0.37794999999994161</v>
      </c>
      <c r="C2347" s="45">
        <v>0</v>
      </c>
      <c r="D2347" s="45">
        <v>0</v>
      </c>
      <c r="E2347" s="61">
        <v>1068</v>
      </c>
    </row>
    <row r="2348" spans="1:5" x14ac:dyDescent="0.25">
      <c r="A2348" s="54" t="s">
        <v>92</v>
      </c>
      <c r="B2348" s="50">
        <v>-0.43713750000000573</v>
      </c>
      <c r="C2348" s="45">
        <v>0</v>
      </c>
      <c r="D2348" s="45">
        <v>0</v>
      </c>
      <c r="E2348" s="61">
        <v>1094</v>
      </c>
    </row>
    <row r="2349" spans="1:5" x14ac:dyDescent="0.25">
      <c r="A2349" s="39" t="s">
        <v>92</v>
      </c>
      <c r="B2349" s="50">
        <v>-0.3159450000000561</v>
      </c>
      <c r="C2349" s="45">
        <v>0</v>
      </c>
      <c r="D2349" s="45">
        <v>0</v>
      </c>
      <c r="E2349" s="61">
        <v>1153</v>
      </c>
    </row>
    <row r="2350" spans="1:5" x14ac:dyDescent="0.25">
      <c r="A2350" s="39" t="s">
        <v>92</v>
      </c>
      <c r="B2350" s="50">
        <v>2.8422000000002754</v>
      </c>
      <c r="C2350" s="45">
        <v>0</v>
      </c>
      <c r="D2350" s="45">
        <v>0</v>
      </c>
      <c r="E2350" s="61">
        <v>1192</v>
      </c>
    </row>
    <row r="2351" spans="1:5" x14ac:dyDescent="0.25">
      <c r="A2351" s="39" t="s">
        <v>92</v>
      </c>
      <c r="B2351" s="50">
        <v>1.8127999999999247</v>
      </c>
      <c r="C2351" s="45">
        <v>0</v>
      </c>
      <c r="D2351" s="45">
        <v>0</v>
      </c>
      <c r="E2351" s="61">
        <v>1214</v>
      </c>
    </row>
    <row r="2352" spans="1:5" x14ac:dyDescent="0.25">
      <c r="A2352" s="39" t="s">
        <v>92</v>
      </c>
      <c r="B2352" s="50">
        <v>-8.7050000001909211E-4</v>
      </c>
      <c r="C2352" s="45">
        <v>0</v>
      </c>
      <c r="D2352" s="45">
        <v>0</v>
      </c>
      <c r="E2352" s="61">
        <v>1247</v>
      </c>
    </row>
    <row r="2353" spans="1:6" x14ac:dyDescent="0.25">
      <c r="A2353" s="40" t="s">
        <v>92</v>
      </c>
      <c r="B2353" s="50">
        <f>'1276'!F5</f>
        <v>0.4297999999998865</v>
      </c>
      <c r="C2353" s="45">
        <v>0</v>
      </c>
      <c r="D2353" s="45">
        <v>-0.1509000000000924</v>
      </c>
      <c r="E2353" s="61">
        <v>1276</v>
      </c>
    </row>
    <row r="2354" spans="1:6" x14ac:dyDescent="0.25">
      <c r="A2354" s="39" t="s">
        <v>1333</v>
      </c>
      <c r="B2354" s="50">
        <v>-0.58772600000008879</v>
      </c>
      <c r="C2354" s="45">
        <v>0</v>
      </c>
      <c r="D2354" s="45">
        <v>0</v>
      </c>
      <c r="E2354" s="61">
        <v>1141</v>
      </c>
    </row>
    <row r="2355" spans="1:6" x14ac:dyDescent="0.25">
      <c r="A2355" s="39" t="s">
        <v>1333</v>
      </c>
      <c r="B2355" s="50">
        <v>-0.10430449999989833</v>
      </c>
      <c r="C2355" s="45">
        <v>0</v>
      </c>
      <c r="D2355" s="45">
        <v>0</v>
      </c>
      <c r="E2355" s="61">
        <v>1248</v>
      </c>
    </row>
    <row r="2356" spans="1:6" ht="30" x14ac:dyDescent="0.25">
      <c r="A2356" s="42" t="s">
        <v>1334</v>
      </c>
      <c r="B2356" s="50">
        <v>-0.20359197194397893</v>
      </c>
      <c r="C2356" s="45">
        <v>0</v>
      </c>
      <c r="D2356" s="45">
        <v>-0.2659859719439055</v>
      </c>
      <c r="E2356" s="60" t="s">
        <v>1335</v>
      </c>
      <c r="F2356" s="19"/>
    </row>
    <row r="2357" spans="1:6" x14ac:dyDescent="0.25">
      <c r="A2357" s="39" t="s">
        <v>1334</v>
      </c>
      <c r="B2357" s="50">
        <v>-0.56429999999994607</v>
      </c>
      <c r="C2357" s="45">
        <v>0</v>
      </c>
      <c r="D2357" s="45">
        <v>0</v>
      </c>
      <c r="E2357" s="61">
        <v>1121</v>
      </c>
    </row>
    <row r="2358" spans="1:6" ht="30" x14ac:dyDescent="0.25">
      <c r="A2358" s="42" t="s">
        <v>1336</v>
      </c>
      <c r="B2358" s="50">
        <v>0.4097399999998288</v>
      </c>
      <c r="C2358" s="45">
        <v>0</v>
      </c>
      <c r="D2358" s="45">
        <v>0.2680000000000291</v>
      </c>
      <c r="E2358" s="61" t="s">
        <v>1337</v>
      </c>
    </row>
    <row r="2359" spans="1:6" ht="30" x14ac:dyDescent="0.25">
      <c r="A2359" s="42" t="s">
        <v>1336</v>
      </c>
      <c r="B2359" s="50">
        <v>7.1899999999999409E-2</v>
      </c>
      <c r="C2359" s="45">
        <v>0</v>
      </c>
      <c r="D2359" s="45">
        <v>0.2680000000000291</v>
      </c>
      <c r="E2359" s="61">
        <v>953</v>
      </c>
    </row>
    <row r="2360" spans="1:6" ht="30" x14ac:dyDescent="0.25">
      <c r="A2360" s="42" t="s">
        <v>1336</v>
      </c>
      <c r="B2360" s="50">
        <v>0.25119999999992615</v>
      </c>
      <c r="C2360" s="45">
        <v>0</v>
      </c>
      <c r="D2360" s="45">
        <v>0</v>
      </c>
      <c r="E2360" s="61">
        <v>988</v>
      </c>
    </row>
    <row r="2361" spans="1:6" ht="30" x14ac:dyDescent="0.25">
      <c r="A2361" s="39" t="s">
        <v>1336</v>
      </c>
      <c r="B2361" s="50">
        <v>8.1400000000257933E-3</v>
      </c>
      <c r="C2361" s="45">
        <v>0</v>
      </c>
      <c r="D2361" s="45">
        <v>0</v>
      </c>
      <c r="E2361" s="61">
        <v>1172</v>
      </c>
    </row>
    <row r="2362" spans="1:6" ht="30" x14ac:dyDescent="0.25">
      <c r="A2362" s="39" t="s">
        <v>1336</v>
      </c>
      <c r="B2362" s="50">
        <v>-1.2005000000003747</v>
      </c>
      <c r="C2362" s="45">
        <v>0</v>
      </c>
      <c r="D2362" s="45">
        <v>0</v>
      </c>
      <c r="E2362" s="61">
        <v>1221</v>
      </c>
    </row>
    <row r="2363" spans="1:6" x14ac:dyDescent="0.25">
      <c r="A2363" s="42" t="s">
        <v>1338</v>
      </c>
      <c r="B2363" s="50">
        <v>-0.45979999999985921</v>
      </c>
      <c r="C2363" s="45">
        <v>0</v>
      </c>
      <c r="D2363" s="45">
        <v>-0.45979999999985921</v>
      </c>
      <c r="E2363" s="60" t="s">
        <v>1339</v>
      </c>
      <c r="F2363" s="19"/>
    </row>
    <row r="2364" spans="1:6" ht="30" x14ac:dyDescent="0.25">
      <c r="A2364" s="42" t="s">
        <v>71</v>
      </c>
      <c r="B2364" s="50">
        <v>-0.4126880000000881</v>
      </c>
      <c r="C2364" s="45">
        <v>0</v>
      </c>
      <c r="D2364" s="45">
        <v>8.6238200000008192</v>
      </c>
      <c r="E2364" s="61" t="s">
        <v>1340</v>
      </c>
    </row>
    <row r="2365" spans="1:6" x14ac:dyDescent="0.25">
      <c r="A2365" s="42" t="s">
        <v>71</v>
      </c>
      <c r="B2365" s="50">
        <v>-0.13920000000007349</v>
      </c>
      <c r="C2365" s="45">
        <v>0</v>
      </c>
      <c r="D2365" s="45">
        <v>0</v>
      </c>
      <c r="E2365" s="61">
        <v>989</v>
      </c>
    </row>
    <row r="2366" spans="1:6" x14ac:dyDescent="0.25">
      <c r="A2366" s="42" t="s">
        <v>71</v>
      </c>
      <c r="B2366" s="50">
        <v>-0.23019999999996799</v>
      </c>
      <c r="C2366" s="45">
        <v>0</v>
      </c>
      <c r="D2366" s="45">
        <v>0.2680000000000291</v>
      </c>
      <c r="E2366" s="59">
        <v>1016</v>
      </c>
    </row>
    <row r="2367" spans="1:6" x14ac:dyDescent="0.25">
      <c r="A2367" s="42" t="s">
        <v>71</v>
      </c>
      <c r="B2367" s="50">
        <v>0.440657500000043</v>
      </c>
      <c r="C2367" s="45">
        <v>0</v>
      </c>
      <c r="D2367" s="45">
        <v>0.26800000000002899</v>
      </c>
      <c r="E2367" s="59">
        <v>1034</v>
      </c>
    </row>
    <row r="2368" spans="1:6" x14ac:dyDescent="0.25">
      <c r="A2368" s="42" t="s">
        <v>71</v>
      </c>
      <c r="B2368" s="50">
        <v>0.1412199999999757</v>
      </c>
      <c r="C2368" s="45">
        <v>0</v>
      </c>
      <c r="D2368" s="45">
        <v>0.26800000000002899</v>
      </c>
      <c r="E2368" s="59">
        <v>1041</v>
      </c>
    </row>
    <row r="2369" spans="1:5" x14ac:dyDescent="0.25">
      <c r="A2369" s="42" t="s">
        <v>71</v>
      </c>
      <c r="B2369" s="50">
        <v>-0.26913000000013199</v>
      </c>
      <c r="C2369" s="45">
        <v>0</v>
      </c>
      <c r="D2369" s="45">
        <v>0.26800000000002899</v>
      </c>
      <c r="E2369" s="59">
        <v>1043</v>
      </c>
    </row>
    <row r="2370" spans="1:5" x14ac:dyDescent="0.25">
      <c r="A2370" s="42" t="s">
        <v>71</v>
      </c>
      <c r="B2370" s="50">
        <v>-0.2858965000000353</v>
      </c>
      <c r="C2370" s="45">
        <v>0</v>
      </c>
      <c r="D2370" s="45">
        <v>0.26800000000002899</v>
      </c>
      <c r="E2370" s="61">
        <v>1051</v>
      </c>
    </row>
    <row r="2371" spans="1:5" x14ac:dyDescent="0.25">
      <c r="A2371" s="54" t="s">
        <v>71</v>
      </c>
      <c r="B2371" s="50">
        <v>-3.8080000000263681E-2</v>
      </c>
      <c r="C2371" s="45">
        <v>0</v>
      </c>
      <c r="D2371" s="45">
        <v>0</v>
      </c>
      <c r="E2371" s="61">
        <v>1056</v>
      </c>
    </row>
    <row r="2372" spans="1:5" x14ac:dyDescent="0.25">
      <c r="A2372" s="54" t="s">
        <v>71</v>
      </c>
      <c r="B2372" s="50">
        <v>0.21024000000033993</v>
      </c>
      <c r="C2372" s="45">
        <v>0</v>
      </c>
      <c r="D2372" s="45">
        <v>0</v>
      </c>
      <c r="E2372" s="61">
        <v>1064</v>
      </c>
    </row>
    <row r="2373" spans="1:5" x14ac:dyDescent="0.25">
      <c r="A2373" s="40" t="s">
        <v>71</v>
      </c>
      <c r="B2373" s="50">
        <v>-0.22019700000055309</v>
      </c>
      <c r="C2373" s="45">
        <v>0</v>
      </c>
      <c r="D2373" s="45">
        <v>0</v>
      </c>
      <c r="E2373" s="61">
        <v>1103</v>
      </c>
    </row>
    <row r="2374" spans="1:5" x14ac:dyDescent="0.25">
      <c r="A2374" s="40" t="s">
        <v>71</v>
      </c>
      <c r="B2374" s="50">
        <v>1.1150000000270666E-3</v>
      </c>
      <c r="C2374" s="45">
        <v>0</v>
      </c>
      <c r="D2374" s="45">
        <v>0</v>
      </c>
      <c r="E2374" s="61">
        <v>1104</v>
      </c>
    </row>
    <row r="2375" spans="1:5" x14ac:dyDescent="0.25">
      <c r="A2375" s="39" t="s">
        <v>71</v>
      </c>
      <c r="B2375" s="50">
        <v>-0.29096000000026834</v>
      </c>
      <c r="C2375" s="45">
        <v>0</v>
      </c>
      <c r="D2375" s="45">
        <v>0</v>
      </c>
      <c r="E2375" s="61">
        <v>1119</v>
      </c>
    </row>
    <row r="2376" spans="1:5" x14ac:dyDescent="0.25">
      <c r="A2376" s="39" t="s">
        <v>71</v>
      </c>
      <c r="B2376" s="50">
        <v>-0.17789999999990869</v>
      </c>
      <c r="C2376" s="45">
        <v>0</v>
      </c>
      <c r="D2376" s="45">
        <v>0</v>
      </c>
      <c r="E2376" s="61">
        <v>1122</v>
      </c>
    </row>
    <row r="2377" spans="1:5" x14ac:dyDescent="0.25">
      <c r="A2377" s="39" t="s">
        <v>71</v>
      </c>
      <c r="B2377" s="50">
        <v>2.1617099999999709</v>
      </c>
      <c r="C2377" s="45">
        <v>0</v>
      </c>
      <c r="D2377" s="45">
        <v>0</v>
      </c>
      <c r="E2377" s="61">
        <v>1125</v>
      </c>
    </row>
    <row r="2378" spans="1:5" x14ac:dyDescent="0.25">
      <c r="A2378" s="39" t="s">
        <v>71</v>
      </c>
      <c r="B2378" s="50">
        <v>7.3849999999765714E-2</v>
      </c>
      <c r="C2378" s="45">
        <v>0</v>
      </c>
      <c r="D2378" s="45">
        <v>0</v>
      </c>
      <c r="E2378" s="61">
        <v>1133</v>
      </c>
    </row>
    <row r="2379" spans="1:5" x14ac:dyDescent="0.25">
      <c r="A2379" s="39" t="s">
        <v>71</v>
      </c>
      <c r="B2379" s="50">
        <v>0.13440000000002783</v>
      </c>
      <c r="C2379" s="45">
        <v>0</v>
      </c>
      <c r="D2379" s="45">
        <v>0</v>
      </c>
      <c r="E2379" s="61">
        <v>1186</v>
      </c>
    </row>
    <row r="2380" spans="1:5" x14ac:dyDescent="0.25">
      <c r="A2380" s="39" t="s">
        <v>71</v>
      </c>
      <c r="B2380" s="50">
        <v>-1.2707040000001371</v>
      </c>
      <c r="C2380" s="45">
        <v>0</v>
      </c>
      <c r="D2380" s="45">
        <v>0</v>
      </c>
      <c r="E2380" s="61">
        <v>1215</v>
      </c>
    </row>
    <row r="2381" spans="1:5" x14ac:dyDescent="0.25">
      <c r="A2381" s="39" t="s">
        <v>71</v>
      </c>
      <c r="B2381" s="50">
        <v>0.59664500000008047</v>
      </c>
      <c r="C2381" s="45">
        <v>0</v>
      </c>
      <c r="D2381" s="45">
        <v>0</v>
      </c>
      <c r="E2381" s="61">
        <v>1220</v>
      </c>
    </row>
    <row r="2382" spans="1:5" x14ac:dyDescent="0.25">
      <c r="A2382" s="39" t="s">
        <v>71</v>
      </c>
      <c r="B2382" s="50">
        <v>-9.4132999999999356E-2</v>
      </c>
      <c r="C2382" s="45">
        <v>0</v>
      </c>
      <c r="D2382" s="45">
        <v>0</v>
      </c>
      <c r="E2382" s="61">
        <v>1247</v>
      </c>
    </row>
    <row r="2383" spans="1:5" x14ac:dyDescent="0.25">
      <c r="A2383" s="39" t="s">
        <v>71</v>
      </c>
      <c r="B2383" s="50">
        <v>-0.48808000000008178</v>
      </c>
      <c r="C2383" s="45">
        <v>0</v>
      </c>
      <c r="D2383" s="45">
        <v>0</v>
      </c>
      <c r="E2383" s="61">
        <v>1254</v>
      </c>
    </row>
    <row r="2384" spans="1:5" x14ac:dyDescent="0.25">
      <c r="A2384" s="40" t="s">
        <v>71</v>
      </c>
      <c r="B2384" s="50">
        <f>'1271'!F7</f>
        <v>-0.27109000000001515</v>
      </c>
      <c r="C2384" s="45">
        <v>0</v>
      </c>
      <c r="D2384" s="45">
        <v>-0.1509000000000924</v>
      </c>
      <c r="E2384" s="61">
        <v>1271</v>
      </c>
    </row>
    <row r="2385" spans="1:6" x14ac:dyDescent="0.25">
      <c r="A2385" s="40" t="s">
        <v>71</v>
      </c>
      <c r="B2385" s="50">
        <f>'1275'!F4</f>
        <v>-0.46679999999992106</v>
      </c>
      <c r="C2385" s="45">
        <v>0</v>
      </c>
      <c r="D2385" s="45">
        <v>-0.1509000000000924</v>
      </c>
      <c r="E2385" s="61">
        <v>1275</v>
      </c>
    </row>
    <row r="2386" spans="1:6" x14ac:dyDescent="0.25">
      <c r="A2386" s="40" t="s">
        <v>71</v>
      </c>
      <c r="B2386" s="50">
        <f>'1279'!F8</f>
        <v>-0.28220000000001733</v>
      </c>
      <c r="C2386" s="45">
        <v>0</v>
      </c>
      <c r="D2386" s="45">
        <v>-0.15090000000009199</v>
      </c>
      <c r="E2386" s="61">
        <v>1279</v>
      </c>
    </row>
    <row r="2387" spans="1:6" x14ac:dyDescent="0.25">
      <c r="A2387" s="69" t="s">
        <v>71</v>
      </c>
      <c r="B2387" s="50">
        <f>'1295'!D8</f>
        <v>-0.37999999999999545</v>
      </c>
      <c r="C2387" s="45">
        <v>0</v>
      </c>
      <c r="D2387" s="45">
        <v>0</v>
      </c>
      <c r="E2387" s="61">
        <v>1295</v>
      </c>
    </row>
    <row r="2388" spans="1:6" x14ac:dyDescent="0.25">
      <c r="A2388" s="42" t="s">
        <v>31</v>
      </c>
      <c r="B2388" s="50">
        <v>-0.2519000000000915</v>
      </c>
      <c r="C2388" s="45">
        <v>0</v>
      </c>
      <c r="D2388" s="45">
        <v>-0.2519000000000915</v>
      </c>
      <c r="E2388" s="60">
        <v>538</v>
      </c>
      <c r="F2388" s="19"/>
    </row>
    <row r="2389" spans="1:6" x14ac:dyDescent="0.25">
      <c r="A2389" s="42" t="s">
        <v>31</v>
      </c>
      <c r="B2389" s="50">
        <v>-0.17657700000006571</v>
      </c>
      <c r="C2389" s="45">
        <v>0</v>
      </c>
      <c r="D2389" s="45">
        <v>0</v>
      </c>
      <c r="E2389" s="59">
        <v>1001</v>
      </c>
    </row>
    <row r="2390" spans="1:6" x14ac:dyDescent="0.25">
      <c r="A2390" s="42" t="s">
        <v>31</v>
      </c>
      <c r="B2390" s="50">
        <v>-0.17319999999995161</v>
      </c>
      <c r="C2390" s="45">
        <v>0</v>
      </c>
      <c r="D2390" s="45">
        <v>0.2680000000000291</v>
      </c>
      <c r="E2390" s="61">
        <v>1013</v>
      </c>
    </row>
    <row r="2391" spans="1:6" x14ac:dyDescent="0.25">
      <c r="A2391" s="42" t="s">
        <v>31</v>
      </c>
      <c r="B2391" s="50">
        <v>0.45036039999990862</v>
      </c>
      <c r="C2391" s="45">
        <v>0</v>
      </c>
      <c r="D2391" s="45">
        <v>0.26800000000002899</v>
      </c>
      <c r="E2391" s="61">
        <v>1048</v>
      </c>
    </row>
    <row r="2392" spans="1:6" x14ac:dyDescent="0.25">
      <c r="A2392" s="39" t="s">
        <v>31</v>
      </c>
      <c r="B2392" s="50">
        <f>'1263'!F6</f>
        <v>9.9240000000008877E-2</v>
      </c>
      <c r="C2392" s="45">
        <v>0</v>
      </c>
      <c r="D2392" s="45">
        <v>-0.1509000000000924</v>
      </c>
      <c r="E2392" s="61">
        <v>1263</v>
      </c>
    </row>
    <row r="2393" spans="1:6" x14ac:dyDescent="0.25">
      <c r="A2393" s="42" t="s">
        <v>1341</v>
      </c>
      <c r="B2393" s="50">
        <v>-4.2844799999998031</v>
      </c>
      <c r="C2393" s="45">
        <v>0</v>
      </c>
      <c r="D2393" s="45">
        <v>0.2680000000000291</v>
      </c>
      <c r="E2393" s="61">
        <v>964</v>
      </c>
    </row>
    <row r="2394" spans="1:6" x14ac:dyDescent="0.25">
      <c r="A2394" s="42" t="s">
        <v>1341</v>
      </c>
      <c r="B2394" s="50">
        <v>-0.375</v>
      </c>
      <c r="C2394" s="45">
        <v>0</v>
      </c>
      <c r="D2394" s="45">
        <v>0</v>
      </c>
      <c r="E2394" s="61">
        <v>968</v>
      </c>
    </row>
    <row r="2395" spans="1:6" x14ac:dyDescent="0.25">
      <c r="A2395" s="42" t="s">
        <v>1341</v>
      </c>
      <c r="B2395" s="50">
        <v>-0.25420000000008258</v>
      </c>
      <c r="C2395" s="45">
        <v>0</v>
      </c>
      <c r="D2395" s="45">
        <v>0</v>
      </c>
      <c r="E2395" s="61">
        <v>984</v>
      </c>
    </row>
    <row r="2396" spans="1:6" x14ac:dyDescent="0.25">
      <c r="A2396" s="42" t="s">
        <v>1341</v>
      </c>
      <c r="B2396" s="50">
        <v>0.29359999999985575</v>
      </c>
      <c r="C2396" s="45">
        <v>0</v>
      </c>
      <c r="D2396" s="45">
        <v>0</v>
      </c>
      <c r="E2396" s="61">
        <v>989</v>
      </c>
    </row>
    <row r="2397" spans="1:6" x14ac:dyDescent="0.25">
      <c r="A2397" s="42" t="s">
        <v>1341</v>
      </c>
      <c r="B2397" s="50">
        <v>0.18090000000006512</v>
      </c>
      <c r="C2397" s="45">
        <v>0</v>
      </c>
      <c r="D2397" s="45">
        <v>0</v>
      </c>
      <c r="E2397" s="61">
        <v>993</v>
      </c>
    </row>
    <row r="2398" spans="1:6" x14ac:dyDescent="0.25">
      <c r="A2398" s="42" t="s">
        <v>1341</v>
      </c>
      <c r="B2398" s="50">
        <v>0.15576250000003711</v>
      </c>
      <c r="C2398" s="45">
        <v>0</v>
      </c>
      <c r="D2398" s="45">
        <v>0.2680000000000291</v>
      </c>
      <c r="E2398" s="61">
        <v>1011</v>
      </c>
    </row>
    <row r="2399" spans="1:6" x14ac:dyDescent="0.25">
      <c r="A2399" s="42" t="s">
        <v>1341</v>
      </c>
      <c r="B2399" s="50">
        <v>7.6239999999870633E-2</v>
      </c>
      <c r="C2399" s="45">
        <v>0</v>
      </c>
      <c r="D2399" s="45">
        <v>0.26800000000002899</v>
      </c>
      <c r="E2399" s="59">
        <v>1022</v>
      </c>
    </row>
    <row r="2400" spans="1:6" x14ac:dyDescent="0.25">
      <c r="A2400" s="39" t="s">
        <v>1341</v>
      </c>
      <c r="B2400" s="50">
        <v>0.40160000000014406</v>
      </c>
      <c r="C2400" s="45">
        <v>0</v>
      </c>
      <c r="D2400" s="45">
        <v>0</v>
      </c>
      <c r="E2400" s="61">
        <v>1121</v>
      </c>
    </row>
    <row r="2401" spans="1:5" x14ac:dyDescent="0.25">
      <c r="A2401" s="39" t="s">
        <v>1341</v>
      </c>
      <c r="B2401" s="50">
        <v>0.35095000000001164</v>
      </c>
      <c r="C2401" s="45">
        <v>0</v>
      </c>
      <c r="D2401" s="45">
        <v>0</v>
      </c>
      <c r="E2401" s="61">
        <v>1152</v>
      </c>
    </row>
    <row r="2402" spans="1:5" x14ac:dyDescent="0.25">
      <c r="A2402" s="69" t="s">
        <v>1341</v>
      </c>
      <c r="B2402" s="50">
        <f>'1292'!D4</f>
        <v>-0.34000000000003183</v>
      </c>
      <c r="C2402" s="45">
        <v>0</v>
      </c>
      <c r="D2402" s="45">
        <v>0</v>
      </c>
      <c r="E2402" s="61">
        <v>1292</v>
      </c>
    </row>
    <row r="2403" spans="1:5" x14ac:dyDescent="0.25">
      <c r="A2403" s="42" t="s">
        <v>1342</v>
      </c>
      <c r="B2403" s="50">
        <v>187.81020000000035</v>
      </c>
      <c r="C2403" s="45">
        <v>0</v>
      </c>
      <c r="D2403" s="45">
        <v>0.26800000000002899</v>
      </c>
      <c r="E2403" s="61" t="s">
        <v>1343</v>
      </c>
    </row>
    <row r="2404" spans="1:5" x14ac:dyDescent="0.25">
      <c r="A2404" s="39" t="s">
        <v>1344</v>
      </c>
      <c r="B2404" s="50">
        <v>7.8850099999999657</v>
      </c>
      <c r="C2404" s="45">
        <v>0</v>
      </c>
      <c r="D2404" s="45">
        <v>0</v>
      </c>
      <c r="E2404" s="61">
        <v>1244</v>
      </c>
    </row>
    <row r="2405" spans="1:5" x14ac:dyDescent="0.25">
      <c r="A2405" s="39" t="s">
        <v>16</v>
      </c>
      <c r="B2405" s="50">
        <v>0.2803000000000111</v>
      </c>
      <c r="C2405" s="45">
        <v>0</v>
      </c>
      <c r="D2405" s="45">
        <v>0</v>
      </c>
      <c r="E2405" s="61">
        <v>1222</v>
      </c>
    </row>
    <row r="2406" spans="1:5" x14ac:dyDescent="0.25">
      <c r="A2406" s="39" t="s">
        <v>16</v>
      </c>
      <c r="B2406" s="50">
        <v>-0.26750799999990704</v>
      </c>
      <c r="C2406" s="45">
        <v>0</v>
      </c>
      <c r="D2406" s="45">
        <v>0</v>
      </c>
      <c r="E2406" s="61">
        <v>1250</v>
      </c>
    </row>
    <row r="2407" spans="1:5" x14ac:dyDescent="0.25">
      <c r="A2407" s="40" t="s">
        <v>16</v>
      </c>
      <c r="B2407" s="50">
        <f>'1260'!F5</f>
        <v>-0.16322999999988497</v>
      </c>
      <c r="C2407" s="45">
        <v>0</v>
      </c>
      <c r="D2407" s="45">
        <v>-0.1509000000000924</v>
      </c>
      <c r="E2407" s="61">
        <v>1260</v>
      </c>
    </row>
    <row r="2408" spans="1:5" x14ac:dyDescent="0.25">
      <c r="A2408" s="42" t="s">
        <v>1345</v>
      </c>
      <c r="B2408" s="50">
        <v>-0.97612000000003718</v>
      </c>
      <c r="C2408" s="45">
        <v>0</v>
      </c>
      <c r="D2408" s="45">
        <v>0.2680000000000291</v>
      </c>
      <c r="E2408" s="61" t="s">
        <v>1346</v>
      </c>
    </row>
    <row r="2409" spans="1:5" ht="60" x14ac:dyDescent="0.25">
      <c r="A2409" s="42" t="s">
        <v>24</v>
      </c>
      <c r="B2409" s="50">
        <v>-0.53535783053038699</v>
      </c>
      <c r="C2409" s="45">
        <v>7.1313699245716862</v>
      </c>
      <c r="D2409" s="45">
        <v>-0.38211783053009185</v>
      </c>
      <c r="E2409" s="60" t="s">
        <v>1347</v>
      </c>
    </row>
    <row r="2410" spans="1:5" x14ac:dyDescent="0.25">
      <c r="A2410" s="42" t="s">
        <v>24</v>
      </c>
      <c r="B2410" s="50">
        <v>5.2200000000027558E-2</v>
      </c>
      <c r="C2410" s="45">
        <v>0</v>
      </c>
      <c r="D2410" s="45">
        <v>-0.17178000000001248</v>
      </c>
      <c r="E2410" s="61">
        <v>953</v>
      </c>
    </row>
    <row r="2411" spans="1:5" x14ac:dyDescent="0.25">
      <c r="A2411" s="42" t="s">
        <v>24</v>
      </c>
      <c r="B2411" s="50">
        <v>0.43695000000025175</v>
      </c>
      <c r="C2411" s="45">
        <v>0</v>
      </c>
      <c r="D2411" s="45">
        <v>0.2680000000000291</v>
      </c>
      <c r="E2411" s="61">
        <v>955</v>
      </c>
    </row>
    <row r="2412" spans="1:5" x14ac:dyDescent="0.25">
      <c r="A2412" s="42" t="s">
        <v>24</v>
      </c>
      <c r="B2412" s="50">
        <v>-0.47420000000010987</v>
      </c>
      <c r="C2412" s="45">
        <v>0</v>
      </c>
      <c r="D2412" s="45">
        <v>0</v>
      </c>
      <c r="E2412" s="61">
        <v>972</v>
      </c>
    </row>
    <row r="2413" spans="1:5" x14ac:dyDescent="0.25">
      <c r="A2413" s="42" t="s">
        <v>24</v>
      </c>
      <c r="B2413" s="50">
        <v>36.934969999999964</v>
      </c>
      <c r="C2413" s="45">
        <v>0</v>
      </c>
      <c r="D2413" s="45">
        <v>0</v>
      </c>
      <c r="E2413" s="61">
        <v>975</v>
      </c>
    </row>
    <row r="2414" spans="1:5" x14ac:dyDescent="0.25">
      <c r="A2414" s="42" t="s">
        <v>24</v>
      </c>
      <c r="B2414" s="50">
        <v>-15.256779999999935</v>
      </c>
      <c r="C2414" s="45">
        <v>0</v>
      </c>
      <c r="D2414" s="45">
        <v>0</v>
      </c>
      <c r="E2414" s="61">
        <v>978</v>
      </c>
    </row>
    <row r="2415" spans="1:5" x14ac:dyDescent="0.25">
      <c r="A2415" s="42" t="s">
        <v>24</v>
      </c>
      <c r="B2415" s="50">
        <v>-0.198599999999999</v>
      </c>
      <c r="C2415" s="45">
        <v>0</v>
      </c>
      <c r="D2415" s="45">
        <v>0</v>
      </c>
      <c r="E2415" s="61">
        <v>981</v>
      </c>
    </row>
    <row r="2416" spans="1:5" x14ac:dyDescent="0.25">
      <c r="A2416" s="42" t="s">
        <v>24</v>
      </c>
      <c r="B2416" s="50">
        <v>0.61040999999994483</v>
      </c>
      <c r="C2416" s="45">
        <v>0</v>
      </c>
      <c r="D2416" s="45">
        <v>0.2680000000000291</v>
      </c>
      <c r="E2416" s="59">
        <v>1000</v>
      </c>
    </row>
    <row r="2417" spans="1:5" x14ac:dyDescent="0.25">
      <c r="A2417" s="42" t="s">
        <v>24</v>
      </c>
      <c r="B2417" s="50">
        <v>3.6645999999961987E-2</v>
      </c>
      <c r="C2417" s="45">
        <v>0</v>
      </c>
      <c r="D2417" s="45">
        <v>0.26800000000002899</v>
      </c>
      <c r="E2417" s="59">
        <v>1027</v>
      </c>
    </row>
    <row r="2418" spans="1:5" x14ac:dyDescent="0.25">
      <c r="A2418" s="39" t="s">
        <v>24</v>
      </c>
      <c r="B2418" s="50">
        <v>-0.42873000000003003</v>
      </c>
      <c r="C2418" s="45">
        <v>0</v>
      </c>
      <c r="D2418" s="45">
        <v>0</v>
      </c>
      <c r="E2418" s="61">
        <v>1109</v>
      </c>
    </row>
    <row r="2419" spans="1:5" x14ac:dyDescent="0.25">
      <c r="A2419" s="39" t="s">
        <v>24</v>
      </c>
      <c r="B2419" s="50">
        <v>1.7550000000028376E-2</v>
      </c>
      <c r="C2419" s="45">
        <v>0</v>
      </c>
      <c r="D2419" s="45">
        <v>0</v>
      </c>
      <c r="E2419" s="61">
        <v>1155</v>
      </c>
    </row>
    <row r="2420" spans="1:5" x14ac:dyDescent="0.25">
      <c r="A2420" s="39" t="s">
        <v>24</v>
      </c>
      <c r="B2420" s="50">
        <f>'1261'!F7</f>
        <v>0.1956199999999626</v>
      </c>
      <c r="C2420" s="45">
        <v>0</v>
      </c>
      <c r="D2420" s="45">
        <v>-0.1509000000000924</v>
      </c>
      <c r="E2420" s="61">
        <v>1261</v>
      </c>
    </row>
    <row r="2421" spans="1:5" x14ac:dyDescent="0.25">
      <c r="A2421" s="40" t="s">
        <v>24</v>
      </c>
      <c r="B2421" s="50">
        <f>'1288'!D4</f>
        <v>0</v>
      </c>
      <c r="C2421" s="45">
        <v>0</v>
      </c>
      <c r="D2421" s="45">
        <v>-0.1509000000000924</v>
      </c>
      <c r="E2421" s="61">
        <v>1288</v>
      </c>
    </row>
    <row r="2422" spans="1:5" x14ac:dyDescent="0.25">
      <c r="A2422" s="42" t="s">
        <v>1348</v>
      </c>
      <c r="B2422" s="50">
        <v>-0.43831999999997606</v>
      </c>
      <c r="C2422" s="45"/>
      <c r="D2422" s="45">
        <v>-0.43831999999997606</v>
      </c>
      <c r="E2422" s="61">
        <v>719</v>
      </c>
    </row>
    <row r="2423" spans="1:5" x14ac:dyDescent="0.25">
      <c r="A2423" s="42" t="s">
        <v>1349</v>
      </c>
      <c r="B2423" s="50">
        <v>-0.41314884999974311</v>
      </c>
      <c r="C2423" s="45">
        <v>0</v>
      </c>
      <c r="D2423" s="45">
        <v>0.26800000000002899</v>
      </c>
      <c r="E2423" s="61">
        <v>1050</v>
      </c>
    </row>
    <row r="2424" spans="1:5" x14ac:dyDescent="0.25">
      <c r="A2424" s="42" t="s">
        <v>1350</v>
      </c>
      <c r="B2424" s="50">
        <v>-0.25760000000002492</v>
      </c>
      <c r="C2424" s="45">
        <v>0</v>
      </c>
      <c r="D2424" s="45">
        <v>0</v>
      </c>
      <c r="E2424" s="61">
        <v>791</v>
      </c>
    </row>
    <row r="2425" spans="1:5" ht="30" x14ac:dyDescent="0.25">
      <c r="A2425" s="53" t="s">
        <v>1351</v>
      </c>
      <c r="B2425" s="50">
        <v>83.701013114167296</v>
      </c>
      <c r="C2425" s="45">
        <v>31.191849100083118</v>
      </c>
      <c r="D2425" s="45">
        <v>83.917928114167296</v>
      </c>
      <c r="E2425" s="60" t="s">
        <v>1352</v>
      </c>
    </row>
    <row r="2426" spans="1:5" x14ac:dyDescent="0.25">
      <c r="A2426" s="42" t="s">
        <v>1353</v>
      </c>
      <c r="B2426" s="50">
        <v>-0.44100000000003092</v>
      </c>
      <c r="C2426" s="45"/>
      <c r="D2426" s="45"/>
      <c r="E2426" s="61">
        <v>753</v>
      </c>
    </row>
    <row r="2427" spans="1:5" x14ac:dyDescent="0.25">
      <c r="A2427" s="54" t="s">
        <v>1353</v>
      </c>
      <c r="B2427" s="50">
        <v>-2.9054000000087399E-2</v>
      </c>
      <c r="C2427" s="45">
        <v>0</v>
      </c>
      <c r="D2427" s="45">
        <v>0</v>
      </c>
      <c r="E2427" s="59">
        <v>1083</v>
      </c>
    </row>
    <row r="2428" spans="1:5" x14ac:dyDescent="0.25">
      <c r="A2428" s="42" t="s">
        <v>1354</v>
      </c>
      <c r="B2428" s="50">
        <v>-0.11979999999994106</v>
      </c>
      <c r="C2428" s="45">
        <v>0</v>
      </c>
      <c r="D2428" s="45">
        <v>0</v>
      </c>
      <c r="E2428" s="61">
        <v>994</v>
      </c>
    </row>
    <row r="2429" spans="1:5" x14ac:dyDescent="0.25">
      <c r="A2429" s="42" t="s">
        <v>1354</v>
      </c>
      <c r="B2429" s="50">
        <v>-0.41737800000009884</v>
      </c>
      <c r="C2429" s="45">
        <v>0</v>
      </c>
      <c r="D2429" s="45">
        <v>0.2680000000000291</v>
      </c>
      <c r="E2429" s="61">
        <v>1013</v>
      </c>
    </row>
    <row r="2430" spans="1:5" x14ac:dyDescent="0.25">
      <c r="A2430" s="42" t="s">
        <v>1354</v>
      </c>
      <c r="B2430" s="50">
        <v>-2.3320000000012442E-2</v>
      </c>
      <c r="C2430" s="45">
        <v>0</v>
      </c>
      <c r="D2430" s="45">
        <v>0.26800000000002899</v>
      </c>
      <c r="E2430" s="59">
        <v>1021</v>
      </c>
    </row>
    <row r="2431" spans="1:5" x14ac:dyDescent="0.25">
      <c r="A2431" s="54" t="s">
        <v>1354</v>
      </c>
      <c r="B2431" s="50">
        <v>-0.20319999999992433</v>
      </c>
      <c r="C2431" s="45">
        <v>0</v>
      </c>
      <c r="D2431" s="45">
        <v>0</v>
      </c>
      <c r="E2431" s="61">
        <v>1065</v>
      </c>
    </row>
    <row r="2432" spans="1:5" x14ac:dyDescent="0.25">
      <c r="A2432" s="54" t="s">
        <v>1354</v>
      </c>
      <c r="B2432" s="50">
        <v>0.26148000000011962</v>
      </c>
      <c r="C2432" s="45">
        <v>0</v>
      </c>
      <c r="D2432" s="45">
        <v>0</v>
      </c>
      <c r="E2432" s="59">
        <v>1074</v>
      </c>
    </row>
    <row r="2433" spans="1:6" x14ac:dyDescent="0.25">
      <c r="A2433" s="39" t="s">
        <v>1354</v>
      </c>
      <c r="B2433" s="50">
        <v>-7.1074999999950705E-2</v>
      </c>
      <c r="C2433" s="45">
        <v>0</v>
      </c>
      <c r="D2433" s="45">
        <v>0</v>
      </c>
      <c r="E2433" s="61">
        <v>1106</v>
      </c>
    </row>
    <row r="2434" spans="1:6" x14ac:dyDescent="0.25">
      <c r="A2434" s="69" t="s">
        <v>1354</v>
      </c>
      <c r="B2434" s="50">
        <f>'1296'!D9</f>
        <v>-0.15999999999996817</v>
      </c>
      <c r="C2434" s="45">
        <v>0</v>
      </c>
      <c r="D2434" s="45">
        <v>0</v>
      </c>
      <c r="E2434" s="61">
        <v>1296</v>
      </c>
    </row>
    <row r="2435" spans="1:6" x14ac:dyDescent="0.25">
      <c r="A2435" s="42" t="s">
        <v>1354</v>
      </c>
      <c r="B2435" s="50">
        <f>'1300'!D4</f>
        <v>-0.11000000000001364</v>
      </c>
      <c r="C2435" s="45">
        <v>0</v>
      </c>
      <c r="D2435" s="45">
        <v>0</v>
      </c>
      <c r="E2435" s="61">
        <v>1300</v>
      </c>
    </row>
    <row r="2436" spans="1:6" x14ac:dyDescent="0.25">
      <c r="A2436" s="42" t="s">
        <v>1355</v>
      </c>
      <c r="B2436" s="50">
        <v>3.1900000000007367E-2</v>
      </c>
      <c r="C2436" s="45">
        <v>0</v>
      </c>
      <c r="D2436" s="45">
        <v>3.1900000000007367E-2</v>
      </c>
      <c r="E2436" s="60">
        <v>618</v>
      </c>
    </row>
    <row r="2437" spans="1:6" ht="45" x14ac:dyDescent="0.25">
      <c r="A2437" s="42" t="s">
        <v>1356</v>
      </c>
      <c r="B2437" s="50">
        <v>34.22829973750153</v>
      </c>
      <c r="C2437" s="45">
        <v>22.017699737501701</v>
      </c>
      <c r="D2437" s="45">
        <v>31.414399737501427</v>
      </c>
      <c r="E2437" s="60" t="s">
        <v>1357</v>
      </c>
      <c r="F2437" s="19"/>
    </row>
    <row r="2438" spans="1:6" x14ac:dyDescent="0.25">
      <c r="A2438" s="42" t="s">
        <v>1356</v>
      </c>
      <c r="B2438" s="50">
        <v>-2.4006799999997384</v>
      </c>
      <c r="C2438" s="45">
        <v>0</v>
      </c>
      <c r="D2438" s="45">
        <v>-0.17178000000001248</v>
      </c>
      <c r="E2438" s="61">
        <v>955</v>
      </c>
    </row>
    <row r="2439" spans="1:6" x14ac:dyDescent="0.25">
      <c r="A2439" s="42" t="s">
        <v>1356</v>
      </c>
      <c r="B2439" s="50">
        <v>3.3628575000002456</v>
      </c>
      <c r="C2439" s="45">
        <v>0</v>
      </c>
      <c r="D2439" s="45">
        <v>0.26800000000002899</v>
      </c>
      <c r="E2439" s="59">
        <v>1029</v>
      </c>
    </row>
    <row r="2440" spans="1:6" x14ac:dyDescent="0.25">
      <c r="A2440" s="54" t="s">
        <v>1356</v>
      </c>
      <c r="B2440" s="50">
        <v>7.2247010000000955</v>
      </c>
      <c r="C2440" s="45">
        <v>0</v>
      </c>
      <c r="D2440" s="45">
        <v>0</v>
      </c>
      <c r="E2440" s="59">
        <v>1083</v>
      </c>
    </row>
    <row r="2441" spans="1:6" ht="30" x14ac:dyDescent="0.25">
      <c r="A2441" s="42" t="s">
        <v>1358</v>
      </c>
      <c r="B2441" s="50">
        <v>-1.2115250000001083</v>
      </c>
      <c r="C2441" s="45"/>
      <c r="D2441" s="45">
        <v>-0.33732499999996435</v>
      </c>
      <c r="E2441" s="60" t="s">
        <v>1359</v>
      </c>
    </row>
    <row r="2442" spans="1:6" x14ac:dyDescent="0.25">
      <c r="A2442" s="42" t="s">
        <v>1360</v>
      </c>
      <c r="B2442" s="50">
        <v>-1.7000000000280124E-3</v>
      </c>
      <c r="C2442" s="45">
        <v>0</v>
      </c>
      <c r="D2442" s="45">
        <v>-1.7000000000280124E-3</v>
      </c>
      <c r="E2442" s="60" t="s">
        <v>1361</v>
      </c>
      <c r="F2442" s="19"/>
    </row>
    <row r="2443" spans="1:6" x14ac:dyDescent="0.25">
      <c r="A2443" s="69" t="s">
        <v>1360</v>
      </c>
      <c r="B2443" s="50">
        <f>'1293'!D5</f>
        <v>-0.5</v>
      </c>
      <c r="C2443" s="45">
        <v>0</v>
      </c>
      <c r="D2443" s="45">
        <v>0</v>
      </c>
      <c r="E2443" s="61">
        <v>1293</v>
      </c>
    </row>
    <row r="2444" spans="1:6" x14ac:dyDescent="0.25">
      <c r="A2444" s="42" t="s">
        <v>1362</v>
      </c>
      <c r="B2444" s="50">
        <v>0.78418999999985317</v>
      </c>
      <c r="C2444" s="45"/>
      <c r="D2444" s="45"/>
      <c r="E2444" s="61" t="s">
        <v>1363</v>
      </c>
    </row>
    <row r="2445" spans="1:6" x14ac:dyDescent="0.25">
      <c r="A2445" s="42" t="s">
        <v>1364</v>
      </c>
      <c r="B2445" s="50">
        <v>0.27478000000002112</v>
      </c>
      <c r="C2445" s="45">
        <v>0</v>
      </c>
      <c r="D2445" s="45">
        <v>0.26800000000002899</v>
      </c>
      <c r="E2445" s="61">
        <v>1048</v>
      </c>
    </row>
    <row r="2446" spans="1:6" ht="30" x14ac:dyDescent="0.25">
      <c r="A2446" s="42" t="s">
        <v>1365</v>
      </c>
      <c r="B2446" s="50">
        <v>-0.42046111111199025</v>
      </c>
      <c r="C2446" s="45">
        <v>0</v>
      </c>
      <c r="D2446" s="45">
        <v>3.1638888888210204E-2</v>
      </c>
      <c r="E2446" s="60" t="s">
        <v>1366</v>
      </c>
      <c r="F2446" s="19"/>
    </row>
    <row r="2447" spans="1:6" x14ac:dyDescent="0.25">
      <c r="A2447" s="42" t="s">
        <v>1365</v>
      </c>
      <c r="B2447" s="50">
        <v>0.49829999999974461</v>
      </c>
      <c r="C2447" s="45">
        <v>0</v>
      </c>
      <c r="D2447" s="45">
        <v>0</v>
      </c>
      <c r="E2447" s="61">
        <v>991</v>
      </c>
    </row>
    <row r="2448" spans="1:6" x14ac:dyDescent="0.25">
      <c r="A2448" s="29" t="s">
        <v>1365</v>
      </c>
      <c r="B2448" s="50">
        <f>'1315'!D9</f>
        <v>0.44000000000005457</v>
      </c>
      <c r="C2448" s="45">
        <v>0</v>
      </c>
      <c r="D2448" s="45">
        <v>0</v>
      </c>
      <c r="E2448" s="61">
        <v>1315</v>
      </c>
    </row>
    <row r="2449" spans="1:6" ht="30" x14ac:dyDescent="0.25">
      <c r="A2449" s="42" t="s">
        <v>1367</v>
      </c>
      <c r="B2449" s="50">
        <v>-0.46430946017915176</v>
      </c>
      <c r="C2449" s="45">
        <v>-7.8818117647058443</v>
      </c>
      <c r="D2449" s="45">
        <v>-0.46430946017915176</v>
      </c>
      <c r="E2449" s="60" t="s">
        <v>1368</v>
      </c>
      <c r="F2449" s="19"/>
    </row>
    <row r="2450" spans="1:6" ht="30" x14ac:dyDescent="0.25">
      <c r="A2450" s="42" t="s">
        <v>1369</v>
      </c>
      <c r="B2450" s="50">
        <v>0.36700999999948181</v>
      </c>
      <c r="C2450" s="45">
        <v>0</v>
      </c>
      <c r="D2450" s="45">
        <v>0.16419999999948232</v>
      </c>
      <c r="E2450" s="60" t="s">
        <v>1370</v>
      </c>
    </row>
    <row r="2451" spans="1:6" x14ac:dyDescent="0.25">
      <c r="A2451" s="42" t="s">
        <v>1369</v>
      </c>
      <c r="B2451" s="50">
        <v>-0.42034749999993437</v>
      </c>
      <c r="C2451" s="45">
        <v>0</v>
      </c>
      <c r="D2451" s="45">
        <v>0.2680000000000291</v>
      </c>
      <c r="E2451" s="61">
        <v>1013</v>
      </c>
    </row>
    <row r="2452" spans="1:6" x14ac:dyDescent="0.25">
      <c r="A2452" s="42" t="s">
        <v>1369</v>
      </c>
      <c r="B2452" s="50">
        <v>0.38809249999997064</v>
      </c>
      <c r="C2452" s="45">
        <v>0</v>
      </c>
      <c r="D2452" s="45">
        <v>0.26800000000002899</v>
      </c>
      <c r="E2452" s="59">
        <v>1031</v>
      </c>
    </row>
    <row r="2453" spans="1:6" x14ac:dyDescent="0.25">
      <c r="A2453" s="42" t="s">
        <v>1371</v>
      </c>
      <c r="B2453" s="50">
        <v>16.30911018434881</v>
      </c>
      <c r="C2453" s="45">
        <v>0</v>
      </c>
      <c r="D2453" s="45">
        <v>16.30911018434881</v>
      </c>
      <c r="E2453" s="60" t="s">
        <v>1372</v>
      </c>
      <c r="F2453" s="19"/>
    </row>
    <row r="2454" spans="1:6" x14ac:dyDescent="0.25">
      <c r="A2454" s="39" t="s">
        <v>1373</v>
      </c>
      <c r="B2454" s="50">
        <v>-0.44434999999998581</v>
      </c>
      <c r="C2454" s="45">
        <v>0</v>
      </c>
      <c r="D2454" s="45">
        <v>0</v>
      </c>
      <c r="E2454" s="61">
        <v>1132</v>
      </c>
    </row>
    <row r="2455" spans="1:6" ht="45" x14ac:dyDescent="0.25">
      <c r="A2455" s="42" t="s">
        <v>128</v>
      </c>
      <c r="B2455" s="50">
        <v>360.28242999999981</v>
      </c>
      <c r="C2455" s="45">
        <v>0</v>
      </c>
      <c r="D2455" s="45">
        <v>-3.6231900000000223</v>
      </c>
      <c r="E2455" s="60" t="s">
        <v>1374</v>
      </c>
      <c r="F2455" s="19"/>
    </row>
    <row r="2456" spans="1:6" x14ac:dyDescent="0.25">
      <c r="A2456" s="42" t="s">
        <v>128</v>
      </c>
      <c r="B2456" s="50">
        <v>0.3239000000003216</v>
      </c>
      <c r="C2456" s="45">
        <v>0</v>
      </c>
      <c r="D2456" s="45">
        <v>0.2680000000000291</v>
      </c>
      <c r="E2456" s="61">
        <v>954</v>
      </c>
    </row>
    <row r="2457" spans="1:6" x14ac:dyDescent="0.25">
      <c r="A2457" s="42" t="s">
        <v>128</v>
      </c>
      <c r="B2457" s="50">
        <v>0.21376000000009299</v>
      </c>
      <c r="C2457" s="45">
        <v>0</v>
      </c>
      <c r="D2457" s="45">
        <v>0.2680000000000291</v>
      </c>
      <c r="E2457" s="61">
        <v>963</v>
      </c>
    </row>
    <row r="2458" spans="1:6" x14ac:dyDescent="0.25">
      <c r="A2458" s="42" t="s">
        <v>128</v>
      </c>
      <c r="B2458" s="50">
        <v>0.3357000000000312</v>
      </c>
      <c r="C2458" s="45">
        <v>0</v>
      </c>
      <c r="D2458" s="45">
        <v>0</v>
      </c>
      <c r="E2458" s="61">
        <v>993</v>
      </c>
    </row>
    <row r="2459" spans="1:6" x14ac:dyDescent="0.25">
      <c r="A2459" s="42" t="s">
        <v>128</v>
      </c>
      <c r="B2459" s="50">
        <v>-0.50477999999998246</v>
      </c>
      <c r="C2459" s="45">
        <v>0</v>
      </c>
      <c r="D2459" s="45">
        <v>0.2680000000000291</v>
      </c>
      <c r="E2459" s="61">
        <v>1006</v>
      </c>
    </row>
    <row r="2460" spans="1:6" x14ac:dyDescent="0.25">
      <c r="A2460" s="42" t="s">
        <v>128</v>
      </c>
      <c r="B2460" s="50">
        <v>0.30702199999996083</v>
      </c>
      <c r="C2460" s="45">
        <v>0</v>
      </c>
      <c r="D2460" s="45">
        <v>0.2680000000000291</v>
      </c>
      <c r="E2460" s="61">
        <v>1013</v>
      </c>
    </row>
    <row r="2461" spans="1:6" x14ac:dyDescent="0.25">
      <c r="A2461" s="42" t="s">
        <v>128</v>
      </c>
      <c r="B2461" s="50">
        <v>-9.058250000003909E-2</v>
      </c>
      <c r="C2461" s="45">
        <v>0</v>
      </c>
      <c r="D2461" s="45">
        <v>0.26800000000002899</v>
      </c>
      <c r="E2461" s="59">
        <v>1031</v>
      </c>
    </row>
    <row r="2462" spans="1:6" x14ac:dyDescent="0.25">
      <c r="A2462" s="54" t="s">
        <v>128</v>
      </c>
      <c r="B2462" s="50">
        <v>0.30464000000006308</v>
      </c>
      <c r="C2462" s="45">
        <v>0</v>
      </c>
      <c r="D2462" s="45">
        <v>0</v>
      </c>
      <c r="E2462" s="61">
        <v>1062</v>
      </c>
    </row>
    <row r="2463" spans="1:6" x14ac:dyDescent="0.25">
      <c r="A2463" s="54" t="s">
        <v>128</v>
      </c>
      <c r="B2463" s="50">
        <v>0.38816399999996065</v>
      </c>
      <c r="C2463" s="45">
        <v>0</v>
      </c>
      <c r="D2463" s="45">
        <v>0</v>
      </c>
      <c r="E2463" s="59">
        <v>1083</v>
      </c>
    </row>
    <row r="2464" spans="1:6" x14ac:dyDescent="0.25">
      <c r="A2464" s="39" t="s">
        <v>128</v>
      </c>
      <c r="B2464" s="50">
        <v>-0.21663999999987027</v>
      </c>
      <c r="C2464" s="45">
        <v>0</v>
      </c>
      <c r="D2464" s="45">
        <v>0</v>
      </c>
      <c r="E2464" s="61">
        <v>1173</v>
      </c>
    </row>
    <row r="2465" spans="1:6" x14ac:dyDescent="0.25">
      <c r="A2465" s="39" t="s">
        <v>128</v>
      </c>
      <c r="B2465" s="50">
        <v>0.29149999999981446</v>
      </c>
      <c r="C2465" s="45">
        <v>0</v>
      </c>
      <c r="D2465" s="45">
        <v>0</v>
      </c>
      <c r="E2465" s="61">
        <v>1175</v>
      </c>
    </row>
    <row r="2466" spans="1:6" x14ac:dyDescent="0.25">
      <c r="A2466" s="39" t="s">
        <v>128</v>
      </c>
      <c r="B2466" s="50">
        <v>0.16150000000004638</v>
      </c>
      <c r="C2466" s="45">
        <v>0</v>
      </c>
      <c r="D2466" s="45">
        <v>0</v>
      </c>
      <c r="E2466" s="61">
        <v>1179</v>
      </c>
    </row>
    <row r="2467" spans="1:6" x14ac:dyDescent="0.25">
      <c r="A2467" s="39" t="s">
        <v>128</v>
      </c>
      <c r="B2467" s="50">
        <v>-1.0134000000002743</v>
      </c>
      <c r="C2467" s="45">
        <v>0</v>
      </c>
      <c r="D2467" s="45">
        <v>0</v>
      </c>
      <c r="E2467" s="61">
        <v>1181</v>
      </c>
    </row>
    <row r="2468" spans="1:6" x14ac:dyDescent="0.25">
      <c r="A2468" s="39" t="s">
        <v>128</v>
      </c>
      <c r="B2468" s="50">
        <v>-0.2159999999998945</v>
      </c>
      <c r="C2468" s="45">
        <v>0</v>
      </c>
      <c r="D2468" s="45">
        <v>0</v>
      </c>
      <c r="E2468" s="61">
        <v>1185</v>
      </c>
    </row>
    <row r="2469" spans="1:6" x14ac:dyDescent="0.25">
      <c r="A2469" s="39" t="s">
        <v>128</v>
      </c>
      <c r="B2469" s="50">
        <v>-0.59039999999993142</v>
      </c>
      <c r="C2469" s="45">
        <v>0</v>
      </c>
      <c r="D2469" s="45">
        <v>0</v>
      </c>
      <c r="E2469" s="61">
        <v>1191</v>
      </c>
    </row>
    <row r="2470" spans="1:6" x14ac:dyDescent="0.25">
      <c r="A2470" s="40" t="s">
        <v>128</v>
      </c>
      <c r="B2470" s="50">
        <f>'1285'!D7</f>
        <v>-0.52999999999997272</v>
      </c>
      <c r="C2470" s="45">
        <v>0</v>
      </c>
      <c r="D2470" s="45">
        <v>-0.1509000000000924</v>
      </c>
      <c r="E2470" s="61">
        <v>1285</v>
      </c>
    </row>
    <row r="2471" spans="1:6" x14ac:dyDescent="0.25">
      <c r="A2471" s="20" t="s">
        <v>128</v>
      </c>
      <c r="B2471" s="50">
        <f>'1309'!D4</f>
        <v>-0.20000000000004547</v>
      </c>
      <c r="C2471" s="45">
        <v>0</v>
      </c>
      <c r="D2471" s="45">
        <v>0</v>
      </c>
      <c r="E2471" s="61">
        <v>1309</v>
      </c>
    </row>
    <row r="2472" spans="1:6" x14ac:dyDescent="0.25">
      <c r="A2472" s="69" t="s">
        <v>1482</v>
      </c>
      <c r="B2472" s="50">
        <f>'1293'!D4</f>
        <v>0.39000000000010004</v>
      </c>
      <c r="C2472" s="45">
        <v>0</v>
      </c>
      <c r="D2472" s="45">
        <v>0</v>
      </c>
      <c r="E2472" s="61">
        <v>1293</v>
      </c>
    </row>
    <row r="2473" spans="1:6" x14ac:dyDescent="0.25">
      <c r="A2473" s="39" t="s">
        <v>1375</v>
      </c>
      <c r="B2473" s="50">
        <v>0</v>
      </c>
      <c r="C2473" s="45">
        <v>0</v>
      </c>
      <c r="D2473" s="45">
        <v>0</v>
      </c>
      <c r="E2473" s="61">
        <v>1196</v>
      </c>
    </row>
    <row r="2474" spans="1:6" x14ac:dyDescent="0.25">
      <c r="A2474" s="42" t="s">
        <v>1376</v>
      </c>
      <c r="B2474" s="50">
        <v>0.16103999999995722</v>
      </c>
      <c r="C2474" s="45">
        <v>0</v>
      </c>
      <c r="D2474" s="45">
        <v>0.26800000000002899</v>
      </c>
      <c r="E2474" s="61">
        <v>1047</v>
      </c>
    </row>
    <row r="2475" spans="1:6" x14ac:dyDescent="0.25">
      <c r="A2475" s="33" t="s">
        <v>1376</v>
      </c>
      <c r="B2475" s="50">
        <v>-0.15583749999996144</v>
      </c>
      <c r="C2475" s="45">
        <v>0</v>
      </c>
      <c r="D2475" s="45">
        <v>0</v>
      </c>
      <c r="E2475" s="61">
        <v>1117</v>
      </c>
    </row>
    <row r="2476" spans="1:6" x14ac:dyDescent="0.25">
      <c r="A2476" s="39" t="s">
        <v>1376</v>
      </c>
      <c r="B2476" s="50">
        <v>28.29099999999994</v>
      </c>
      <c r="C2476" s="45">
        <v>0</v>
      </c>
      <c r="D2476" s="45">
        <v>0</v>
      </c>
      <c r="E2476" s="61">
        <v>1137</v>
      </c>
    </row>
    <row r="2477" spans="1:6" x14ac:dyDescent="0.25">
      <c r="A2477" s="39" t="s">
        <v>1376</v>
      </c>
      <c r="B2477" s="50">
        <v>5.8629999999993743E-2</v>
      </c>
      <c r="C2477" s="45">
        <v>0</v>
      </c>
      <c r="D2477" s="45">
        <v>0</v>
      </c>
      <c r="E2477" s="61">
        <v>1218</v>
      </c>
    </row>
    <row r="2478" spans="1:6" x14ac:dyDescent="0.25">
      <c r="A2478" s="39" t="s">
        <v>1376</v>
      </c>
      <c r="B2478" s="50">
        <v>0.39835000000016407</v>
      </c>
      <c r="C2478" s="45">
        <v>0</v>
      </c>
      <c r="D2478" s="45">
        <v>0</v>
      </c>
      <c r="E2478" s="61">
        <v>1230</v>
      </c>
    </row>
    <row r="2479" spans="1:6" ht="30" x14ac:dyDescent="0.25">
      <c r="A2479" s="42" t="s">
        <v>1377</v>
      </c>
      <c r="B2479" s="50">
        <v>-3.9581679999999437</v>
      </c>
      <c r="C2479" s="45">
        <v>0</v>
      </c>
      <c r="D2479" s="45">
        <v>-0.23743000000007441</v>
      </c>
      <c r="E2479" s="61" t="s">
        <v>1378</v>
      </c>
    </row>
    <row r="2480" spans="1:6" x14ac:dyDescent="0.25">
      <c r="A2480" s="42" t="s">
        <v>1379</v>
      </c>
      <c r="B2480" s="50">
        <v>5.8800000000246655E-2</v>
      </c>
      <c r="C2480" s="45">
        <v>0</v>
      </c>
      <c r="D2480" s="45">
        <v>5.8800000000246655E-2</v>
      </c>
      <c r="E2480" s="60">
        <v>465</v>
      </c>
      <c r="F2480" s="19"/>
    </row>
    <row r="2481" spans="1:5" ht="30" x14ac:dyDescent="0.25">
      <c r="A2481" s="42" t="s">
        <v>1380</v>
      </c>
      <c r="B2481" s="50">
        <v>-0.34808717845774595</v>
      </c>
      <c r="C2481" s="45">
        <v>-0.34808717845774595</v>
      </c>
      <c r="D2481" s="45">
        <v>-0.34808717845774595</v>
      </c>
      <c r="E2481" s="60" t="s">
        <v>1381</v>
      </c>
    </row>
    <row r="2482" spans="1:5" x14ac:dyDescent="0.25">
      <c r="A2482" s="39" t="s">
        <v>1382</v>
      </c>
      <c r="B2482" s="50">
        <v>-0.39149999999995089</v>
      </c>
      <c r="C2482" s="45">
        <v>0</v>
      </c>
      <c r="D2482" s="45">
        <v>0</v>
      </c>
      <c r="E2482" s="61">
        <v>1126</v>
      </c>
    </row>
    <row r="2483" spans="1:5" x14ac:dyDescent="0.25">
      <c r="A2483" s="53" t="s">
        <v>1383</v>
      </c>
      <c r="B2483" s="50">
        <v>0.21100000000001273</v>
      </c>
      <c r="C2483" s="45">
        <v>0</v>
      </c>
      <c r="D2483" s="45">
        <v>0.21100000000001273</v>
      </c>
      <c r="E2483" s="60">
        <v>556</v>
      </c>
    </row>
    <row r="2484" spans="1:5" x14ac:dyDescent="0.25">
      <c r="A2484" s="42" t="s">
        <v>1384</v>
      </c>
      <c r="B2484" s="50">
        <v>-0.4806999999996151</v>
      </c>
      <c r="C2484" s="45">
        <v>0</v>
      </c>
      <c r="D2484" s="45">
        <v>-0.17349999999987631</v>
      </c>
      <c r="E2484" s="61" t="s">
        <v>1385</v>
      </c>
    </row>
    <row r="2485" spans="1:5" x14ac:dyDescent="0.25">
      <c r="A2485" s="42" t="s">
        <v>1386</v>
      </c>
      <c r="B2485" s="50">
        <v>-1.9320000000002437</v>
      </c>
      <c r="C2485" s="45">
        <v>0</v>
      </c>
      <c r="D2485" s="45">
        <v>-0.17349999999987631</v>
      </c>
      <c r="E2485" s="61">
        <v>772</v>
      </c>
    </row>
    <row r="2486" spans="1:5" x14ac:dyDescent="0.25">
      <c r="A2486" s="53" t="s">
        <v>1387</v>
      </c>
      <c r="B2486" s="50">
        <v>-0.43787576099225589</v>
      </c>
      <c r="C2486" s="45">
        <v>-0.43787576099225589</v>
      </c>
      <c r="D2486" s="45">
        <v>-0.43787576099225589</v>
      </c>
      <c r="E2486" s="60">
        <v>254</v>
      </c>
    </row>
    <row r="2487" spans="1:5" x14ac:dyDescent="0.25">
      <c r="A2487" s="42" t="s">
        <v>1388</v>
      </c>
      <c r="B2487" s="50">
        <v>0.11100000000001842</v>
      </c>
      <c r="C2487" s="45">
        <v>0</v>
      </c>
      <c r="D2487" s="45">
        <v>0</v>
      </c>
      <c r="E2487" s="61">
        <v>970</v>
      </c>
    </row>
    <row r="2488" spans="1:5" x14ac:dyDescent="0.25">
      <c r="A2488" s="69" t="s">
        <v>1388</v>
      </c>
      <c r="B2488" s="50">
        <f>'1294'!D13</f>
        <v>-0.24000000000000909</v>
      </c>
      <c r="C2488" s="45">
        <v>0</v>
      </c>
      <c r="D2488" s="45">
        <v>0</v>
      </c>
      <c r="E2488" s="61">
        <v>1294</v>
      </c>
    </row>
    <row r="2489" spans="1:5" x14ac:dyDescent="0.25">
      <c r="A2489" s="53" t="s">
        <v>1389</v>
      </c>
      <c r="B2489" s="50">
        <v>0.15239999999994325</v>
      </c>
      <c r="C2489" s="45">
        <v>0</v>
      </c>
      <c r="D2489" s="45">
        <v>0.15239999999994325</v>
      </c>
      <c r="E2489" s="60" t="s">
        <v>1390</v>
      </c>
    </row>
    <row r="2490" spans="1:5" x14ac:dyDescent="0.25">
      <c r="A2490" s="42" t="s">
        <v>129</v>
      </c>
      <c r="B2490" s="50">
        <v>-0.47230000000013206</v>
      </c>
      <c r="C2490" s="45"/>
      <c r="D2490" s="45"/>
      <c r="E2490" s="61">
        <v>755</v>
      </c>
    </row>
    <row r="2491" spans="1:5" x14ac:dyDescent="0.25">
      <c r="A2491" s="42" t="s">
        <v>129</v>
      </c>
      <c r="B2491" s="50">
        <v>-0.19208000000003267</v>
      </c>
      <c r="C2491" s="45">
        <v>0</v>
      </c>
      <c r="D2491" s="45">
        <v>0.2680000000000291</v>
      </c>
      <c r="E2491" s="61">
        <v>940</v>
      </c>
    </row>
    <row r="2492" spans="1:5" x14ac:dyDescent="0.25">
      <c r="A2492" s="42" t="s">
        <v>129</v>
      </c>
      <c r="B2492" s="50">
        <v>-0.11847999999986314</v>
      </c>
      <c r="C2492" s="45">
        <v>0</v>
      </c>
      <c r="D2492" s="45">
        <v>0</v>
      </c>
      <c r="E2492" s="61">
        <v>966</v>
      </c>
    </row>
    <row r="2493" spans="1:5" x14ac:dyDescent="0.25">
      <c r="A2493" s="39" t="s">
        <v>129</v>
      </c>
      <c r="B2493" s="50">
        <v>-0.35561000000001286</v>
      </c>
      <c r="C2493" s="45">
        <v>0</v>
      </c>
      <c r="D2493" s="45">
        <v>0</v>
      </c>
      <c r="E2493" s="61">
        <v>1161</v>
      </c>
    </row>
    <row r="2494" spans="1:5" x14ac:dyDescent="0.25">
      <c r="A2494" s="39" t="s">
        <v>129</v>
      </c>
      <c r="B2494" s="50">
        <v>-0.17470000000002983</v>
      </c>
      <c r="C2494" s="45">
        <v>0</v>
      </c>
      <c r="D2494" s="45">
        <v>0</v>
      </c>
      <c r="E2494" s="61">
        <v>1198</v>
      </c>
    </row>
    <row r="2495" spans="1:5" x14ac:dyDescent="0.25">
      <c r="A2495" s="39" t="s">
        <v>129</v>
      </c>
      <c r="B2495" s="50">
        <v>9.1000000000121872E-2</v>
      </c>
      <c r="C2495" s="45">
        <v>0</v>
      </c>
      <c r="D2495" s="45">
        <v>0</v>
      </c>
      <c r="E2495" s="61">
        <v>1257</v>
      </c>
    </row>
    <row r="2496" spans="1:5" x14ac:dyDescent="0.25">
      <c r="A2496" s="40" t="s">
        <v>129</v>
      </c>
      <c r="B2496" s="50">
        <f>'1286'!D5</f>
        <v>0.10000000000002274</v>
      </c>
      <c r="C2496" s="45">
        <v>0</v>
      </c>
      <c r="D2496" s="45">
        <v>-0.1509000000000924</v>
      </c>
      <c r="E2496" s="61">
        <v>1286</v>
      </c>
    </row>
    <row r="2497" spans="1:5" x14ac:dyDescent="0.25">
      <c r="A2497" s="42" t="s">
        <v>1391</v>
      </c>
      <c r="B2497" s="50">
        <v>1.1311475065616605</v>
      </c>
      <c r="C2497" s="45">
        <v>1.1311475065616605</v>
      </c>
      <c r="D2497" s="45">
        <v>1.1311475065616605</v>
      </c>
      <c r="E2497" s="60" t="s">
        <v>1392</v>
      </c>
    </row>
    <row r="2498" spans="1:5" x14ac:dyDescent="0.25">
      <c r="A2498" s="39" t="s">
        <v>1393</v>
      </c>
      <c r="B2498" s="50">
        <v>7.124999999996362E-2</v>
      </c>
      <c r="C2498" s="45">
        <v>0</v>
      </c>
      <c r="D2498" s="45">
        <v>0</v>
      </c>
      <c r="E2498" s="61">
        <v>1254</v>
      </c>
    </row>
    <row r="2499" spans="1:5" x14ac:dyDescent="0.25">
      <c r="A2499" s="54" t="s">
        <v>1394</v>
      </c>
      <c r="B2499" s="50">
        <v>-0.35008000000004813</v>
      </c>
      <c r="C2499" s="45">
        <v>0</v>
      </c>
      <c r="D2499" s="45">
        <v>0</v>
      </c>
      <c r="E2499" s="59">
        <v>1074</v>
      </c>
    </row>
    <row r="2500" spans="1:5" x14ac:dyDescent="0.25">
      <c r="A2500" s="54" t="s">
        <v>1394</v>
      </c>
      <c r="B2500" s="50">
        <v>-5.9074999999893407E-2</v>
      </c>
      <c r="C2500" s="45">
        <v>0</v>
      </c>
      <c r="D2500" s="45">
        <v>0</v>
      </c>
      <c r="E2500" s="59">
        <v>1079</v>
      </c>
    </row>
    <row r="2501" spans="1:5" x14ac:dyDescent="0.25">
      <c r="A2501" s="42" t="s">
        <v>1395</v>
      </c>
      <c r="B2501" s="50">
        <v>0.3629999999999427</v>
      </c>
      <c r="C2501" s="45">
        <v>0</v>
      </c>
      <c r="D2501" s="45">
        <v>0.3629999999999427</v>
      </c>
      <c r="E2501" s="60">
        <v>442</v>
      </c>
    </row>
    <row r="2502" spans="1:5" ht="45" x14ac:dyDescent="0.25">
      <c r="A2502" s="42" t="s">
        <v>1396</v>
      </c>
      <c r="B2502" s="50">
        <v>-0.68160129940190473</v>
      </c>
      <c r="C2502" s="45">
        <v>34.153418700598309</v>
      </c>
      <c r="D2502" s="45">
        <v>-0.67210129940173147</v>
      </c>
      <c r="E2502" s="60" t="s">
        <v>1397</v>
      </c>
    </row>
    <row r="2503" spans="1:5" x14ac:dyDescent="0.25">
      <c r="A2503" s="54" t="s">
        <v>1396</v>
      </c>
      <c r="B2503" s="50">
        <v>-0.45344000000000051</v>
      </c>
      <c r="C2503" s="45">
        <v>0</v>
      </c>
      <c r="D2503" s="45">
        <v>0</v>
      </c>
      <c r="E2503" s="61">
        <v>1071</v>
      </c>
    </row>
    <row r="2504" spans="1:5" x14ac:dyDescent="0.25">
      <c r="A2504" s="39" t="s">
        <v>1396</v>
      </c>
      <c r="B2504" s="50">
        <v>2.553000000011707E-2</v>
      </c>
      <c r="C2504" s="45">
        <v>0</v>
      </c>
      <c r="D2504" s="45">
        <v>0</v>
      </c>
      <c r="E2504" s="61">
        <v>1229</v>
      </c>
    </row>
    <row r="2505" spans="1:5" x14ac:dyDescent="0.25">
      <c r="A2505" s="39" t="s">
        <v>1396</v>
      </c>
      <c r="B2505" s="50">
        <v>-0.28973000000002003</v>
      </c>
      <c r="C2505" s="45">
        <v>0</v>
      </c>
      <c r="D2505" s="45">
        <v>0</v>
      </c>
      <c r="E2505" s="61">
        <v>1230</v>
      </c>
    </row>
    <row r="2506" spans="1:5" x14ac:dyDescent="0.25">
      <c r="A2506" s="20" t="s">
        <v>1396</v>
      </c>
      <c r="B2506" s="50">
        <f>'1309'!D9</f>
        <v>0.19000000000005457</v>
      </c>
      <c r="C2506" s="45">
        <v>0</v>
      </c>
      <c r="D2506" s="45">
        <v>0</v>
      </c>
      <c r="E2506" s="61">
        <v>1309</v>
      </c>
    </row>
    <row r="2507" spans="1:5" x14ac:dyDescent="0.25">
      <c r="A2507" s="42" t="s">
        <v>1398</v>
      </c>
      <c r="B2507" s="50">
        <v>9.3915999999999258</v>
      </c>
      <c r="C2507" s="45">
        <v>0</v>
      </c>
      <c r="D2507" s="45">
        <v>9.3915999999999258</v>
      </c>
      <c r="E2507" s="60">
        <v>486</v>
      </c>
    </row>
    <row r="2508" spans="1:5" x14ac:dyDescent="0.25">
      <c r="A2508" s="42" t="s">
        <v>1399</v>
      </c>
      <c r="B2508" s="50">
        <v>2.0222222222230357E-2</v>
      </c>
      <c r="C2508" s="45">
        <v>0</v>
      </c>
      <c r="D2508" s="45">
        <v>2.0222222222230357E-2</v>
      </c>
      <c r="E2508" s="60" t="s">
        <v>1400</v>
      </c>
    </row>
    <row r="2509" spans="1:5" x14ac:dyDescent="0.25">
      <c r="A2509" s="54" t="s">
        <v>1401</v>
      </c>
      <c r="B2509" s="50">
        <v>-0.30133749999993142</v>
      </c>
      <c r="C2509" s="45">
        <v>0</v>
      </c>
      <c r="D2509" s="45">
        <v>0</v>
      </c>
      <c r="E2509" s="61">
        <v>1098</v>
      </c>
    </row>
    <row r="2510" spans="1:5" x14ac:dyDescent="0.25">
      <c r="A2510" s="39" t="s">
        <v>1401</v>
      </c>
      <c r="B2510" s="50">
        <v>0.34179999999992106</v>
      </c>
      <c r="C2510" s="45">
        <v>0</v>
      </c>
      <c r="D2510" s="45">
        <v>0</v>
      </c>
      <c r="E2510" s="61">
        <v>1193</v>
      </c>
    </row>
    <row r="2511" spans="1:5" x14ac:dyDescent="0.25">
      <c r="A2511" s="42" t="s">
        <v>1401</v>
      </c>
      <c r="B2511" s="50">
        <f>'1302'!D6</f>
        <v>-0.12999999999999545</v>
      </c>
      <c r="C2511" s="45">
        <v>0</v>
      </c>
      <c r="D2511" s="45">
        <v>0</v>
      </c>
      <c r="E2511" s="61">
        <v>1302</v>
      </c>
    </row>
    <row r="2512" spans="1:5" x14ac:dyDescent="0.25">
      <c r="A2512" s="53" t="s">
        <v>1402</v>
      </c>
      <c r="B2512" s="50">
        <v>17.847172187281444</v>
      </c>
      <c r="C2512" s="45">
        <v>17.847172187281444</v>
      </c>
      <c r="D2512" s="45">
        <v>17.847172187281444</v>
      </c>
      <c r="E2512" s="61" t="s">
        <v>1403</v>
      </c>
    </row>
    <row r="2513" spans="1:5" x14ac:dyDescent="0.25">
      <c r="A2513" s="42" t="s">
        <v>107</v>
      </c>
      <c r="B2513" s="50">
        <v>-3.2939999999999827</v>
      </c>
      <c r="C2513" s="45"/>
      <c r="D2513" s="45">
        <v>-3.2939999999999827</v>
      </c>
      <c r="E2513" s="61">
        <v>718</v>
      </c>
    </row>
    <row r="2514" spans="1:5" x14ac:dyDescent="0.25">
      <c r="A2514" s="42" t="s">
        <v>107</v>
      </c>
      <c r="B2514" s="50">
        <v>-0.54300000000012005</v>
      </c>
      <c r="C2514" s="45">
        <v>0</v>
      </c>
      <c r="D2514" s="45">
        <v>0.2680000000000291</v>
      </c>
      <c r="E2514" s="61">
        <v>945</v>
      </c>
    </row>
    <row r="2515" spans="1:5" x14ac:dyDescent="0.25">
      <c r="A2515" s="54" t="s">
        <v>107</v>
      </c>
      <c r="B2515" s="50">
        <v>0.3207750000001397</v>
      </c>
      <c r="C2515" s="45">
        <v>0</v>
      </c>
      <c r="D2515" s="45">
        <v>0</v>
      </c>
      <c r="E2515" s="61">
        <v>1094</v>
      </c>
    </row>
    <row r="2516" spans="1:5" x14ac:dyDescent="0.25">
      <c r="A2516" s="40" t="s">
        <v>107</v>
      </c>
      <c r="B2516" s="50">
        <f>'1281'!F4</f>
        <v>-0.24899999999979627</v>
      </c>
      <c r="C2516" s="45">
        <v>0</v>
      </c>
      <c r="D2516" s="45">
        <v>-0.15090000000009199</v>
      </c>
      <c r="E2516" s="61">
        <v>1281</v>
      </c>
    </row>
    <row r="2517" spans="1:5" x14ac:dyDescent="0.25">
      <c r="A2517" s="40" t="s">
        <v>107</v>
      </c>
      <c r="B2517" s="50">
        <f>'1286'!D4</f>
        <v>-26.160000000000082</v>
      </c>
      <c r="C2517" s="45">
        <v>0</v>
      </c>
      <c r="D2517" s="45">
        <v>-0.1509000000000924</v>
      </c>
      <c r="E2517" s="61">
        <v>1286</v>
      </c>
    </row>
    <row r="2518" spans="1:5" x14ac:dyDescent="0.25">
      <c r="A2518" s="20" t="s">
        <v>107</v>
      </c>
      <c r="B2518" s="50">
        <f>'1311'!D4</f>
        <v>0.37000000000000455</v>
      </c>
      <c r="C2518" s="45">
        <v>0</v>
      </c>
      <c r="D2518" s="45">
        <v>0</v>
      </c>
      <c r="E2518" s="61">
        <v>1311</v>
      </c>
    </row>
    <row r="2519" spans="1:5" x14ac:dyDescent="0.25">
      <c r="A2519" s="92" t="s">
        <v>107</v>
      </c>
      <c r="B2519" s="50">
        <f>'1313'!D7</f>
        <v>-0.19000000000005457</v>
      </c>
      <c r="C2519" s="45">
        <v>0</v>
      </c>
      <c r="D2519" s="45">
        <v>0</v>
      </c>
      <c r="E2519" s="61">
        <v>1313</v>
      </c>
    </row>
    <row r="2520" spans="1:5" x14ac:dyDescent="0.25">
      <c r="A2520" s="42" t="s">
        <v>1404</v>
      </c>
      <c r="B2520" s="50">
        <v>-4.40800000001218E-2</v>
      </c>
      <c r="C2520" s="45">
        <v>0</v>
      </c>
      <c r="D2520" s="45">
        <v>-4.40800000001218E-2</v>
      </c>
      <c r="E2520" s="61">
        <v>672</v>
      </c>
    </row>
    <row r="2521" spans="1:5" x14ac:dyDescent="0.25">
      <c r="A2521" s="42" t="s">
        <v>1405</v>
      </c>
      <c r="B2521" s="50">
        <v>-0.45129999999994652</v>
      </c>
      <c r="C2521" s="45">
        <v>0</v>
      </c>
      <c r="D2521" s="45">
        <v>-0.45129999999994652</v>
      </c>
      <c r="E2521" s="60" t="s">
        <v>1406</v>
      </c>
    </row>
    <row r="2522" spans="1:5" x14ac:dyDescent="0.25">
      <c r="A2522" s="39" t="s">
        <v>1405</v>
      </c>
      <c r="B2522" s="50">
        <v>0.29739999999992506</v>
      </c>
      <c r="C2522" s="45">
        <v>0</v>
      </c>
      <c r="D2522" s="45">
        <v>0</v>
      </c>
      <c r="E2522" s="61">
        <v>1200</v>
      </c>
    </row>
    <row r="2523" spans="1:5" ht="30" x14ac:dyDescent="0.25">
      <c r="A2523" s="42" t="s">
        <v>1407</v>
      </c>
      <c r="B2523" s="50">
        <v>0.82726999999982809</v>
      </c>
      <c r="C2523" s="45">
        <v>0</v>
      </c>
      <c r="D2523" s="45">
        <v>-5.5092300000002297</v>
      </c>
      <c r="E2523" s="60" t="s">
        <v>1408</v>
      </c>
    </row>
    <row r="2524" spans="1:5" ht="30" x14ac:dyDescent="0.25">
      <c r="A2524" s="42" t="s">
        <v>1409</v>
      </c>
      <c r="B2524" s="50">
        <v>-0.32632500000016762</v>
      </c>
      <c r="C2524" s="45">
        <v>0</v>
      </c>
      <c r="D2524" s="45">
        <v>0.35077499999999873</v>
      </c>
      <c r="E2524" s="60" t="s">
        <v>1410</v>
      </c>
    </row>
    <row r="2525" spans="1:5" x14ac:dyDescent="0.25">
      <c r="A2525" s="39" t="s">
        <v>1409</v>
      </c>
      <c r="B2525" s="50">
        <v>0.36195999999995365</v>
      </c>
      <c r="C2525" s="45">
        <v>0</v>
      </c>
      <c r="D2525" s="45">
        <v>0</v>
      </c>
      <c r="E2525" s="61">
        <v>1118</v>
      </c>
    </row>
    <row r="2526" spans="1:5" x14ac:dyDescent="0.25">
      <c r="A2526" s="39" t="s">
        <v>1409</v>
      </c>
      <c r="B2526" s="50">
        <v>-0.28019999999992251</v>
      </c>
      <c r="C2526" s="45">
        <v>0</v>
      </c>
      <c r="D2526" s="45">
        <v>0</v>
      </c>
      <c r="E2526" s="61">
        <v>1183</v>
      </c>
    </row>
    <row r="2527" spans="1:5" x14ac:dyDescent="0.25">
      <c r="A2527" s="39" t="s">
        <v>1409</v>
      </c>
      <c r="B2527" s="50">
        <v>7.238000000052125E-2</v>
      </c>
      <c r="C2527" s="45">
        <v>0</v>
      </c>
      <c r="D2527" s="45">
        <v>0</v>
      </c>
      <c r="E2527" s="61">
        <v>1235</v>
      </c>
    </row>
    <row r="2528" spans="1:5" x14ac:dyDescent="0.25">
      <c r="A2528" s="53" t="s">
        <v>1411</v>
      </c>
      <c r="B2528" s="50">
        <v>0.47640000000001237</v>
      </c>
      <c r="C2528" s="45">
        <v>0</v>
      </c>
      <c r="D2528" s="45">
        <v>0.47640000000001237</v>
      </c>
      <c r="E2528" s="60" t="s">
        <v>1412</v>
      </c>
    </row>
    <row r="2529" spans="1:5" x14ac:dyDescent="0.25">
      <c r="A2529" s="53" t="s">
        <v>1413</v>
      </c>
      <c r="B2529" s="50">
        <v>0.41599999999993997</v>
      </c>
      <c r="C2529" s="45">
        <v>0</v>
      </c>
      <c r="D2529" s="45">
        <v>0.41599999999993997</v>
      </c>
      <c r="E2529" s="60">
        <v>459</v>
      </c>
    </row>
    <row r="2530" spans="1:5" x14ac:dyDescent="0.25">
      <c r="A2530" s="42" t="s">
        <v>1414</v>
      </c>
      <c r="B2530" s="50">
        <v>-0.27402359550558231</v>
      </c>
      <c r="C2530" s="45">
        <v>-0.27402359550558231</v>
      </c>
      <c r="D2530" s="45">
        <v>-0.27402359550558231</v>
      </c>
      <c r="E2530" s="61">
        <v>135</v>
      </c>
    </row>
    <row r="2531" spans="1:5" x14ac:dyDescent="0.25">
      <c r="A2531" s="39" t="s">
        <v>52</v>
      </c>
      <c r="B2531" s="50">
        <f>'1267'!F8</f>
        <v>0.46139999999968495</v>
      </c>
      <c r="C2531" s="45">
        <v>0</v>
      </c>
      <c r="D2531" s="45">
        <v>-0.1509000000000924</v>
      </c>
      <c r="E2531" s="61">
        <v>1267</v>
      </c>
    </row>
    <row r="2532" spans="1:5" x14ac:dyDescent="0.25">
      <c r="A2532" s="42" t="s">
        <v>1415</v>
      </c>
      <c r="B2532" s="50">
        <v>-0.92486000000002377</v>
      </c>
      <c r="C2532" s="45">
        <v>0</v>
      </c>
      <c r="D2532" s="45">
        <v>1.5873400000001601</v>
      </c>
      <c r="E2532" s="61" t="s">
        <v>1416</v>
      </c>
    </row>
    <row r="2533" spans="1:5" ht="30" x14ac:dyDescent="0.25">
      <c r="A2533" s="42" t="s">
        <v>1417</v>
      </c>
      <c r="B2533" s="50">
        <v>0.27849500000002081</v>
      </c>
      <c r="C2533" s="45">
        <v>0</v>
      </c>
      <c r="D2533" s="45">
        <v>0.27849500000002081</v>
      </c>
      <c r="E2533" s="60">
        <v>668</v>
      </c>
    </row>
    <row r="2534" spans="1:5" x14ac:dyDescent="0.25">
      <c r="A2534" s="42" t="s">
        <v>1418</v>
      </c>
      <c r="B2534" s="50">
        <v>-0.12487500000031559</v>
      </c>
      <c r="C2534" s="45">
        <v>0</v>
      </c>
      <c r="D2534" s="45">
        <v>-0.56787500000007185</v>
      </c>
      <c r="E2534" s="61" t="s">
        <v>1419</v>
      </c>
    </row>
    <row r="2535" spans="1:5" x14ac:dyDescent="0.25">
      <c r="A2535" s="42" t="s">
        <v>1420</v>
      </c>
      <c r="B2535" s="50">
        <v>0.29619999999965785</v>
      </c>
      <c r="C2535" s="45">
        <v>0</v>
      </c>
      <c r="D2535" s="45">
        <v>0.29619999999965785</v>
      </c>
      <c r="E2535" s="60" t="s">
        <v>1421</v>
      </c>
    </row>
    <row r="2536" spans="1:5" ht="75" x14ac:dyDescent="0.25">
      <c r="A2536" s="42" t="s">
        <v>120</v>
      </c>
      <c r="B2536" s="50">
        <v>0.45401846211552765</v>
      </c>
      <c r="C2536" s="45">
        <v>27.73621123595467</v>
      </c>
      <c r="D2536" s="45">
        <v>0.45401846211552765</v>
      </c>
      <c r="E2536" s="61" t="s">
        <v>1422</v>
      </c>
    </row>
    <row r="2537" spans="1:5" x14ac:dyDescent="0.25">
      <c r="A2537" s="54" t="s">
        <v>120</v>
      </c>
      <c r="B2537" s="50">
        <v>-0.14080000000001291</v>
      </c>
      <c r="C2537" s="45">
        <v>0</v>
      </c>
      <c r="D2537" s="45">
        <v>0</v>
      </c>
      <c r="E2537" s="61">
        <v>1055</v>
      </c>
    </row>
    <row r="2538" spans="1:5" x14ac:dyDescent="0.25">
      <c r="A2538" s="40" t="s">
        <v>120</v>
      </c>
      <c r="B2538" s="50">
        <f>'1283'!D4</f>
        <v>0.33000000000004093</v>
      </c>
      <c r="C2538" s="45">
        <v>0</v>
      </c>
      <c r="D2538" s="45">
        <v>-0.15090000000009199</v>
      </c>
      <c r="E2538" s="61">
        <v>1283</v>
      </c>
    </row>
    <row r="2539" spans="1:5" x14ac:dyDescent="0.25">
      <c r="A2539" s="42" t="s">
        <v>1423</v>
      </c>
      <c r="B2539" s="50">
        <v>4.4039999999768042E-2</v>
      </c>
      <c r="C2539" s="45">
        <v>0</v>
      </c>
      <c r="D2539" s="45">
        <v>0.2680000000000291</v>
      </c>
      <c r="E2539" s="61">
        <v>958</v>
      </c>
    </row>
    <row r="2540" spans="1:5" x14ac:dyDescent="0.25">
      <c r="A2540" s="42" t="s">
        <v>1423</v>
      </c>
      <c r="B2540" s="50">
        <v>0.24800000000004729</v>
      </c>
      <c r="C2540" s="45">
        <v>0</v>
      </c>
      <c r="D2540" s="45">
        <v>0.2680000000000291</v>
      </c>
      <c r="E2540" s="61">
        <v>965</v>
      </c>
    </row>
    <row r="2541" spans="1:5" x14ac:dyDescent="0.25">
      <c r="A2541" s="42" t="s">
        <v>1423</v>
      </c>
      <c r="B2541" s="50">
        <v>-0.34581000000071072</v>
      </c>
      <c r="C2541" s="45">
        <v>0</v>
      </c>
      <c r="D2541" s="45">
        <v>0.2680000000000291</v>
      </c>
      <c r="E2541" s="61">
        <v>1007</v>
      </c>
    </row>
    <row r="2542" spans="1:5" x14ac:dyDescent="0.25">
      <c r="A2542" s="54" t="s">
        <v>86</v>
      </c>
      <c r="B2542" s="50">
        <v>0.40862999999990279</v>
      </c>
      <c r="C2542" s="45">
        <v>0</v>
      </c>
      <c r="D2542" s="45">
        <v>0</v>
      </c>
      <c r="E2542" s="59">
        <v>1080</v>
      </c>
    </row>
    <row r="2543" spans="1:5" x14ac:dyDescent="0.25">
      <c r="A2543" s="54" t="s">
        <v>86</v>
      </c>
      <c r="B2543" s="50">
        <v>3.4839999999974225E-2</v>
      </c>
      <c r="C2543" s="45">
        <v>0</v>
      </c>
      <c r="D2543" s="45">
        <v>0</v>
      </c>
      <c r="E2543" s="61">
        <v>1099</v>
      </c>
    </row>
    <row r="2544" spans="1:5" x14ac:dyDescent="0.25">
      <c r="A2544" s="39" t="s">
        <v>86</v>
      </c>
      <c r="B2544" s="50">
        <v>-0.22719999999998208</v>
      </c>
      <c r="C2544" s="45">
        <v>0</v>
      </c>
      <c r="D2544" s="45">
        <v>0</v>
      </c>
      <c r="E2544" s="61">
        <v>1166</v>
      </c>
    </row>
    <row r="2545" spans="1:5" x14ac:dyDescent="0.25">
      <c r="A2545" s="39" t="s">
        <v>86</v>
      </c>
      <c r="B2545" s="50">
        <v>0.36991500000010547</v>
      </c>
      <c r="C2545" s="45">
        <v>0</v>
      </c>
      <c r="D2545" s="45">
        <v>0</v>
      </c>
      <c r="E2545" s="61">
        <v>1220</v>
      </c>
    </row>
    <row r="2546" spans="1:5" x14ac:dyDescent="0.25">
      <c r="A2546" s="39" t="s">
        <v>86</v>
      </c>
      <c r="B2546" s="50">
        <v>3.151999999988675E-2</v>
      </c>
      <c r="C2546" s="45">
        <v>0</v>
      </c>
      <c r="D2546" s="45">
        <v>0</v>
      </c>
      <c r="E2546" s="61">
        <v>1225</v>
      </c>
    </row>
    <row r="2547" spans="1:5" x14ac:dyDescent="0.25">
      <c r="A2547" s="39" t="s">
        <v>86</v>
      </c>
      <c r="B2547" s="50">
        <v>-0.47925000000009277</v>
      </c>
      <c r="C2547" s="45">
        <v>0</v>
      </c>
      <c r="D2547" s="45">
        <v>0</v>
      </c>
      <c r="E2547" s="61">
        <v>1244</v>
      </c>
    </row>
    <row r="2548" spans="1:5" x14ac:dyDescent="0.25">
      <c r="A2548" s="39" t="s">
        <v>86</v>
      </c>
      <c r="B2548" s="50">
        <v>0.36620000000004893</v>
      </c>
      <c r="C2548" s="45">
        <v>0</v>
      </c>
      <c r="D2548" s="45">
        <v>0</v>
      </c>
      <c r="E2548" s="61">
        <v>1253</v>
      </c>
    </row>
    <row r="2549" spans="1:5" x14ac:dyDescent="0.25">
      <c r="A2549" s="40" t="s">
        <v>86</v>
      </c>
      <c r="B2549" s="50">
        <f>'1274'!F9</f>
        <v>-0.25640000000021246</v>
      </c>
      <c r="C2549" s="45">
        <v>0</v>
      </c>
      <c r="D2549" s="45">
        <v>-0.1509000000000924</v>
      </c>
      <c r="E2549" s="61">
        <v>1274</v>
      </c>
    </row>
    <row r="2550" spans="1:5" x14ac:dyDescent="0.25">
      <c r="A2550" s="20" t="s">
        <v>86</v>
      </c>
      <c r="B2550" s="50">
        <f>'1291'!D8</f>
        <v>-0.81999999999993634</v>
      </c>
      <c r="C2550" s="45">
        <v>0</v>
      </c>
      <c r="D2550" s="45">
        <v>0</v>
      </c>
      <c r="E2550" s="61">
        <v>1291</v>
      </c>
    </row>
    <row r="2551" spans="1:5" x14ac:dyDescent="0.25">
      <c r="A2551" s="42" t="s">
        <v>47</v>
      </c>
      <c r="B2551" s="50">
        <v>8.0000000000012506E-2</v>
      </c>
      <c r="C2551" s="45">
        <v>0</v>
      </c>
      <c r="D2551" s="45">
        <v>0.2680000000000291</v>
      </c>
      <c r="E2551" s="61">
        <v>934</v>
      </c>
    </row>
    <row r="2552" spans="1:5" x14ac:dyDescent="0.25">
      <c r="A2552" s="39" t="s">
        <v>47</v>
      </c>
      <c r="B2552" s="50">
        <f>'1266'!F9</f>
        <v>-7.0000000000050022E-2</v>
      </c>
      <c r="C2552" s="45">
        <v>0</v>
      </c>
      <c r="D2552" s="45">
        <v>-0.1509000000000924</v>
      </c>
      <c r="E2552" s="61">
        <v>1266</v>
      </c>
    </row>
    <row r="2553" spans="1:5" x14ac:dyDescent="0.25">
      <c r="A2553" s="42" t="s">
        <v>1424</v>
      </c>
      <c r="B2553" s="50">
        <v>0.45428750000019136</v>
      </c>
      <c r="C2553" s="45">
        <v>0</v>
      </c>
      <c r="D2553" s="45">
        <v>0.2680000000000291</v>
      </c>
      <c r="E2553" s="61">
        <v>1014</v>
      </c>
    </row>
    <row r="2554" spans="1:5" x14ac:dyDescent="0.25">
      <c r="A2554" s="42" t="s">
        <v>1425</v>
      </c>
      <c r="B2554" s="50">
        <v>-0.28025000000002365</v>
      </c>
      <c r="C2554" s="45">
        <v>0</v>
      </c>
      <c r="D2554" s="45">
        <v>-0.28025000000002365</v>
      </c>
      <c r="E2554" s="61">
        <v>680</v>
      </c>
    </row>
    <row r="2555" spans="1:5" x14ac:dyDescent="0.25">
      <c r="A2555" s="39" t="s">
        <v>1426</v>
      </c>
      <c r="B2555" s="50">
        <v>0.40640000000007603</v>
      </c>
      <c r="C2555" s="45">
        <v>0</v>
      </c>
      <c r="D2555" s="45">
        <v>0</v>
      </c>
      <c r="E2555" s="61">
        <v>1180</v>
      </c>
    </row>
    <row r="2556" spans="1:5" x14ac:dyDescent="0.25">
      <c r="A2556" s="42" t="s">
        <v>1427</v>
      </c>
      <c r="B2556" s="50">
        <v>0.39242043263178061</v>
      </c>
      <c r="C2556" s="45">
        <v>0.39242043263178061</v>
      </c>
      <c r="D2556" s="45">
        <v>0.39242043263178061</v>
      </c>
      <c r="E2556" s="61" t="s">
        <v>1428</v>
      </c>
    </row>
    <row r="2557" spans="1:5" x14ac:dyDescent="0.25">
      <c r="A2557" s="39" t="s">
        <v>103</v>
      </c>
      <c r="B2557" s="50">
        <v>-8.4000000000060027E-2</v>
      </c>
      <c r="C2557" s="45">
        <v>0</v>
      </c>
      <c r="D2557" s="45">
        <v>0</v>
      </c>
      <c r="E2557" s="61">
        <v>1236</v>
      </c>
    </row>
    <row r="2558" spans="1:5" x14ac:dyDescent="0.25">
      <c r="A2558" s="40" t="s">
        <v>103</v>
      </c>
      <c r="B2558" s="50">
        <f>'1279'!F9</f>
        <v>0.20000000000004547</v>
      </c>
      <c r="C2558" s="45">
        <v>0</v>
      </c>
      <c r="D2558" s="45">
        <v>-0.15090000000009199</v>
      </c>
      <c r="E2558" s="61">
        <v>1279</v>
      </c>
    </row>
    <row r="2559" spans="1:5" x14ac:dyDescent="0.25">
      <c r="A2559" s="39" t="s">
        <v>1429</v>
      </c>
      <c r="B2559" s="50">
        <v>0.40734999999995125</v>
      </c>
      <c r="C2559" s="45">
        <v>0</v>
      </c>
      <c r="D2559" s="45">
        <v>0</v>
      </c>
      <c r="E2559" s="61">
        <v>1232</v>
      </c>
    </row>
    <row r="2560" spans="1:5" x14ac:dyDescent="0.25">
      <c r="A2560" s="42" t="s">
        <v>1430</v>
      </c>
      <c r="B2560" s="50">
        <v>-0.19644444444446663</v>
      </c>
      <c r="C2560" s="45">
        <v>-0.19644444444446663</v>
      </c>
      <c r="D2560" s="45">
        <v>-0.19644444444446663</v>
      </c>
      <c r="E2560" s="61">
        <v>3</v>
      </c>
    </row>
    <row r="2561" spans="1:5" x14ac:dyDescent="0.25">
      <c r="A2561" s="42" t="s">
        <v>1431</v>
      </c>
      <c r="B2561" s="50">
        <v>4.4179258426966328</v>
      </c>
      <c r="C2561" s="45">
        <v>4.4179258426966328</v>
      </c>
      <c r="D2561" s="45">
        <v>4.4179258426966328</v>
      </c>
      <c r="E2561" s="61">
        <v>89</v>
      </c>
    </row>
    <row r="2562" spans="1:5" x14ac:dyDescent="0.25">
      <c r="A2562" s="42" t="s">
        <v>1432</v>
      </c>
      <c r="B2562" s="50">
        <v>0.21739999999999782</v>
      </c>
      <c r="C2562" s="45">
        <v>0</v>
      </c>
      <c r="D2562" s="45">
        <v>0.21739999999999782</v>
      </c>
      <c r="E2562" s="61">
        <v>336</v>
      </c>
    </row>
    <row r="2563" spans="1:5" ht="30" x14ac:dyDescent="0.25">
      <c r="A2563" s="42" t="s">
        <v>1433</v>
      </c>
      <c r="B2563" s="50">
        <v>-0.22430000000036898</v>
      </c>
      <c r="C2563" s="45">
        <v>0</v>
      </c>
      <c r="D2563" s="45">
        <v>0.32300000000009277</v>
      </c>
      <c r="E2563" s="61" t="s">
        <v>1434</v>
      </c>
    </row>
    <row r="2564" spans="1:5" x14ac:dyDescent="0.25">
      <c r="A2564" s="93" t="s">
        <v>1502</v>
      </c>
      <c r="B2564" s="50">
        <f>'1317'!D5</f>
        <v>-0.16999999999995907</v>
      </c>
      <c r="C2564" s="45">
        <v>0</v>
      </c>
      <c r="D2564" s="45">
        <v>0</v>
      </c>
      <c r="E2564" s="61">
        <v>1317</v>
      </c>
    </row>
    <row r="2565" spans="1:5" x14ac:dyDescent="0.25">
      <c r="A2565" s="42" t="s">
        <v>1435</v>
      </c>
      <c r="B2565" s="50">
        <v>-1.4253999999999678</v>
      </c>
      <c r="C2565" s="45">
        <v>0</v>
      </c>
      <c r="D2565" s="45">
        <v>-1.4253999999999678</v>
      </c>
      <c r="E2565" s="61">
        <v>369</v>
      </c>
    </row>
    <row r="2566" spans="1:5" x14ac:dyDescent="0.25">
      <c r="A2566" s="42" t="s">
        <v>1436</v>
      </c>
      <c r="B2566" s="50">
        <v>-0.42956499999991138</v>
      </c>
      <c r="C2566" s="45">
        <v>0</v>
      </c>
      <c r="D2566" s="45">
        <v>-0.42956499999991138</v>
      </c>
      <c r="E2566" s="61">
        <v>676</v>
      </c>
    </row>
    <row r="2567" spans="1:5" x14ac:dyDescent="0.25">
      <c r="A2567" s="42" t="s">
        <v>1437</v>
      </c>
      <c r="B2567" s="50">
        <v>35.107159999999965</v>
      </c>
      <c r="C2567" s="45">
        <v>0</v>
      </c>
      <c r="D2567" s="45">
        <v>35.107159999999965</v>
      </c>
      <c r="E2567" s="61" t="s">
        <v>1438</v>
      </c>
    </row>
    <row r="2568" spans="1:5" x14ac:dyDescent="0.25">
      <c r="A2568" s="39" t="s">
        <v>1439</v>
      </c>
      <c r="B2568" s="50">
        <v>9.0780000000108885E-2</v>
      </c>
      <c r="C2568" s="45">
        <v>0</v>
      </c>
      <c r="D2568" s="45">
        <v>0</v>
      </c>
      <c r="E2568" s="61">
        <v>1160</v>
      </c>
    </row>
    <row r="2569" spans="1:5" x14ac:dyDescent="0.25">
      <c r="A2569" s="39" t="s">
        <v>1439</v>
      </c>
      <c r="B2569" s="50">
        <v>0.37760000000002947</v>
      </c>
      <c r="C2569" s="45">
        <v>0</v>
      </c>
      <c r="D2569" s="45">
        <v>0</v>
      </c>
      <c r="E2569" s="61">
        <v>1186</v>
      </c>
    </row>
    <row r="2570" spans="1:5" x14ac:dyDescent="0.25">
      <c r="A2570" s="39" t="s">
        <v>1439</v>
      </c>
      <c r="B2570" s="50">
        <v>-0.82881600000001754</v>
      </c>
      <c r="C2570" s="45">
        <v>0</v>
      </c>
      <c r="D2570" s="45">
        <v>0</v>
      </c>
      <c r="E2570" s="61">
        <v>1214</v>
      </c>
    </row>
    <row r="2571" spans="1:5" ht="30" x14ac:dyDescent="0.25">
      <c r="A2571" s="42" t="s">
        <v>1440</v>
      </c>
      <c r="B2571" s="50">
        <v>-2.9074170340677483</v>
      </c>
      <c r="C2571" s="45">
        <v>0</v>
      </c>
      <c r="D2571" s="45">
        <v>-2.9074170340677483</v>
      </c>
      <c r="E2571" s="61" t="s">
        <v>1441</v>
      </c>
    </row>
    <row r="2572" spans="1:5" x14ac:dyDescent="0.25">
      <c r="A2572" s="42" t="s">
        <v>45</v>
      </c>
      <c r="B2572" s="50">
        <v>-6.5999999999348802E-3</v>
      </c>
      <c r="C2572" s="45"/>
      <c r="D2572" s="45"/>
      <c r="E2572" s="61">
        <v>839</v>
      </c>
    </row>
    <row r="2573" spans="1:5" x14ac:dyDescent="0.25">
      <c r="A2573" s="39" t="s">
        <v>45</v>
      </c>
      <c r="B2573" s="50">
        <v>0.35199999999986176</v>
      </c>
      <c r="C2573" s="45">
        <v>0</v>
      </c>
      <c r="D2573" s="45">
        <v>0</v>
      </c>
      <c r="E2573" s="61">
        <v>1258</v>
      </c>
    </row>
    <row r="2574" spans="1:5" x14ac:dyDescent="0.25">
      <c r="A2574" s="39" t="s">
        <v>45</v>
      </c>
      <c r="B2574" s="50">
        <f>'1266'!F5</f>
        <v>0</v>
      </c>
      <c r="C2574" s="45">
        <v>0</v>
      </c>
      <c r="D2574" s="45">
        <v>-0.1509000000000924</v>
      </c>
      <c r="E2574" s="61">
        <v>1266</v>
      </c>
    </row>
    <row r="2575" spans="1:5" x14ac:dyDescent="0.25">
      <c r="A2575" s="40" t="s">
        <v>45</v>
      </c>
      <c r="B2575" s="50">
        <f>'1272'!F7</f>
        <v>-0.48176000000012209</v>
      </c>
      <c r="C2575" s="45">
        <v>0</v>
      </c>
      <c r="D2575" s="45">
        <v>-0.1509000000000924</v>
      </c>
      <c r="E2575" s="61">
        <v>1272</v>
      </c>
    </row>
    <row r="2576" spans="1:5" x14ac:dyDescent="0.25">
      <c r="A2576" s="42" t="s">
        <v>1442</v>
      </c>
      <c r="B2576" s="50">
        <v>-0.54909999999995307</v>
      </c>
      <c r="C2576" s="45">
        <v>0</v>
      </c>
      <c r="D2576" s="45">
        <v>-0.54909999999995307</v>
      </c>
      <c r="E2576" s="61">
        <v>675</v>
      </c>
    </row>
    <row r="2577" spans="1:5" x14ac:dyDescent="0.25">
      <c r="A2577" s="42" t="s">
        <v>1443</v>
      </c>
      <c r="B2577" s="50">
        <v>-0.27861999999936415</v>
      </c>
      <c r="C2577" s="45"/>
      <c r="D2577" s="45"/>
      <c r="E2577" s="61" t="s">
        <v>1444</v>
      </c>
    </row>
    <row r="2578" spans="1:5" x14ac:dyDescent="0.25">
      <c r="A2578" s="42" t="s">
        <v>1443</v>
      </c>
      <c r="B2578" s="50">
        <v>-0.39756999999997333</v>
      </c>
      <c r="C2578" s="45">
        <v>0</v>
      </c>
      <c r="D2578" s="45">
        <v>0.2680000000000291</v>
      </c>
      <c r="E2578" s="61">
        <v>955</v>
      </c>
    </row>
    <row r="2579" spans="1:5" x14ac:dyDescent="0.25">
      <c r="A2579" s="54" t="s">
        <v>1443</v>
      </c>
      <c r="B2579" s="50">
        <v>-0.36660999999992328</v>
      </c>
      <c r="C2579" s="45">
        <v>0</v>
      </c>
      <c r="D2579" s="45">
        <v>0</v>
      </c>
      <c r="E2579" s="61">
        <v>1070</v>
      </c>
    </row>
    <row r="2580" spans="1:5" x14ac:dyDescent="0.25">
      <c r="A2580" s="39" t="s">
        <v>1443</v>
      </c>
      <c r="B2580" s="50">
        <v>-0.26300000000014734</v>
      </c>
      <c r="C2580" s="45">
        <v>0</v>
      </c>
      <c r="D2580" s="45">
        <v>0</v>
      </c>
      <c r="E2580" s="61">
        <v>1202</v>
      </c>
    </row>
    <row r="2581" spans="1:5" x14ac:dyDescent="0.25">
      <c r="A2581" s="93" t="s">
        <v>1443</v>
      </c>
      <c r="B2581" s="50">
        <f>'1318'!D4</f>
        <v>5.999999999994543E-2</v>
      </c>
      <c r="C2581" s="45">
        <v>0</v>
      </c>
      <c r="D2581" s="45">
        <v>0</v>
      </c>
      <c r="E2581" s="61">
        <v>1318</v>
      </c>
    </row>
    <row r="2582" spans="1:5" x14ac:dyDescent="0.25">
      <c r="A2582" s="42" t="s">
        <v>1445</v>
      </c>
      <c r="B2582" s="50">
        <v>0.45599999999990359</v>
      </c>
      <c r="C2582" s="45">
        <v>0</v>
      </c>
      <c r="D2582" s="45">
        <v>0.45599999999990359</v>
      </c>
      <c r="E2582" s="61">
        <v>571.61099999999999</v>
      </c>
    </row>
    <row r="2583" spans="1:5" x14ac:dyDescent="0.25">
      <c r="A2583" s="42" t="s">
        <v>1445</v>
      </c>
      <c r="B2583" s="50">
        <v>-0.54619999999999891</v>
      </c>
      <c r="C2583" s="45">
        <v>0</v>
      </c>
      <c r="D2583" s="45">
        <v>0</v>
      </c>
      <c r="E2583" s="61">
        <v>849</v>
      </c>
    </row>
    <row r="2584" spans="1:5" ht="30" x14ac:dyDescent="0.25">
      <c r="A2584" s="42" t="s">
        <v>1446</v>
      </c>
      <c r="B2584" s="50">
        <v>-0.19533072003531515</v>
      </c>
      <c r="C2584" s="45">
        <v>-0.15499136260604018</v>
      </c>
      <c r="D2584" s="45">
        <v>-0.19533072003531515</v>
      </c>
      <c r="E2584" s="60" t="s">
        <v>1447</v>
      </c>
    </row>
    <row r="2585" spans="1:5" x14ac:dyDescent="0.25">
      <c r="A2585" s="39" t="s">
        <v>1446</v>
      </c>
      <c r="B2585" s="50">
        <v>-0.16703000000006796</v>
      </c>
      <c r="C2585" s="45">
        <v>0</v>
      </c>
      <c r="D2585" s="45">
        <v>0</v>
      </c>
      <c r="E2585" s="61">
        <v>1255</v>
      </c>
    </row>
    <row r="2586" spans="1:5" x14ac:dyDescent="0.25">
      <c r="A2586" s="42" t="s">
        <v>1448</v>
      </c>
      <c r="B2586" s="50">
        <v>5.2709999999933643E-2</v>
      </c>
      <c r="C2586" s="45">
        <v>0</v>
      </c>
      <c r="D2586" s="45">
        <v>5.2709999999933643E-2</v>
      </c>
      <c r="E2586" s="61">
        <v>357</v>
      </c>
    </row>
    <row r="2587" spans="1:5" x14ac:dyDescent="0.25">
      <c r="A2587" s="42" t="s">
        <v>1449</v>
      </c>
      <c r="B2587" s="50">
        <v>-0.37627999999995154</v>
      </c>
      <c r="C2587" s="45">
        <v>0</v>
      </c>
      <c r="D2587" s="45">
        <v>0</v>
      </c>
      <c r="E2587" s="61" t="s">
        <v>1450</v>
      </c>
    </row>
    <row r="2588" spans="1:5" x14ac:dyDescent="0.25">
      <c r="A2588" s="42" t="s">
        <v>1451</v>
      </c>
      <c r="B2588" s="50">
        <v>-4.1300000000546788E-2</v>
      </c>
      <c r="C2588" s="45">
        <v>0</v>
      </c>
      <c r="D2588" s="45">
        <v>-4.1300000000546788E-2</v>
      </c>
      <c r="E2588" s="61" t="s">
        <v>1452</v>
      </c>
    </row>
    <row r="2589" spans="1:5" x14ac:dyDescent="0.25">
      <c r="A2589" s="39" t="s">
        <v>1453</v>
      </c>
      <c r="B2589" s="50">
        <v>-0.84967000000000326</v>
      </c>
      <c r="C2589" s="45">
        <v>0</v>
      </c>
      <c r="D2589" s="45">
        <v>0</v>
      </c>
      <c r="E2589" s="61">
        <v>1228</v>
      </c>
    </row>
    <row r="2590" spans="1:5" ht="45" x14ac:dyDescent="0.25">
      <c r="A2590" s="42" t="s">
        <v>1454</v>
      </c>
      <c r="B2590" s="50">
        <v>-0.43324146508812333</v>
      </c>
      <c r="C2590" s="45">
        <v>0.2698507100316121</v>
      </c>
      <c r="D2590" s="45">
        <v>-9.5641465088171174E-2</v>
      </c>
      <c r="E2590" s="61" t="s">
        <v>1455</v>
      </c>
    </row>
    <row r="2591" spans="1:5" x14ac:dyDescent="0.25">
      <c r="A2591" s="42" t="s">
        <v>1454</v>
      </c>
      <c r="B2591" s="44">
        <v>-0.4695999999999998</v>
      </c>
      <c r="C2591" s="45">
        <v>0.2680000000000291</v>
      </c>
      <c r="D2591" s="45">
        <v>0.2680000000000291</v>
      </c>
      <c r="E2591" s="63">
        <v>813</v>
      </c>
    </row>
    <row r="2592" spans="1:5" x14ac:dyDescent="0.25">
      <c r="A2592" s="42" t="s">
        <v>1456</v>
      </c>
      <c r="B2592" s="50">
        <v>0.58480000000002974</v>
      </c>
      <c r="C2592" s="45">
        <v>0</v>
      </c>
      <c r="D2592" s="45">
        <v>1.0361000000000331</v>
      </c>
      <c r="E2592" s="61" t="s">
        <v>1457</v>
      </c>
    </row>
    <row r="2593" spans="1:5" ht="30" x14ac:dyDescent="0.25">
      <c r="A2593" s="42" t="s">
        <v>18</v>
      </c>
      <c r="B2593" s="50">
        <v>0.82524999999964166</v>
      </c>
      <c r="C2593" s="45">
        <v>0.2680000000000291</v>
      </c>
      <c r="D2593" s="45">
        <v>0.44245000000006485</v>
      </c>
      <c r="E2593" s="61" t="s">
        <v>1458</v>
      </c>
    </row>
    <row r="2594" spans="1:5" x14ac:dyDescent="0.25">
      <c r="A2594" s="42" t="s">
        <v>18</v>
      </c>
      <c r="B2594" s="50">
        <v>9.8149999999805004E-2</v>
      </c>
      <c r="C2594" s="45">
        <v>0</v>
      </c>
      <c r="D2594" s="45">
        <v>0</v>
      </c>
      <c r="E2594" s="61">
        <v>973</v>
      </c>
    </row>
    <row r="2595" spans="1:5" x14ac:dyDescent="0.25">
      <c r="A2595" s="42" t="s">
        <v>18</v>
      </c>
      <c r="B2595" s="50">
        <v>8.8487500000155705E-2</v>
      </c>
      <c r="C2595" s="45">
        <v>0</v>
      </c>
      <c r="D2595" s="45">
        <v>0.2680000000000291</v>
      </c>
      <c r="E2595" s="59">
        <v>1035</v>
      </c>
    </row>
    <row r="2596" spans="1:5" x14ac:dyDescent="0.25">
      <c r="A2596" s="33" t="s">
        <v>18</v>
      </c>
      <c r="B2596" s="50">
        <v>-1.1612800000002608</v>
      </c>
      <c r="C2596" s="45">
        <v>0</v>
      </c>
      <c r="D2596" s="45">
        <v>0</v>
      </c>
      <c r="E2596" s="61">
        <v>1115</v>
      </c>
    </row>
    <row r="2597" spans="1:5" x14ac:dyDescent="0.25">
      <c r="A2597" s="39" t="s">
        <v>18</v>
      </c>
      <c r="B2597" s="50">
        <v>-0.63555999999994128</v>
      </c>
      <c r="C2597" s="45">
        <v>0</v>
      </c>
      <c r="D2597" s="45">
        <v>0</v>
      </c>
      <c r="E2597" s="61">
        <v>1118</v>
      </c>
    </row>
    <row r="2598" spans="1:5" x14ac:dyDescent="0.25">
      <c r="A2598" s="39" t="s">
        <v>18</v>
      </c>
      <c r="B2598" s="50">
        <v>-0.24150000000008731</v>
      </c>
      <c r="C2598" s="45">
        <v>0</v>
      </c>
      <c r="D2598" s="45">
        <v>0</v>
      </c>
      <c r="E2598" s="61">
        <v>1187</v>
      </c>
    </row>
    <row r="2599" spans="1:5" x14ac:dyDescent="0.25">
      <c r="A2599" s="40" t="s">
        <v>18</v>
      </c>
      <c r="B2599" s="50">
        <f>'1260'!F9</f>
        <v>-0.20537000000012995</v>
      </c>
      <c r="C2599" s="45">
        <v>0</v>
      </c>
      <c r="D2599" s="45">
        <v>-0.1509000000000924</v>
      </c>
      <c r="E2599" s="61">
        <v>1260</v>
      </c>
    </row>
    <row r="2600" spans="1:5" x14ac:dyDescent="0.25">
      <c r="A2600" s="39" t="s">
        <v>18</v>
      </c>
      <c r="B2600" s="50">
        <f>'1266'!F4</f>
        <v>1.1999999999716238E-2</v>
      </c>
      <c r="C2600" s="45">
        <v>0</v>
      </c>
      <c r="D2600" s="45">
        <v>-0.1509000000000924</v>
      </c>
      <c r="E2600" s="61">
        <v>1266</v>
      </c>
    </row>
    <row r="2601" spans="1:5" x14ac:dyDescent="0.25">
      <c r="A2601" s="20" t="s">
        <v>18</v>
      </c>
      <c r="B2601" s="50">
        <f>'1291'!D11</f>
        <v>0.41000000000002501</v>
      </c>
      <c r="C2601" s="45">
        <v>0</v>
      </c>
      <c r="D2601" s="45">
        <v>0</v>
      </c>
      <c r="E2601" s="61">
        <v>1291</v>
      </c>
    </row>
    <row r="2602" spans="1:5" x14ac:dyDescent="0.25">
      <c r="A2602" s="42" t="s">
        <v>1459</v>
      </c>
      <c r="B2602" s="50">
        <v>7.6538000000000466</v>
      </c>
      <c r="C2602" s="45">
        <v>0</v>
      </c>
      <c r="D2602" s="45">
        <v>0</v>
      </c>
      <c r="E2602" s="61">
        <v>791</v>
      </c>
    </row>
    <row r="2603" spans="1:5" x14ac:dyDescent="0.25">
      <c r="A2603" s="42" t="s">
        <v>1460</v>
      </c>
      <c r="B2603" s="50">
        <v>-0.10399999999998499</v>
      </c>
      <c r="C2603" s="45">
        <v>0</v>
      </c>
      <c r="D2603" s="45">
        <v>0.2680000000000291</v>
      </c>
      <c r="E2603" s="61">
        <v>950</v>
      </c>
    </row>
    <row r="2604" spans="1:5" x14ac:dyDescent="0.25">
      <c r="A2604" s="39" t="s">
        <v>1461</v>
      </c>
      <c r="B2604" s="50">
        <v>0.39400000000000546</v>
      </c>
      <c r="C2604" s="45">
        <v>0</v>
      </c>
      <c r="D2604" s="45">
        <v>0</v>
      </c>
      <c r="E2604" s="61">
        <v>1171</v>
      </c>
    </row>
    <row r="2605" spans="1:5" ht="60" x14ac:dyDescent="0.25">
      <c r="A2605" s="42" t="s">
        <v>1462</v>
      </c>
      <c r="B2605" s="50">
        <v>0.33753500000113945</v>
      </c>
      <c r="C2605" s="45">
        <v>0</v>
      </c>
      <c r="D2605" s="45">
        <v>-0.28792999999950553</v>
      </c>
      <c r="E2605" s="61" t="s">
        <v>1463</v>
      </c>
    </row>
    <row r="2606" spans="1:5" x14ac:dyDescent="0.25">
      <c r="A2606" s="36" t="s">
        <v>1462</v>
      </c>
      <c r="B2606" s="50">
        <v>580.71942999999987</v>
      </c>
      <c r="C2606" s="45">
        <v>0</v>
      </c>
      <c r="D2606" s="45">
        <v>0.2680000000000291</v>
      </c>
      <c r="E2606" s="59">
        <v>999</v>
      </c>
    </row>
    <row r="2607" spans="1:5" x14ac:dyDescent="0.25">
      <c r="A2607" s="42" t="s">
        <v>1462</v>
      </c>
      <c r="B2607" s="50">
        <v>-580.86579599999993</v>
      </c>
      <c r="C2607" s="45">
        <v>0</v>
      </c>
      <c r="D2607" s="45">
        <v>0.2680000000000291</v>
      </c>
      <c r="E2607" s="59">
        <v>1000</v>
      </c>
    </row>
    <row r="2608" spans="1:5" x14ac:dyDescent="0.25">
      <c r="A2608" s="42" t="s">
        <v>1462</v>
      </c>
      <c r="B2608" s="50">
        <v>7.4287499999627471E-2</v>
      </c>
      <c r="C2608" s="45">
        <v>0</v>
      </c>
      <c r="D2608" s="45">
        <v>0.2680000000000291</v>
      </c>
      <c r="E2608" s="61">
        <v>1008</v>
      </c>
    </row>
    <row r="2609" spans="1:5" x14ac:dyDescent="0.25">
      <c r="A2609" s="54" t="s">
        <v>1462</v>
      </c>
      <c r="B2609" s="50">
        <v>-0.23161999999865657</v>
      </c>
      <c r="C2609" s="45">
        <v>0</v>
      </c>
      <c r="D2609" s="45">
        <v>0</v>
      </c>
      <c r="E2609" s="61">
        <v>1069</v>
      </c>
    </row>
    <row r="2610" spans="1:5" x14ac:dyDescent="0.25">
      <c r="A2610" s="54" t="s">
        <v>1462</v>
      </c>
      <c r="B2610" s="50">
        <v>1330.3991149999999</v>
      </c>
      <c r="C2610" s="45">
        <v>0</v>
      </c>
      <c r="D2610" s="45">
        <v>0</v>
      </c>
      <c r="E2610" s="59">
        <v>1081</v>
      </c>
    </row>
    <row r="2611" spans="1:5" x14ac:dyDescent="0.25">
      <c r="A2611" s="42" t="s">
        <v>1464</v>
      </c>
      <c r="B2611" s="50">
        <v>0.18499999999994543</v>
      </c>
      <c r="C2611" s="45">
        <v>0</v>
      </c>
      <c r="D2611" s="45">
        <v>0.18499999999994543</v>
      </c>
      <c r="E2611" s="61">
        <v>579</v>
      </c>
    </row>
    <row r="2612" spans="1:5" x14ac:dyDescent="0.25">
      <c r="A2612" s="39" t="s">
        <v>1465</v>
      </c>
      <c r="B2612" s="50">
        <v>-0.27160000000003492</v>
      </c>
      <c r="C2612" s="45">
        <v>0</v>
      </c>
      <c r="D2612" s="45">
        <v>0</v>
      </c>
      <c r="E2612" s="61">
        <v>1221</v>
      </c>
    </row>
    <row r="2613" spans="1:5" x14ac:dyDescent="0.25">
      <c r="A2613" s="42" t="s">
        <v>1466</v>
      </c>
      <c r="B2613" s="50">
        <v>23.718100432324235</v>
      </c>
      <c r="C2613" s="45">
        <v>23.718100432324235</v>
      </c>
      <c r="D2613" s="45">
        <v>23.718100432324235</v>
      </c>
      <c r="E2613" s="61" t="s">
        <v>1467</v>
      </c>
    </row>
    <row r="2614" spans="1:5" x14ac:dyDescent="0.25">
      <c r="A2614" s="42" t="s">
        <v>1468</v>
      </c>
      <c r="B2614" s="50">
        <v>0</v>
      </c>
      <c r="C2614" s="45">
        <v>0</v>
      </c>
      <c r="D2614" s="45">
        <v>0</v>
      </c>
      <c r="E2614" s="61">
        <v>729</v>
      </c>
    </row>
    <row r="2615" spans="1:5" x14ac:dyDescent="0.25">
      <c r="A2615" s="42" t="s">
        <v>1469</v>
      </c>
      <c r="B2615" s="50">
        <v>0</v>
      </c>
      <c r="C2615" s="45">
        <v>-0.36963409120745894</v>
      </c>
      <c r="D2615" s="45">
        <v>0</v>
      </c>
      <c r="E2615" s="61" t="s">
        <v>1470</v>
      </c>
    </row>
    <row r="2616" spans="1:5" x14ac:dyDescent="0.25">
      <c r="A2616" s="42" t="s">
        <v>1469</v>
      </c>
      <c r="B2616" s="50">
        <v>-0.15037999999992735</v>
      </c>
      <c r="C2616" s="45">
        <v>0</v>
      </c>
      <c r="D2616" s="45">
        <v>0</v>
      </c>
      <c r="E2616" s="61">
        <v>1013</v>
      </c>
    </row>
    <row r="2617" spans="1:5" x14ac:dyDescent="0.25">
      <c r="A2617" s="42" t="s">
        <v>1469</v>
      </c>
      <c r="B2617" s="50">
        <v>0.24885374999996657</v>
      </c>
      <c r="C2617" s="45">
        <v>0</v>
      </c>
      <c r="D2617" s="45">
        <v>0</v>
      </c>
      <c r="E2617" s="59">
        <v>1040</v>
      </c>
    </row>
    <row r="2618" spans="1:5" x14ac:dyDescent="0.25">
      <c r="A2618" s="54" t="s">
        <v>1469</v>
      </c>
      <c r="B2618" s="50">
        <v>6.5979500000025837E-2</v>
      </c>
      <c r="C2618" s="45">
        <v>0</v>
      </c>
      <c r="D2618" s="45">
        <v>0</v>
      </c>
      <c r="E2618" s="61">
        <v>1089</v>
      </c>
    </row>
    <row r="2619" spans="1:5" x14ac:dyDescent="0.25">
      <c r="A2619" s="39" t="s">
        <v>1469</v>
      </c>
      <c r="B2619" s="50">
        <v>-9.861999999998261E-2</v>
      </c>
      <c r="C2619" s="45">
        <v>0</v>
      </c>
      <c r="D2619" s="45">
        <v>0</v>
      </c>
      <c r="E2619" s="61">
        <v>1130</v>
      </c>
    </row>
    <row r="2620" spans="1:5" x14ac:dyDescent="0.25">
      <c r="A2620" s="42" t="s">
        <v>1469</v>
      </c>
      <c r="B2620" s="50">
        <f>'1305'!D8</f>
        <v>0.60000000000002274</v>
      </c>
      <c r="C2620" s="45">
        <v>0</v>
      </c>
      <c r="D2620" s="45">
        <v>0</v>
      </c>
      <c r="E2620" s="61">
        <v>1305</v>
      </c>
    </row>
    <row r="2621" spans="1:5" x14ac:dyDescent="0.25">
      <c r="A2621" s="42" t="s">
        <v>1471</v>
      </c>
      <c r="B2621" s="50">
        <v>0.10077650000005178</v>
      </c>
      <c r="C2621" s="45">
        <v>0</v>
      </c>
      <c r="D2621" s="45">
        <v>0</v>
      </c>
      <c r="E2621" s="59">
        <v>1030</v>
      </c>
    </row>
    <row r="2622" spans="1:5" x14ac:dyDescent="0.25">
      <c r="A2622" s="42" t="s">
        <v>1472</v>
      </c>
      <c r="B2622" s="50">
        <v>0</v>
      </c>
      <c r="C2622" s="45">
        <v>0</v>
      </c>
      <c r="D2622" s="45">
        <v>0</v>
      </c>
      <c r="E2622" s="61">
        <v>520</v>
      </c>
    </row>
    <row r="2623" spans="1:5" x14ac:dyDescent="0.25">
      <c r="A2623" s="53" t="s">
        <v>1473</v>
      </c>
      <c r="B2623" s="50">
        <v>0</v>
      </c>
      <c r="C2623" s="45">
        <v>0</v>
      </c>
      <c r="D2623" s="45">
        <v>0</v>
      </c>
      <c r="E2623" s="61" t="s">
        <v>1474</v>
      </c>
    </row>
    <row r="2624" spans="1:5" x14ac:dyDescent="0.25">
      <c r="A2624" s="42" t="s">
        <v>1475</v>
      </c>
      <c r="B2624" s="50">
        <v>0</v>
      </c>
      <c r="C2624" s="45">
        <v>0</v>
      </c>
      <c r="D2624" s="45">
        <v>0</v>
      </c>
      <c r="E2624" s="61">
        <v>649</v>
      </c>
    </row>
    <row r="2625" spans="1:5" x14ac:dyDescent="0.25">
      <c r="A2625" s="42" t="s">
        <v>1475</v>
      </c>
      <c r="B2625" s="50">
        <v>-0.59210000000007312</v>
      </c>
      <c r="C2625" s="45">
        <v>0</v>
      </c>
      <c r="D2625" s="45">
        <v>0</v>
      </c>
      <c r="E2625" s="61">
        <v>991</v>
      </c>
    </row>
    <row r="2626" spans="1:5" x14ac:dyDescent="0.25">
      <c r="A2626" s="42" t="s">
        <v>1475</v>
      </c>
      <c r="B2626" s="50">
        <v>0.23798700000008899</v>
      </c>
      <c r="C2626" s="45">
        <v>0</v>
      </c>
      <c r="D2626" s="45">
        <v>0</v>
      </c>
      <c r="E2626" s="61">
        <v>1049</v>
      </c>
    </row>
    <row r="2627" spans="1:5" x14ac:dyDescent="0.25">
      <c r="A2627" s="42" t="s">
        <v>141</v>
      </c>
      <c r="B2627" s="50">
        <f>'1321'!D4</f>
        <v>0.68000000000006366</v>
      </c>
      <c r="C2627" s="45">
        <v>0</v>
      </c>
      <c r="D2627" s="45">
        <v>0</v>
      </c>
      <c r="E2627" s="61">
        <v>1321</v>
      </c>
    </row>
    <row r="2628" spans="1:5" x14ac:dyDescent="0.25">
      <c r="A2628" s="42" t="s">
        <v>80</v>
      </c>
      <c r="B2628" s="50">
        <f>'1321'!D5</f>
        <v>0.43999999999999773</v>
      </c>
      <c r="C2628" s="45">
        <v>0</v>
      </c>
      <c r="D2628" s="45">
        <v>0</v>
      </c>
      <c r="E2628" s="61">
        <v>1321</v>
      </c>
    </row>
    <row r="2629" spans="1:5" x14ac:dyDescent="0.25">
      <c r="A2629" s="42" t="s">
        <v>438</v>
      </c>
      <c r="B2629" s="50">
        <f>'1321'!D6</f>
        <v>0.5</v>
      </c>
      <c r="C2629" s="45">
        <v>0</v>
      </c>
      <c r="D2629" s="45">
        <v>0</v>
      </c>
      <c r="E2629" s="61">
        <v>1321</v>
      </c>
    </row>
    <row r="2630" spans="1:5" x14ac:dyDescent="0.25">
      <c r="A2630" s="42" t="s">
        <v>88</v>
      </c>
      <c r="B2630" s="50">
        <f>'1321'!D7</f>
        <v>-0.10999999999989996</v>
      </c>
      <c r="C2630" s="45">
        <v>0</v>
      </c>
      <c r="D2630" s="45">
        <v>0</v>
      </c>
      <c r="E2630" s="61">
        <v>1321</v>
      </c>
    </row>
    <row r="2631" spans="1:5" x14ac:dyDescent="0.25">
      <c r="A2631" s="42" t="s">
        <v>1497</v>
      </c>
      <c r="B2631" s="50">
        <f>'1321'!D8</f>
        <v>0.36000000000001364</v>
      </c>
      <c r="C2631" s="45">
        <v>0</v>
      </c>
      <c r="D2631" s="45">
        <v>0</v>
      </c>
      <c r="E2631" s="61">
        <v>1321</v>
      </c>
    </row>
    <row r="2632" spans="1:5" x14ac:dyDescent="0.25">
      <c r="A2632" s="42" t="s">
        <v>1506</v>
      </c>
      <c r="B2632" s="50">
        <f>'1321'!D9</f>
        <v>0.32999999999992724</v>
      </c>
      <c r="C2632" s="45">
        <v>0</v>
      </c>
      <c r="D2632" s="45">
        <v>0</v>
      </c>
      <c r="E2632" s="61">
        <v>1321</v>
      </c>
    </row>
    <row r="2633" spans="1:5" x14ac:dyDescent="0.25">
      <c r="A2633" s="42" t="s">
        <v>220</v>
      </c>
      <c r="B2633" s="50">
        <f>'1321'!D10</f>
        <v>-0.24000000000000909</v>
      </c>
      <c r="C2633" s="45">
        <v>0</v>
      </c>
      <c r="D2633" s="45">
        <v>0</v>
      </c>
      <c r="E2633" s="61">
        <v>1321</v>
      </c>
    </row>
    <row r="2634" spans="1:5" x14ac:dyDescent="0.25">
      <c r="A2634" s="42" t="s">
        <v>23</v>
      </c>
      <c r="B2634" s="50">
        <f>'1321'!D11</f>
        <v>-1.0000000000218279E-2</v>
      </c>
      <c r="C2634" s="45">
        <v>0</v>
      </c>
      <c r="D2634" s="45">
        <v>0</v>
      </c>
      <c r="E2634" s="61">
        <v>1321</v>
      </c>
    </row>
    <row r="2635" spans="1:5" x14ac:dyDescent="0.25">
      <c r="A2635" s="42" t="s">
        <v>188</v>
      </c>
      <c r="B2635" s="50">
        <f>'1321'!D12</f>
        <v>-7.9999999999984084E-2</v>
      </c>
      <c r="C2635" s="45">
        <v>0</v>
      </c>
      <c r="D2635" s="45">
        <v>0</v>
      </c>
      <c r="E2635" s="61">
        <v>1321</v>
      </c>
    </row>
    <row r="2636" spans="1:5" x14ac:dyDescent="0.25">
      <c r="A2636" s="42" t="s">
        <v>80</v>
      </c>
      <c r="B2636" s="50">
        <f>'1322'!D4</f>
        <v>0.38000000000010914</v>
      </c>
      <c r="C2636" s="45">
        <v>0</v>
      </c>
      <c r="D2636" s="45">
        <v>0</v>
      </c>
      <c r="E2636" s="61">
        <v>1322</v>
      </c>
    </row>
    <row r="2637" spans="1:5" x14ac:dyDescent="0.25">
      <c r="A2637" s="42" t="s">
        <v>61</v>
      </c>
      <c r="B2637" s="50">
        <f>'1322'!D5</f>
        <v>0.51999999999998181</v>
      </c>
      <c r="C2637" s="45">
        <v>0</v>
      </c>
      <c r="D2637" s="45">
        <v>0</v>
      </c>
      <c r="E2637" s="61">
        <v>1322</v>
      </c>
    </row>
    <row r="2638" spans="1:5" x14ac:dyDescent="0.25">
      <c r="A2638" s="42" t="s">
        <v>19</v>
      </c>
      <c r="B2638" s="50">
        <f>'1322'!D6</f>
        <v>-0.43000000000000682</v>
      </c>
      <c r="C2638" s="45">
        <v>0</v>
      </c>
      <c r="D2638" s="45">
        <v>0</v>
      </c>
      <c r="E2638" s="61">
        <v>1322</v>
      </c>
    </row>
    <row r="2639" spans="1:5" x14ac:dyDescent="0.25">
      <c r="A2639" s="42" t="s">
        <v>1000</v>
      </c>
      <c r="B2639" s="50">
        <f>'1322'!D7</f>
        <v>-0.17000000000001592</v>
      </c>
      <c r="C2639" s="45">
        <v>0</v>
      </c>
      <c r="D2639" s="45">
        <v>0</v>
      </c>
      <c r="E2639" s="61">
        <v>1322</v>
      </c>
    </row>
    <row r="2640" spans="1:5" x14ac:dyDescent="0.25">
      <c r="A2640" s="42" t="s">
        <v>59</v>
      </c>
      <c r="B2640" s="50">
        <f>'1322'!D8</f>
        <v>-0.17000000000007276</v>
      </c>
      <c r="C2640" s="45">
        <v>0</v>
      </c>
      <c r="D2640" s="45">
        <v>0</v>
      </c>
      <c r="E2640" s="61">
        <v>1322</v>
      </c>
    </row>
    <row r="2641" spans="1:5" x14ac:dyDescent="0.25">
      <c r="A2641" s="42" t="s">
        <v>1507</v>
      </c>
      <c r="B2641" s="50">
        <f>'1322'!D9</f>
        <v>0.5</v>
      </c>
      <c r="C2641" s="45">
        <v>0</v>
      </c>
      <c r="D2641" s="45">
        <v>0</v>
      </c>
      <c r="E2641" s="61">
        <v>1322</v>
      </c>
    </row>
    <row r="2642" spans="1:5" x14ac:dyDescent="0.25">
      <c r="A2642" s="42" t="s">
        <v>92</v>
      </c>
      <c r="B2642" s="50">
        <f>'1322'!D10</f>
        <v>-0.41000000000002501</v>
      </c>
      <c r="C2642" s="45">
        <v>0</v>
      </c>
      <c r="D2642" s="45">
        <v>0</v>
      </c>
      <c r="E2642" s="61">
        <v>1322</v>
      </c>
    </row>
    <row r="2643" spans="1:5" x14ac:dyDescent="0.25">
      <c r="A2643" s="42" t="s">
        <v>125</v>
      </c>
      <c r="B2643" s="50">
        <f>'1323'!D4</f>
        <v>-2520.87</v>
      </c>
      <c r="C2643" s="45">
        <v>0</v>
      </c>
      <c r="D2643" s="45">
        <v>0</v>
      </c>
      <c r="E2643" s="61">
        <v>1323</v>
      </c>
    </row>
    <row r="2644" spans="1:5" x14ac:dyDescent="0.25">
      <c r="A2644" s="42" t="s">
        <v>35</v>
      </c>
      <c r="B2644" s="50">
        <f>'1323'!D5</f>
        <v>-0.31999999999999318</v>
      </c>
      <c r="C2644" s="45">
        <v>0</v>
      </c>
      <c r="D2644" s="45">
        <v>0</v>
      </c>
      <c r="E2644" s="61">
        <v>1323</v>
      </c>
    </row>
    <row r="2645" spans="1:5" x14ac:dyDescent="0.25">
      <c r="A2645" s="42" t="s">
        <v>902</v>
      </c>
      <c r="B2645" s="50">
        <f>'1323'!D6</f>
        <v>0.38000000000010914</v>
      </c>
      <c r="C2645" s="45">
        <v>0</v>
      </c>
      <c r="D2645" s="45">
        <v>0</v>
      </c>
      <c r="E2645" s="61">
        <v>1323</v>
      </c>
    </row>
    <row r="2646" spans="1:5" x14ac:dyDescent="0.25">
      <c r="A2646" s="42" t="s">
        <v>1495</v>
      </c>
      <c r="B2646" s="50">
        <f>'1323'!D7</f>
        <v>-2.1499999999999773</v>
      </c>
      <c r="C2646" s="45">
        <v>0</v>
      </c>
      <c r="D2646" s="45">
        <v>0</v>
      </c>
      <c r="E2646" s="61">
        <v>1323</v>
      </c>
    </row>
    <row r="2647" spans="1:5" x14ac:dyDescent="0.25">
      <c r="A2647" s="42" t="s">
        <v>1211</v>
      </c>
      <c r="B2647" s="50">
        <f>'1323'!D8</f>
        <v>-0.39999999999997726</v>
      </c>
      <c r="C2647" s="45">
        <v>0</v>
      </c>
      <c r="D2647" s="45">
        <v>0</v>
      </c>
      <c r="E2647" s="61">
        <v>1323</v>
      </c>
    </row>
    <row r="2648" spans="1:5" x14ac:dyDescent="0.25">
      <c r="A2648" s="42" t="s">
        <v>125</v>
      </c>
      <c r="B2648" s="50">
        <f>'1324'!D4</f>
        <v>2527.83</v>
      </c>
      <c r="C2648" s="45">
        <v>0</v>
      </c>
      <c r="D2648" s="45">
        <v>0</v>
      </c>
      <c r="E2648" s="61">
        <v>1324</v>
      </c>
    </row>
    <row r="2649" spans="1:5" x14ac:dyDescent="0.25">
      <c r="A2649" s="42" t="s">
        <v>517</v>
      </c>
      <c r="B2649" s="50">
        <f>'1324'!D5</f>
        <v>0.42000000000001592</v>
      </c>
      <c r="C2649" s="45">
        <v>0</v>
      </c>
      <c r="D2649" s="45">
        <v>0</v>
      </c>
      <c r="E2649" s="61">
        <v>1324</v>
      </c>
    </row>
    <row r="2650" spans="1:5" x14ac:dyDescent="0.25">
      <c r="A2650" s="42" t="s">
        <v>112</v>
      </c>
      <c r="B2650" s="50">
        <f>'1324'!D6</f>
        <v>-4.7400000000000091</v>
      </c>
      <c r="C2650" s="45">
        <v>0</v>
      </c>
      <c r="D2650" s="45">
        <v>0</v>
      </c>
      <c r="E2650" s="61">
        <v>1324</v>
      </c>
    </row>
    <row r="2651" spans="1:5" x14ac:dyDescent="0.25">
      <c r="A2651" s="42" t="s">
        <v>1508</v>
      </c>
      <c r="B2651" s="50">
        <f>'1324'!D7</f>
        <v>-0.35000000000002274</v>
      </c>
      <c r="C2651" s="45">
        <v>0</v>
      </c>
      <c r="D2651" s="45">
        <v>0</v>
      </c>
      <c r="E2651" s="61">
        <v>1324</v>
      </c>
    </row>
    <row r="2652" spans="1:5" x14ac:dyDescent="0.25">
      <c r="A2652" s="42" t="s">
        <v>1365</v>
      </c>
      <c r="B2652" s="50">
        <f>'1325'!D4</f>
        <v>-8.9999999999918145E-2</v>
      </c>
      <c r="C2652" s="45">
        <v>0</v>
      </c>
      <c r="D2652" s="45">
        <v>0</v>
      </c>
      <c r="E2652" s="61">
        <v>1325</v>
      </c>
    </row>
    <row r="2653" spans="1:5" x14ac:dyDescent="0.25">
      <c r="A2653" s="42" t="s">
        <v>125</v>
      </c>
      <c r="B2653" s="50">
        <f>'1325'!D5</f>
        <v>-0.44000000000005457</v>
      </c>
      <c r="C2653" s="45">
        <v>0</v>
      </c>
      <c r="D2653" s="45">
        <v>0</v>
      </c>
      <c r="E2653" s="61">
        <v>1325</v>
      </c>
    </row>
    <row r="2654" spans="1:5" x14ac:dyDescent="0.25">
      <c r="A2654" s="42" t="s">
        <v>878</v>
      </c>
      <c r="B2654" s="50">
        <f>'1325'!D6</f>
        <v>0.44000000000005457</v>
      </c>
      <c r="C2654" s="45">
        <v>0</v>
      </c>
      <c r="D2654" s="45">
        <v>0</v>
      </c>
      <c r="E2654" s="61">
        <v>1325</v>
      </c>
    </row>
    <row r="2655" spans="1:5" x14ac:dyDescent="0.25">
      <c r="A2655" s="42" t="s">
        <v>1409</v>
      </c>
      <c r="B2655" s="50">
        <f>'1325'!D7</f>
        <v>-0.67000000000007276</v>
      </c>
      <c r="C2655" s="45">
        <v>0</v>
      </c>
      <c r="D2655" s="45">
        <v>0</v>
      </c>
      <c r="E2655" s="61">
        <v>1325</v>
      </c>
    </row>
    <row r="2656" spans="1:5" x14ac:dyDescent="0.25">
      <c r="A2656" s="42" t="s">
        <v>1280</v>
      </c>
      <c r="B2656" s="50">
        <f>'1325'!D8</f>
        <v>0.79999999999995453</v>
      </c>
      <c r="C2656" s="45">
        <v>0</v>
      </c>
      <c r="D2656" s="45">
        <v>0</v>
      </c>
      <c r="E2656" s="61">
        <v>1325</v>
      </c>
    </row>
    <row r="2657" spans="1:5" x14ac:dyDescent="0.25">
      <c r="A2657" s="42" t="s">
        <v>1509</v>
      </c>
      <c r="B2657" s="50">
        <f>'1326'!D4</f>
        <v>533.44999999999982</v>
      </c>
      <c r="C2657" s="45">
        <v>0</v>
      </c>
      <c r="D2657" s="45">
        <v>0</v>
      </c>
      <c r="E2657" s="61">
        <v>1326</v>
      </c>
    </row>
    <row r="2658" spans="1:5" x14ac:dyDescent="0.25">
      <c r="A2658" s="42" t="s">
        <v>23</v>
      </c>
      <c r="B2658" s="50">
        <f>'1326'!D5</f>
        <v>-0.32000000000005002</v>
      </c>
      <c r="C2658" s="45">
        <v>0</v>
      </c>
      <c r="D2658" s="45">
        <v>0</v>
      </c>
      <c r="E2658" s="61">
        <v>1326</v>
      </c>
    </row>
    <row r="2659" spans="1:5" x14ac:dyDescent="0.25">
      <c r="A2659" s="42" t="s">
        <v>38</v>
      </c>
      <c r="B2659" s="50">
        <f>'1326'!D6</f>
        <v>0.34000000000003183</v>
      </c>
      <c r="C2659" s="45">
        <v>0</v>
      </c>
      <c r="D2659" s="45">
        <v>0</v>
      </c>
      <c r="E2659" s="61">
        <v>1326</v>
      </c>
    </row>
    <row r="2660" spans="1:5" x14ac:dyDescent="0.25">
      <c r="A2660" s="42" t="s">
        <v>61</v>
      </c>
      <c r="B2660" s="50">
        <f>'1326'!D7</f>
        <v>0.33000000000001251</v>
      </c>
      <c r="C2660" s="45">
        <v>0</v>
      </c>
      <c r="D2660" s="45">
        <v>0</v>
      </c>
      <c r="E2660" s="61">
        <v>1326</v>
      </c>
    </row>
    <row r="2661" spans="1:5" x14ac:dyDescent="0.25">
      <c r="A2661" s="42" t="s">
        <v>1257</v>
      </c>
      <c r="B2661" s="50">
        <f>'1326'!D8</f>
        <v>-0.13000000000010914</v>
      </c>
      <c r="C2661" s="45">
        <v>0</v>
      </c>
      <c r="D2661" s="45">
        <v>0</v>
      </c>
      <c r="E2661" s="61">
        <v>1326</v>
      </c>
    </row>
    <row r="2662" spans="1:5" x14ac:dyDescent="0.25">
      <c r="A2662" s="42" t="s">
        <v>1204</v>
      </c>
      <c r="B2662" s="50">
        <f>'1326'!D9</f>
        <v>0.45000000000004547</v>
      </c>
      <c r="C2662" s="45">
        <v>0</v>
      </c>
      <c r="D2662" s="45">
        <v>0</v>
      </c>
      <c r="E2662" s="61">
        <v>1326</v>
      </c>
    </row>
    <row r="2663" spans="1:5" x14ac:dyDescent="0.25">
      <c r="A2663" s="42" t="s">
        <v>1043</v>
      </c>
      <c r="B2663" s="50">
        <f>'1326'!D10</f>
        <v>-2.9999999999972715E-2</v>
      </c>
      <c r="C2663" s="45">
        <v>0</v>
      </c>
      <c r="D2663" s="45">
        <v>0</v>
      </c>
      <c r="E2663" s="61">
        <v>1326</v>
      </c>
    </row>
    <row r="2664" spans="1:5" x14ac:dyDescent="0.25">
      <c r="A2664" s="42" t="s">
        <v>1498</v>
      </c>
      <c r="B2664" s="50">
        <f>'1327'!D4</f>
        <v>-0.48000000000001819</v>
      </c>
      <c r="C2664" s="45">
        <v>0</v>
      </c>
      <c r="D2664" s="45">
        <v>0</v>
      </c>
      <c r="E2664" s="61">
        <v>1327</v>
      </c>
    </row>
    <row r="2665" spans="1:5" x14ac:dyDescent="0.25">
      <c r="A2665" s="42" t="s">
        <v>1409</v>
      </c>
      <c r="B2665" s="50">
        <f>'1327'!D5</f>
        <v>-0.16000000000002501</v>
      </c>
      <c r="C2665" s="45">
        <v>0</v>
      </c>
      <c r="D2665" s="45">
        <v>0</v>
      </c>
      <c r="E2665" s="61">
        <v>1327</v>
      </c>
    </row>
    <row r="2666" spans="1:5" x14ac:dyDescent="0.25">
      <c r="A2666" s="42" t="s">
        <v>41</v>
      </c>
      <c r="B2666" s="50">
        <f>'1327'!D6</f>
        <v>-0.44000000000005457</v>
      </c>
      <c r="C2666" s="45">
        <v>0</v>
      </c>
      <c r="D2666" s="45">
        <v>0</v>
      </c>
      <c r="E2666" s="61">
        <v>1327</v>
      </c>
    </row>
    <row r="2667" spans="1:5" x14ac:dyDescent="0.25">
      <c r="A2667" s="42" t="s">
        <v>14</v>
      </c>
      <c r="B2667" s="50">
        <f>'1327'!D7</f>
        <v>0.25999999999999091</v>
      </c>
      <c r="C2667" s="45">
        <v>0</v>
      </c>
      <c r="D2667" s="45">
        <v>0</v>
      </c>
      <c r="E2667" s="61">
        <v>1327</v>
      </c>
    </row>
    <row r="2668" spans="1:5" x14ac:dyDescent="0.25">
      <c r="A2668" s="42" t="s">
        <v>889</v>
      </c>
      <c r="B2668" s="50">
        <f>'1327'!D8</f>
        <v>0.44000000000005457</v>
      </c>
      <c r="C2668" s="45">
        <v>0</v>
      </c>
      <c r="D2668" s="45">
        <v>0</v>
      </c>
      <c r="E2668" s="61">
        <v>1327</v>
      </c>
    </row>
    <row r="2669" spans="1:5" x14ac:dyDescent="0.25">
      <c r="A2669" s="42" t="s">
        <v>533</v>
      </c>
      <c r="B2669" s="50">
        <f>'1327'!D9</f>
        <v>-0.5</v>
      </c>
      <c r="C2669" s="45">
        <v>0</v>
      </c>
      <c r="D2669" s="45">
        <v>0</v>
      </c>
      <c r="E2669" s="61">
        <v>1327</v>
      </c>
    </row>
    <row r="2670" spans="1:5" x14ac:dyDescent="0.25">
      <c r="A2670" s="42" t="s">
        <v>84</v>
      </c>
      <c r="B2670" s="50">
        <f>'1327'!D10</f>
        <v>0.13000000000010914</v>
      </c>
      <c r="C2670" s="45">
        <v>0</v>
      </c>
      <c r="D2670" s="45">
        <v>0</v>
      </c>
      <c r="E2670" s="61">
        <v>1327</v>
      </c>
    </row>
    <row r="2671" spans="1:5" x14ac:dyDescent="0.25">
      <c r="A2671" s="42" t="s">
        <v>49</v>
      </c>
      <c r="B2671" s="50">
        <f>'1327'!D11</f>
        <v>-0.41999999999995907</v>
      </c>
      <c r="C2671" s="45">
        <v>0</v>
      </c>
      <c r="D2671" s="45">
        <v>0</v>
      </c>
      <c r="E2671" s="61">
        <v>1327</v>
      </c>
    </row>
    <row r="2672" spans="1:5" x14ac:dyDescent="0.25">
      <c r="A2672" s="42" t="s">
        <v>46</v>
      </c>
      <c r="B2672" s="50">
        <f>'1328'!D4</f>
        <v>-0.25999999999999091</v>
      </c>
      <c r="C2672" s="45">
        <v>0</v>
      </c>
      <c r="D2672" s="45">
        <v>0</v>
      </c>
      <c r="E2672" s="61">
        <v>1328</v>
      </c>
    </row>
    <row r="2673" spans="1:5" x14ac:dyDescent="0.25">
      <c r="A2673" s="42" t="s">
        <v>51</v>
      </c>
      <c r="B2673" s="50">
        <f>'1328'!D5</f>
        <v>-0.61999999999989086</v>
      </c>
      <c r="C2673" s="45">
        <v>0</v>
      </c>
      <c r="D2673" s="45">
        <v>0</v>
      </c>
      <c r="E2673" s="61">
        <v>1328</v>
      </c>
    </row>
    <row r="2674" spans="1:5" x14ac:dyDescent="0.25">
      <c r="A2674" s="42" t="s">
        <v>41</v>
      </c>
      <c r="B2674" s="50">
        <f>'1328'!D6</f>
        <v>-2.9999999999972715E-2</v>
      </c>
      <c r="C2674" s="45">
        <v>0</v>
      </c>
      <c r="D2674" s="45">
        <v>0</v>
      </c>
      <c r="E2674" s="61">
        <v>1328</v>
      </c>
    </row>
    <row r="2675" spans="1:5" x14ac:dyDescent="0.25">
      <c r="A2675" s="42" t="s">
        <v>1489</v>
      </c>
      <c r="B2675" s="50">
        <f>'1328'!D7</f>
        <v>0.36999999999989086</v>
      </c>
      <c r="C2675" s="45">
        <v>0</v>
      </c>
      <c r="D2675" s="45">
        <v>0</v>
      </c>
      <c r="E2675" s="61">
        <v>1328</v>
      </c>
    </row>
    <row r="2676" spans="1:5" x14ac:dyDescent="0.25">
      <c r="A2676" s="42" t="s">
        <v>14</v>
      </c>
      <c r="B2676" s="50">
        <f>'1328'!D8</f>
        <v>0.45000000000004547</v>
      </c>
      <c r="C2676" s="45">
        <v>0</v>
      </c>
      <c r="D2676" s="45">
        <v>0</v>
      </c>
      <c r="E2676" s="61">
        <v>1328</v>
      </c>
    </row>
    <row r="2677" spans="1:5" x14ac:dyDescent="0.25">
      <c r="A2677" s="42" t="s">
        <v>410</v>
      </c>
      <c r="B2677" s="50">
        <f>'1328'!D9</f>
        <v>-0.47000000000002728</v>
      </c>
      <c r="C2677" s="45">
        <v>0</v>
      </c>
      <c r="D2677" s="45">
        <v>0</v>
      </c>
      <c r="E2677" s="61">
        <v>1328</v>
      </c>
    </row>
    <row r="2678" spans="1:5" x14ac:dyDescent="0.25">
      <c r="A2678" s="42" t="s">
        <v>1509</v>
      </c>
      <c r="B2678" s="50">
        <f>'1328'!D10</f>
        <v>-532.02</v>
      </c>
      <c r="C2678" s="45">
        <v>0</v>
      </c>
      <c r="D2678" s="45">
        <v>0</v>
      </c>
      <c r="E2678" s="61">
        <v>1328</v>
      </c>
    </row>
    <row r="2679" spans="1:5" x14ac:dyDescent="0.25">
      <c r="A2679" s="42" t="s">
        <v>95</v>
      </c>
      <c r="B2679" s="50">
        <f>'1329'!D4</f>
        <v>3.999999999996362E-2</v>
      </c>
      <c r="C2679" s="45">
        <v>0</v>
      </c>
      <c r="D2679" s="45">
        <v>0</v>
      </c>
      <c r="E2679" s="61">
        <v>1329</v>
      </c>
    </row>
    <row r="2680" spans="1:5" x14ac:dyDescent="0.25">
      <c r="A2680" s="42" t="s">
        <v>867</v>
      </c>
      <c r="B2680" s="50">
        <f>'1329'!D5</f>
        <v>-0.1999999999998181</v>
      </c>
      <c r="C2680" s="45">
        <v>0</v>
      </c>
      <c r="D2680" s="45">
        <v>0</v>
      </c>
      <c r="E2680" s="61">
        <v>1329</v>
      </c>
    </row>
    <row r="2681" spans="1:5" x14ac:dyDescent="0.25">
      <c r="A2681" s="42" t="s">
        <v>102</v>
      </c>
      <c r="B2681" s="50">
        <f>'1329'!D6</f>
        <v>-0.36999999999989086</v>
      </c>
      <c r="C2681" s="45">
        <v>0</v>
      </c>
      <c r="D2681" s="45">
        <v>0</v>
      </c>
      <c r="E2681" s="61">
        <v>1329</v>
      </c>
    </row>
    <row r="2682" spans="1:5" x14ac:dyDescent="0.25">
      <c r="A2682" s="42" t="s">
        <v>156</v>
      </c>
      <c r="B2682" s="50">
        <f>'1330'!D4</f>
        <v>9.9999999999909051E-2</v>
      </c>
      <c r="C2682" s="45">
        <v>0</v>
      </c>
      <c r="D2682" s="45">
        <v>0</v>
      </c>
      <c r="E2682" s="61">
        <v>1330</v>
      </c>
    </row>
    <row r="2683" spans="1:5" x14ac:dyDescent="0.25">
      <c r="A2683" s="42" t="s">
        <v>822</v>
      </c>
      <c r="B2683" s="50">
        <f>'1330'!D5</f>
        <v>-0.57999999999992724</v>
      </c>
      <c r="C2683" s="45">
        <v>0</v>
      </c>
      <c r="D2683" s="45">
        <v>0</v>
      </c>
      <c r="E2683" s="61">
        <v>1330</v>
      </c>
    </row>
    <row r="2684" spans="1:5" x14ac:dyDescent="0.25">
      <c r="A2684" s="42" t="s">
        <v>141</v>
      </c>
      <c r="B2684" s="50">
        <f>'1330'!D6</f>
        <v>0.61000000000012733</v>
      </c>
      <c r="C2684" s="45">
        <v>0</v>
      </c>
      <c r="D2684" s="45">
        <v>0</v>
      </c>
      <c r="E2684" s="61">
        <v>1330</v>
      </c>
    </row>
    <row r="2685" spans="1:5" x14ac:dyDescent="0.25">
      <c r="A2685" s="42" t="s">
        <v>1257</v>
      </c>
      <c r="B2685" s="50">
        <f>'1330'!D7</f>
        <v>0.17000000000001592</v>
      </c>
      <c r="C2685" s="45">
        <v>0</v>
      </c>
      <c r="D2685" s="45">
        <v>0</v>
      </c>
      <c r="E2685" s="61">
        <v>1330</v>
      </c>
    </row>
    <row r="2686" spans="1:5" x14ac:dyDescent="0.25">
      <c r="A2686" s="42" t="s">
        <v>120</v>
      </c>
      <c r="B2686" s="50">
        <f>'1330'!D8</f>
        <v>0.30999999999994543</v>
      </c>
      <c r="C2686" s="45">
        <v>0</v>
      </c>
      <c r="D2686" s="45">
        <v>0</v>
      </c>
      <c r="E2686" s="61">
        <v>1330</v>
      </c>
    </row>
    <row r="2687" spans="1:5" x14ac:dyDescent="0.25">
      <c r="A2687" s="42" t="s">
        <v>1365</v>
      </c>
      <c r="B2687" s="50">
        <f>'1331'!D4</f>
        <v>0.30999999999994543</v>
      </c>
      <c r="C2687" s="45">
        <v>0</v>
      </c>
      <c r="D2687" s="45">
        <v>0</v>
      </c>
      <c r="E2687" s="61">
        <v>1331</v>
      </c>
    </row>
    <row r="2688" spans="1:5" x14ac:dyDescent="0.25">
      <c r="A2688" s="42" t="s">
        <v>1498</v>
      </c>
      <c r="B2688" s="50">
        <f>'1331'!D5</f>
        <v>-0.39999999999997726</v>
      </c>
      <c r="C2688" s="45">
        <v>0</v>
      </c>
      <c r="D2688" s="45">
        <v>0</v>
      </c>
      <c r="E2688" s="61">
        <v>1331</v>
      </c>
    </row>
    <row r="2689" spans="1:5" x14ac:dyDescent="0.25">
      <c r="A2689" s="42" t="s">
        <v>46</v>
      </c>
      <c r="B2689" s="50">
        <f>'1331'!D6</f>
        <v>-0.21000000000003638</v>
      </c>
      <c r="C2689" s="45">
        <v>0</v>
      </c>
      <c r="D2689" s="45">
        <v>0</v>
      </c>
      <c r="E2689" s="61">
        <v>1331</v>
      </c>
    </row>
    <row r="2690" spans="1:5" x14ac:dyDescent="0.25">
      <c r="A2690" s="42" t="s">
        <v>886</v>
      </c>
      <c r="B2690" s="50">
        <f>'1332'!D4</f>
        <v>1.1200000000000045</v>
      </c>
      <c r="C2690" s="45">
        <v>0</v>
      </c>
      <c r="D2690" s="45">
        <v>0</v>
      </c>
      <c r="E2690" s="61">
        <v>1332</v>
      </c>
    </row>
    <row r="2691" spans="1:5" x14ac:dyDescent="0.25">
      <c r="A2691" s="42" t="s">
        <v>141</v>
      </c>
      <c r="B2691" s="50">
        <f>'1332'!D5</f>
        <v>0.33999999999997499</v>
      </c>
      <c r="C2691" s="45">
        <v>0</v>
      </c>
      <c r="D2691" s="45">
        <v>0</v>
      </c>
      <c r="E2691" s="61">
        <v>1332</v>
      </c>
    </row>
    <row r="2692" spans="1:5" x14ac:dyDescent="0.25">
      <c r="A2692" s="42" t="s">
        <v>23</v>
      </c>
      <c r="B2692" s="50">
        <f>'1332'!D6</f>
        <v>-0.19000000000005457</v>
      </c>
      <c r="C2692" s="45">
        <v>0</v>
      </c>
      <c r="D2692" s="45">
        <v>0</v>
      </c>
      <c r="E2692" s="61">
        <v>1332</v>
      </c>
    </row>
    <row r="2693" spans="1:5" x14ac:dyDescent="0.25">
      <c r="A2693" s="42" t="s">
        <v>59</v>
      </c>
      <c r="B2693" s="50">
        <f>'1332'!D7</f>
        <v>0.18000000000006366</v>
      </c>
      <c r="C2693" s="45">
        <v>0</v>
      </c>
      <c r="D2693" s="45">
        <v>0</v>
      </c>
      <c r="E2693" s="61">
        <v>1332</v>
      </c>
    </row>
    <row r="2694" spans="1:5" x14ac:dyDescent="0.25">
      <c r="A2694" s="42" t="s">
        <v>86</v>
      </c>
      <c r="B2694" s="50">
        <f>'1332'!D8</f>
        <v>-0.61000000000001364</v>
      </c>
      <c r="C2694" s="45">
        <v>0</v>
      </c>
      <c r="D2694" s="45">
        <v>0</v>
      </c>
      <c r="E2694" s="61">
        <v>1332</v>
      </c>
    </row>
    <row r="2695" spans="1:5" x14ac:dyDescent="0.25">
      <c r="A2695" s="42" t="s">
        <v>533</v>
      </c>
      <c r="B2695" s="50">
        <f>'1332'!D9</f>
        <v>0.20000000000004547</v>
      </c>
      <c r="C2695" s="45">
        <v>0</v>
      </c>
      <c r="D2695" s="45">
        <v>0</v>
      </c>
      <c r="E2695" s="61">
        <v>1332</v>
      </c>
    </row>
    <row r="2696" spans="1:5" x14ac:dyDescent="0.25">
      <c r="A2696" s="42" t="s">
        <v>98</v>
      </c>
      <c r="B2696" s="50">
        <f>'1332'!D10</f>
        <v>0.49000000000000909</v>
      </c>
      <c r="C2696" s="45">
        <v>0</v>
      </c>
      <c r="D2696" s="45">
        <v>0</v>
      </c>
      <c r="E2696" s="61">
        <v>1332</v>
      </c>
    </row>
    <row r="2697" spans="1:5" x14ac:dyDescent="0.25">
      <c r="A2697" s="42" t="s">
        <v>1511</v>
      </c>
      <c r="B2697" s="50">
        <f>'1332'!D11</f>
        <v>0.52999999999997272</v>
      </c>
      <c r="C2697" s="45">
        <v>0</v>
      </c>
      <c r="D2697" s="45">
        <v>0</v>
      </c>
      <c r="E2697" s="61">
        <v>1332</v>
      </c>
    </row>
    <row r="2698" spans="1:5" x14ac:dyDescent="0.25">
      <c r="A2698" s="42" t="s">
        <v>46</v>
      </c>
      <c r="B2698" s="50">
        <f>'1333'!D4</f>
        <v>-2974.61</v>
      </c>
      <c r="C2698" s="45">
        <v>0</v>
      </c>
      <c r="D2698" s="45">
        <v>0</v>
      </c>
      <c r="E2698" s="61">
        <v>1333</v>
      </c>
    </row>
    <row r="2699" spans="1:5" x14ac:dyDescent="0.25">
      <c r="A2699" s="42" t="s">
        <v>141</v>
      </c>
      <c r="B2699" s="50">
        <f>'1333'!D5</f>
        <v>0.44000000000005457</v>
      </c>
      <c r="C2699" s="45">
        <v>0</v>
      </c>
      <c r="D2699" s="45">
        <v>0</v>
      </c>
      <c r="E2699" s="61">
        <v>1333</v>
      </c>
    </row>
    <row r="2700" spans="1:5" x14ac:dyDescent="0.25">
      <c r="A2700" s="42" t="s">
        <v>97</v>
      </c>
      <c r="B2700" s="50">
        <f>'1333'!D6</f>
        <v>-369.93</v>
      </c>
      <c r="C2700" s="45">
        <v>0</v>
      </c>
      <c r="D2700" s="45">
        <v>0</v>
      </c>
      <c r="E2700" s="61">
        <v>1333</v>
      </c>
    </row>
    <row r="2701" spans="1:5" x14ac:dyDescent="0.25">
      <c r="A2701" s="42" t="s">
        <v>78</v>
      </c>
      <c r="B2701" s="50">
        <f>'1333'!D7</f>
        <v>-1248.51</v>
      </c>
      <c r="C2701" s="45">
        <v>0</v>
      </c>
      <c r="D2701" s="45">
        <v>0</v>
      </c>
      <c r="E2701" s="61">
        <v>1333</v>
      </c>
    </row>
    <row r="2702" spans="1:5" x14ac:dyDescent="0.25">
      <c r="A2702" s="42" t="s">
        <v>89</v>
      </c>
      <c r="B2702" s="50">
        <f>'1334'!D4</f>
        <v>-3502.62</v>
      </c>
      <c r="C2702" s="45">
        <v>0</v>
      </c>
      <c r="D2702" s="45">
        <v>0</v>
      </c>
      <c r="E2702" s="61">
        <v>1334</v>
      </c>
    </row>
    <row r="2703" spans="1:5" x14ac:dyDescent="0.25">
      <c r="A2703" s="42" t="s">
        <v>145</v>
      </c>
      <c r="B2703" s="50">
        <f>'1334'!D5</f>
        <v>-2666.11</v>
      </c>
      <c r="C2703" s="45">
        <v>0</v>
      </c>
      <c r="D2703" s="45">
        <v>0</v>
      </c>
      <c r="E2703" s="61">
        <v>1334</v>
      </c>
    </row>
    <row r="2704" spans="1:5" x14ac:dyDescent="0.25">
      <c r="A2704" s="42" t="s">
        <v>41</v>
      </c>
      <c r="B2704" s="50">
        <f>'1334'!D6</f>
        <v>-949.26</v>
      </c>
      <c r="C2704" s="45">
        <v>0</v>
      </c>
      <c r="D2704" s="45">
        <v>0</v>
      </c>
      <c r="E2704" s="61">
        <v>1334</v>
      </c>
    </row>
    <row r="2705" spans="1:5" x14ac:dyDescent="0.25">
      <c r="A2705" s="42" t="s">
        <v>761</v>
      </c>
      <c r="B2705" s="50">
        <f>'1335'!D4</f>
        <v>-1824.54</v>
      </c>
      <c r="C2705" s="45">
        <v>0</v>
      </c>
      <c r="D2705" s="45">
        <v>0</v>
      </c>
      <c r="E2705" s="61">
        <v>1335</v>
      </c>
    </row>
    <row r="2706" spans="1:5" x14ac:dyDescent="0.25">
      <c r="A2706" s="42" t="s">
        <v>1341</v>
      </c>
      <c r="B2706" s="50">
        <f>'1335'!D5</f>
        <v>-2302.14</v>
      </c>
      <c r="C2706" s="45">
        <v>0</v>
      </c>
      <c r="D2706" s="45">
        <v>0</v>
      </c>
      <c r="E2706" s="61">
        <v>1335</v>
      </c>
    </row>
    <row r="2707" spans="1:5" x14ac:dyDescent="0.25">
      <c r="B2707" s="50"/>
    </row>
    <row r="2708" spans="1:5" x14ac:dyDescent="0.25">
      <c r="B2708" s="50"/>
    </row>
    <row r="2709" spans="1:5" x14ac:dyDescent="0.25">
      <c r="B2709" s="50"/>
    </row>
    <row r="2710" spans="1:5" x14ac:dyDescent="0.25">
      <c r="B2710" s="50"/>
    </row>
    <row r="2711" spans="1:5" x14ac:dyDescent="0.25">
      <c r="B2711" s="50"/>
    </row>
    <row r="2712" spans="1:5" x14ac:dyDescent="0.25">
      <c r="B2712" s="50"/>
    </row>
    <row r="2713" spans="1:5" x14ac:dyDescent="0.25">
      <c r="B2713" s="50"/>
    </row>
    <row r="2714" spans="1:5" x14ac:dyDescent="0.25">
      <c r="B2714" s="50"/>
    </row>
    <row r="2715" spans="1:5" x14ac:dyDescent="0.25">
      <c r="B2715" s="50"/>
    </row>
    <row r="2716" spans="1:5" x14ac:dyDescent="0.25">
      <c r="B2716" s="50"/>
    </row>
    <row r="2717" spans="1:5" x14ac:dyDescent="0.25">
      <c r="B2717" s="50"/>
    </row>
    <row r="2718" spans="1:5" x14ac:dyDescent="0.25">
      <c r="B2718" s="50"/>
    </row>
    <row r="2719" spans="1:5" x14ac:dyDescent="0.25">
      <c r="B2719" s="50"/>
    </row>
    <row r="2720" spans="1:5" x14ac:dyDescent="0.25">
      <c r="B2720" s="50"/>
    </row>
    <row r="2721" spans="2:2" x14ac:dyDescent="0.25">
      <c r="B2721" s="50"/>
    </row>
    <row r="2722" spans="2:2" x14ac:dyDescent="0.25">
      <c r="B2722" s="50"/>
    </row>
    <row r="2723" spans="2:2" x14ac:dyDescent="0.25">
      <c r="B2723" s="50"/>
    </row>
    <row r="2724" spans="2:2" x14ac:dyDescent="0.25">
      <c r="B2724" s="50"/>
    </row>
    <row r="2725" spans="2:2" x14ac:dyDescent="0.25">
      <c r="B2725" s="50"/>
    </row>
    <row r="2726" spans="2:2" x14ac:dyDescent="0.25">
      <c r="B2726" s="50"/>
    </row>
    <row r="2727" spans="2:2" x14ac:dyDescent="0.25">
      <c r="B2727" s="50"/>
    </row>
    <row r="2728" spans="2:2" x14ac:dyDescent="0.25">
      <c r="B2728" s="50"/>
    </row>
    <row r="2729" spans="2:2" x14ac:dyDescent="0.25">
      <c r="B2729" s="50"/>
    </row>
    <row r="2730" spans="2:2" x14ac:dyDescent="0.25">
      <c r="B2730" s="50"/>
    </row>
    <row r="2731" spans="2:2" x14ac:dyDescent="0.25">
      <c r="B2731" s="50"/>
    </row>
    <row r="2732" spans="2:2" x14ac:dyDescent="0.25">
      <c r="B2732" s="50"/>
    </row>
    <row r="2733" spans="2:2" x14ac:dyDescent="0.25">
      <c r="B2733" s="50"/>
    </row>
    <row r="2734" spans="2:2" x14ac:dyDescent="0.25">
      <c r="B2734" s="50"/>
    </row>
    <row r="2735" spans="2:2" x14ac:dyDescent="0.25">
      <c r="B2735" s="50"/>
    </row>
    <row r="2736" spans="2:2" x14ac:dyDescent="0.25">
      <c r="B2736" s="50"/>
    </row>
    <row r="2737" spans="2:2" x14ac:dyDescent="0.25">
      <c r="B2737" s="50"/>
    </row>
    <row r="2738" spans="2:2" x14ac:dyDescent="0.25">
      <c r="B2738" s="50"/>
    </row>
    <row r="2739" spans="2:2" x14ac:dyDescent="0.25">
      <c r="B2739" s="50"/>
    </row>
    <row r="2740" spans="2:2" x14ac:dyDescent="0.25">
      <c r="B2740" s="50"/>
    </row>
    <row r="2741" spans="2:2" x14ac:dyDescent="0.25">
      <c r="B2741" s="50"/>
    </row>
    <row r="2742" spans="2:2" x14ac:dyDescent="0.25">
      <c r="B2742" s="50"/>
    </row>
    <row r="2743" spans="2:2" x14ac:dyDescent="0.25">
      <c r="B2743" s="50"/>
    </row>
    <row r="2744" spans="2:2" x14ac:dyDescent="0.25">
      <c r="B2744" s="50"/>
    </row>
    <row r="2745" spans="2:2" x14ac:dyDescent="0.25">
      <c r="B2745" s="50"/>
    </row>
    <row r="2746" spans="2:2" x14ac:dyDescent="0.25">
      <c r="B2746" s="50"/>
    </row>
    <row r="2747" spans="2:2" x14ac:dyDescent="0.25">
      <c r="B2747" s="50"/>
    </row>
    <row r="2748" spans="2:2" x14ac:dyDescent="0.25">
      <c r="B2748" s="50"/>
    </row>
    <row r="2749" spans="2:2" x14ac:dyDescent="0.25">
      <c r="B2749" s="50"/>
    </row>
    <row r="2750" spans="2:2" x14ac:dyDescent="0.25">
      <c r="B2750" s="50"/>
    </row>
    <row r="2751" spans="2:2" x14ac:dyDescent="0.25">
      <c r="B2751" s="50"/>
    </row>
    <row r="2752" spans="2:2" x14ac:dyDescent="0.25">
      <c r="B2752" s="50"/>
    </row>
    <row r="2753" spans="2:2" x14ac:dyDescent="0.25">
      <c r="B2753" s="50"/>
    </row>
    <row r="2754" spans="2:2" x14ac:dyDescent="0.25">
      <c r="B2754" s="50"/>
    </row>
    <row r="2755" spans="2:2" x14ac:dyDescent="0.25">
      <c r="B2755" s="50"/>
    </row>
    <row r="2756" spans="2:2" x14ac:dyDescent="0.25">
      <c r="B2756" s="50"/>
    </row>
    <row r="2757" spans="2:2" x14ac:dyDescent="0.25">
      <c r="B2757" s="50"/>
    </row>
    <row r="2758" spans="2:2" x14ac:dyDescent="0.25">
      <c r="B2758" s="50"/>
    </row>
    <row r="2759" spans="2:2" x14ac:dyDescent="0.25">
      <c r="B2759" s="50"/>
    </row>
    <row r="2760" spans="2:2" x14ac:dyDescent="0.25">
      <c r="B2760" s="50"/>
    </row>
    <row r="2761" spans="2:2" x14ac:dyDescent="0.25">
      <c r="B2761" s="50"/>
    </row>
    <row r="2762" spans="2:2" x14ac:dyDescent="0.25">
      <c r="B2762" s="50"/>
    </row>
    <row r="2763" spans="2:2" x14ac:dyDescent="0.25">
      <c r="B2763" s="50"/>
    </row>
    <row r="2764" spans="2:2" x14ac:dyDescent="0.25">
      <c r="B2764" s="50"/>
    </row>
    <row r="2765" spans="2:2" x14ac:dyDescent="0.25">
      <c r="B2765" s="50"/>
    </row>
    <row r="2766" spans="2:2" x14ac:dyDescent="0.25">
      <c r="B2766" s="50"/>
    </row>
    <row r="2767" spans="2:2" x14ac:dyDescent="0.25">
      <c r="B2767" s="50"/>
    </row>
    <row r="2768" spans="2:2" x14ac:dyDescent="0.25">
      <c r="B2768" s="50"/>
    </row>
    <row r="2769" spans="2:2" x14ac:dyDescent="0.25">
      <c r="B2769" s="50"/>
    </row>
    <row r="2770" spans="2:2" x14ac:dyDescent="0.25">
      <c r="B2770" s="50"/>
    </row>
    <row r="2771" spans="2:2" x14ac:dyDescent="0.25">
      <c r="B2771" s="50"/>
    </row>
    <row r="2772" spans="2:2" x14ac:dyDescent="0.25">
      <c r="B2772" s="50"/>
    </row>
    <row r="2773" spans="2:2" x14ac:dyDescent="0.25">
      <c r="B2773" s="50"/>
    </row>
    <row r="2774" spans="2:2" x14ac:dyDescent="0.25">
      <c r="B2774" s="50"/>
    </row>
    <row r="2775" spans="2:2" x14ac:dyDescent="0.25">
      <c r="B2775" s="50"/>
    </row>
    <row r="2776" spans="2:2" x14ac:dyDescent="0.25">
      <c r="B2776" s="50"/>
    </row>
    <row r="2777" spans="2:2" x14ac:dyDescent="0.25">
      <c r="B2777" s="50"/>
    </row>
    <row r="2778" spans="2:2" x14ac:dyDescent="0.25">
      <c r="B2778" s="50"/>
    </row>
    <row r="2779" spans="2:2" x14ac:dyDescent="0.25">
      <c r="B2779" s="50"/>
    </row>
    <row r="2780" spans="2:2" x14ac:dyDescent="0.25">
      <c r="B2780" s="50"/>
    </row>
    <row r="2781" spans="2:2" x14ac:dyDescent="0.25">
      <c r="B2781" s="50"/>
    </row>
    <row r="2782" spans="2:2" x14ac:dyDescent="0.25">
      <c r="B2782" s="50"/>
    </row>
    <row r="2783" spans="2:2" x14ac:dyDescent="0.25">
      <c r="B2783" s="50"/>
    </row>
    <row r="2784" spans="2:2" x14ac:dyDescent="0.25">
      <c r="B2784" s="50"/>
    </row>
    <row r="2785" spans="2:2" x14ac:dyDescent="0.25">
      <c r="B2785" s="50"/>
    </row>
    <row r="2786" spans="2:2" x14ac:dyDescent="0.25">
      <c r="B2786" s="50"/>
    </row>
    <row r="2787" spans="2:2" x14ac:dyDescent="0.25">
      <c r="B2787" s="50"/>
    </row>
    <row r="2788" spans="2:2" x14ac:dyDescent="0.25">
      <c r="B2788" s="50"/>
    </row>
    <row r="2789" spans="2:2" x14ac:dyDescent="0.25">
      <c r="B2789" s="50"/>
    </row>
    <row r="2790" spans="2:2" x14ac:dyDescent="0.25">
      <c r="B2790" s="50"/>
    </row>
    <row r="2791" spans="2:2" x14ac:dyDescent="0.25">
      <c r="B2791" s="50"/>
    </row>
    <row r="2792" spans="2:2" x14ac:dyDescent="0.25">
      <c r="B2792" s="50"/>
    </row>
    <row r="2793" spans="2:2" x14ac:dyDescent="0.25">
      <c r="B2793" s="50"/>
    </row>
    <row r="2794" spans="2:2" x14ac:dyDescent="0.25">
      <c r="B2794" s="50"/>
    </row>
    <row r="2795" spans="2:2" x14ac:dyDescent="0.25">
      <c r="B2795" s="50"/>
    </row>
    <row r="2796" spans="2:2" x14ac:dyDescent="0.25">
      <c r="B2796" s="50"/>
    </row>
    <row r="2797" spans="2:2" x14ac:dyDescent="0.25">
      <c r="B2797" s="50"/>
    </row>
    <row r="2798" spans="2:2" x14ac:dyDescent="0.25">
      <c r="B2798" s="50"/>
    </row>
    <row r="2799" spans="2:2" x14ac:dyDescent="0.25">
      <c r="B2799" s="50"/>
    </row>
    <row r="2800" spans="2:2" x14ac:dyDescent="0.25">
      <c r="B2800" s="50"/>
    </row>
    <row r="2801" spans="2:2" x14ac:dyDescent="0.25">
      <c r="B2801" s="50"/>
    </row>
    <row r="2802" spans="2:2" x14ac:dyDescent="0.25">
      <c r="B2802" s="50"/>
    </row>
    <row r="2803" spans="2:2" x14ac:dyDescent="0.25">
      <c r="B2803" s="50"/>
    </row>
    <row r="2804" spans="2:2" x14ac:dyDescent="0.25">
      <c r="B2804" s="50"/>
    </row>
    <row r="2805" spans="2:2" x14ac:dyDescent="0.25">
      <c r="B2805" s="50"/>
    </row>
    <row r="2806" spans="2:2" x14ac:dyDescent="0.25">
      <c r="B2806" s="50"/>
    </row>
    <row r="2807" spans="2:2" x14ac:dyDescent="0.25">
      <c r="B2807" s="50"/>
    </row>
    <row r="2808" spans="2:2" x14ac:dyDescent="0.25">
      <c r="B2808" s="50"/>
    </row>
    <row r="2809" spans="2:2" x14ac:dyDescent="0.25">
      <c r="B2809" s="50"/>
    </row>
    <row r="2810" spans="2:2" x14ac:dyDescent="0.25">
      <c r="B2810" s="50"/>
    </row>
    <row r="2811" spans="2:2" x14ac:dyDescent="0.25">
      <c r="B2811" s="50"/>
    </row>
    <row r="2812" spans="2:2" x14ac:dyDescent="0.25">
      <c r="B2812" s="50"/>
    </row>
    <row r="2813" spans="2:2" x14ac:dyDescent="0.25">
      <c r="B2813" s="50"/>
    </row>
    <row r="2814" spans="2:2" x14ac:dyDescent="0.25">
      <c r="B2814" s="50"/>
    </row>
    <row r="2815" spans="2:2" x14ac:dyDescent="0.25">
      <c r="B2815" s="50"/>
    </row>
    <row r="2816" spans="2:2" x14ac:dyDescent="0.25">
      <c r="B2816" s="50"/>
    </row>
    <row r="2817" spans="2:2" x14ac:dyDescent="0.25">
      <c r="B2817" s="50"/>
    </row>
    <row r="2818" spans="2:2" x14ac:dyDescent="0.25">
      <c r="B2818" s="50"/>
    </row>
    <row r="2819" spans="2:2" x14ac:dyDescent="0.25">
      <c r="B2819" s="50"/>
    </row>
    <row r="2820" spans="2:2" x14ac:dyDescent="0.25">
      <c r="B2820" s="50"/>
    </row>
    <row r="2821" spans="2:2" x14ac:dyDescent="0.25">
      <c r="B2821" s="50"/>
    </row>
    <row r="2822" spans="2:2" x14ac:dyDescent="0.25">
      <c r="B2822" s="50"/>
    </row>
    <row r="2823" spans="2:2" x14ac:dyDescent="0.25">
      <c r="B2823" s="50"/>
    </row>
    <row r="2824" spans="2:2" x14ac:dyDescent="0.25">
      <c r="B2824" s="50"/>
    </row>
    <row r="2825" spans="2:2" x14ac:dyDescent="0.25">
      <c r="B2825" s="50"/>
    </row>
    <row r="2826" spans="2:2" x14ac:dyDescent="0.25">
      <c r="B2826" s="50"/>
    </row>
    <row r="2827" spans="2:2" x14ac:dyDescent="0.25">
      <c r="B2827" s="50"/>
    </row>
    <row r="2828" spans="2:2" x14ac:dyDescent="0.25">
      <c r="B2828" s="50"/>
    </row>
    <row r="2829" spans="2:2" x14ac:dyDescent="0.25">
      <c r="B2829" s="50"/>
    </row>
    <row r="2830" spans="2:2" x14ac:dyDescent="0.25">
      <c r="B2830" s="50"/>
    </row>
    <row r="2831" spans="2:2" x14ac:dyDescent="0.25">
      <c r="B2831" s="50"/>
    </row>
    <row r="2832" spans="2:2" x14ac:dyDescent="0.25">
      <c r="B2832" s="50"/>
    </row>
    <row r="2833" spans="2:2" x14ac:dyDescent="0.25">
      <c r="B2833" s="50"/>
    </row>
    <row r="2834" spans="2:2" x14ac:dyDescent="0.25">
      <c r="B2834" s="50"/>
    </row>
    <row r="2835" spans="2:2" x14ac:dyDescent="0.25">
      <c r="B2835" s="50"/>
    </row>
    <row r="2836" spans="2:2" x14ac:dyDescent="0.25">
      <c r="B2836" s="50"/>
    </row>
    <row r="2837" spans="2:2" x14ac:dyDescent="0.25">
      <c r="B2837" s="50"/>
    </row>
    <row r="2838" spans="2:2" x14ac:dyDescent="0.25">
      <c r="B2838" s="50"/>
    </row>
    <row r="2839" spans="2:2" x14ac:dyDescent="0.25">
      <c r="B2839" s="50"/>
    </row>
    <row r="2840" spans="2:2" x14ac:dyDescent="0.25">
      <c r="B2840" s="50"/>
    </row>
    <row r="2841" spans="2:2" x14ac:dyDescent="0.25">
      <c r="B2841" s="50"/>
    </row>
    <row r="2842" spans="2:2" x14ac:dyDescent="0.25">
      <c r="B2842" s="50"/>
    </row>
    <row r="2843" spans="2:2" x14ac:dyDescent="0.25">
      <c r="B2843" s="50"/>
    </row>
    <row r="2844" spans="2:2" x14ac:dyDescent="0.25">
      <c r="B2844" s="50"/>
    </row>
    <row r="2845" spans="2:2" x14ac:dyDescent="0.25">
      <c r="B2845" s="50"/>
    </row>
    <row r="2846" spans="2:2" x14ac:dyDescent="0.25">
      <c r="B2846" s="50"/>
    </row>
    <row r="2847" spans="2:2" x14ac:dyDescent="0.25">
      <c r="B2847" s="50"/>
    </row>
    <row r="2848" spans="2:2" x14ac:dyDescent="0.25">
      <c r="B2848" s="50"/>
    </row>
    <row r="2849" spans="2:2" x14ac:dyDescent="0.25">
      <c r="B2849" s="50"/>
    </row>
    <row r="2850" spans="2:2" x14ac:dyDescent="0.25">
      <c r="B2850" s="50"/>
    </row>
    <row r="2851" spans="2:2" x14ac:dyDescent="0.25">
      <c r="B2851" s="50"/>
    </row>
    <row r="2852" spans="2:2" x14ac:dyDescent="0.25">
      <c r="B2852" s="50"/>
    </row>
    <row r="2853" spans="2:2" x14ac:dyDescent="0.25">
      <c r="B2853" s="50"/>
    </row>
    <row r="2854" spans="2:2" x14ac:dyDescent="0.25">
      <c r="B2854" s="50"/>
    </row>
    <row r="2855" spans="2:2" x14ac:dyDescent="0.25">
      <c r="B2855" s="50"/>
    </row>
    <row r="2856" spans="2:2" x14ac:dyDescent="0.25">
      <c r="B2856" s="50"/>
    </row>
    <row r="2857" spans="2:2" x14ac:dyDescent="0.25">
      <c r="B2857" s="50"/>
    </row>
    <row r="2858" spans="2:2" x14ac:dyDescent="0.25">
      <c r="B2858" s="50"/>
    </row>
    <row r="2859" spans="2:2" x14ac:dyDescent="0.25">
      <c r="B2859" s="50"/>
    </row>
    <row r="2860" spans="2:2" x14ac:dyDescent="0.25">
      <c r="B2860" s="50"/>
    </row>
    <row r="2861" spans="2:2" x14ac:dyDescent="0.25">
      <c r="B2861" s="50"/>
    </row>
    <row r="2862" spans="2:2" x14ac:dyDescent="0.25">
      <c r="B2862" s="50"/>
    </row>
    <row r="2863" spans="2:2" x14ac:dyDescent="0.25">
      <c r="B2863" s="50"/>
    </row>
    <row r="2864" spans="2:2" x14ac:dyDescent="0.25">
      <c r="B2864" s="50"/>
    </row>
    <row r="2865" spans="2:2" x14ac:dyDescent="0.25">
      <c r="B2865" s="50"/>
    </row>
    <row r="2866" spans="2:2" x14ac:dyDescent="0.25">
      <c r="B2866" s="50"/>
    </row>
    <row r="2867" spans="2:2" x14ac:dyDescent="0.25">
      <c r="B2867" s="50"/>
    </row>
    <row r="2868" spans="2:2" x14ac:dyDescent="0.25">
      <c r="B2868" s="50"/>
    </row>
    <row r="2869" spans="2:2" x14ac:dyDescent="0.25">
      <c r="B2869" s="50"/>
    </row>
    <row r="2870" spans="2:2" x14ac:dyDescent="0.25">
      <c r="B2870" s="50"/>
    </row>
    <row r="2871" spans="2:2" x14ac:dyDescent="0.25">
      <c r="B2871" s="50"/>
    </row>
    <row r="2872" spans="2:2" x14ac:dyDescent="0.25">
      <c r="B2872" s="50"/>
    </row>
    <row r="2873" spans="2:2" x14ac:dyDescent="0.25">
      <c r="B2873" s="50"/>
    </row>
    <row r="2874" spans="2:2" x14ac:dyDescent="0.25">
      <c r="B2874" s="50"/>
    </row>
    <row r="2875" spans="2:2" x14ac:dyDescent="0.25">
      <c r="B2875" s="50"/>
    </row>
    <row r="2876" spans="2:2" x14ac:dyDescent="0.25">
      <c r="B2876" s="50"/>
    </row>
    <row r="2877" spans="2:2" x14ac:dyDescent="0.25">
      <c r="B2877" s="50"/>
    </row>
    <row r="2878" spans="2:2" x14ac:dyDescent="0.25">
      <c r="B2878" s="50"/>
    </row>
    <row r="2879" spans="2:2" x14ac:dyDescent="0.25">
      <c r="B2879" s="50"/>
    </row>
    <row r="2880" spans="2:2" x14ac:dyDescent="0.25">
      <c r="B2880" s="50"/>
    </row>
    <row r="2881" spans="2:2" x14ac:dyDescent="0.25">
      <c r="B2881" s="50"/>
    </row>
    <row r="2882" spans="2:2" x14ac:dyDescent="0.25">
      <c r="B2882" s="50"/>
    </row>
    <row r="2883" spans="2:2" x14ac:dyDescent="0.25">
      <c r="B2883" s="50"/>
    </row>
    <row r="2884" spans="2:2" x14ac:dyDescent="0.25">
      <c r="B2884" s="50"/>
    </row>
    <row r="2885" spans="2:2" x14ac:dyDescent="0.25">
      <c r="B2885" s="50"/>
    </row>
    <row r="2886" spans="2:2" x14ac:dyDescent="0.25">
      <c r="B2886" s="50"/>
    </row>
    <row r="2887" spans="2:2" x14ac:dyDescent="0.25">
      <c r="B2887" s="50"/>
    </row>
    <row r="2888" spans="2:2" x14ac:dyDescent="0.25">
      <c r="B2888" s="50"/>
    </row>
    <row r="2889" spans="2:2" x14ac:dyDescent="0.25">
      <c r="B2889" s="50"/>
    </row>
    <row r="2890" spans="2:2" x14ac:dyDescent="0.25">
      <c r="B2890" s="50"/>
    </row>
    <row r="2891" spans="2:2" x14ac:dyDescent="0.25">
      <c r="B2891" s="50"/>
    </row>
    <row r="2892" spans="2:2" x14ac:dyDescent="0.25">
      <c r="B2892" s="50"/>
    </row>
    <row r="2893" spans="2:2" x14ac:dyDescent="0.25">
      <c r="B2893" s="50"/>
    </row>
    <row r="2894" spans="2:2" x14ac:dyDescent="0.25">
      <c r="B2894" s="50"/>
    </row>
    <row r="2895" spans="2:2" x14ac:dyDescent="0.25">
      <c r="B2895" s="50"/>
    </row>
    <row r="2896" spans="2:2" x14ac:dyDescent="0.25">
      <c r="B2896" s="50"/>
    </row>
    <row r="2897" spans="2:2" x14ac:dyDescent="0.25">
      <c r="B2897" s="50"/>
    </row>
    <row r="2898" spans="2:2" x14ac:dyDescent="0.25">
      <c r="B2898" s="50"/>
    </row>
    <row r="2899" spans="2:2" x14ac:dyDescent="0.25">
      <c r="B2899" s="50"/>
    </row>
    <row r="2900" spans="2:2" x14ac:dyDescent="0.25">
      <c r="B2900" s="50"/>
    </row>
    <row r="2901" spans="2:2" x14ac:dyDescent="0.25">
      <c r="B2901" s="50"/>
    </row>
    <row r="2902" spans="2:2" x14ac:dyDescent="0.25">
      <c r="B2902" s="50"/>
    </row>
    <row r="2903" spans="2:2" x14ac:dyDescent="0.25">
      <c r="B2903" s="50"/>
    </row>
    <row r="2904" spans="2:2" x14ac:dyDescent="0.25">
      <c r="B2904" s="50"/>
    </row>
    <row r="2905" spans="2:2" x14ac:dyDescent="0.25">
      <c r="B2905" s="50"/>
    </row>
    <row r="2906" spans="2:2" x14ac:dyDescent="0.25">
      <c r="B2906" s="50"/>
    </row>
    <row r="2907" spans="2:2" x14ac:dyDescent="0.25">
      <c r="B2907" s="50"/>
    </row>
    <row r="2908" spans="2:2" x14ac:dyDescent="0.25">
      <c r="B2908" s="50"/>
    </row>
    <row r="2909" spans="2:2" x14ac:dyDescent="0.25">
      <c r="B2909" s="50"/>
    </row>
    <row r="2910" spans="2:2" x14ac:dyDescent="0.25">
      <c r="B2910" s="50"/>
    </row>
    <row r="2911" spans="2:2" x14ac:dyDescent="0.25">
      <c r="B2911" s="50"/>
    </row>
    <row r="2912" spans="2:2" x14ac:dyDescent="0.25">
      <c r="B2912" s="50"/>
    </row>
    <row r="2913" spans="2:2" x14ac:dyDescent="0.25">
      <c r="B2913" s="50"/>
    </row>
    <row r="2914" spans="2:2" x14ac:dyDescent="0.25">
      <c r="B2914" s="50"/>
    </row>
    <row r="2915" spans="2:2" x14ac:dyDescent="0.25">
      <c r="B2915" s="50"/>
    </row>
    <row r="2916" spans="2:2" x14ac:dyDescent="0.25">
      <c r="B2916" s="50"/>
    </row>
    <row r="2917" spans="2:2" x14ac:dyDescent="0.25">
      <c r="B2917" s="50"/>
    </row>
    <row r="2918" spans="2:2" x14ac:dyDescent="0.25">
      <c r="B2918" s="50"/>
    </row>
    <row r="2919" spans="2:2" x14ac:dyDescent="0.25">
      <c r="B2919" s="50"/>
    </row>
    <row r="2920" spans="2:2" x14ac:dyDescent="0.25">
      <c r="B2920" s="50"/>
    </row>
    <row r="2921" spans="2:2" x14ac:dyDescent="0.25">
      <c r="B2921" s="50"/>
    </row>
    <row r="2922" spans="2:2" x14ac:dyDescent="0.25">
      <c r="B2922" s="50"/>
    </row>
    <row r="2923" spans="2:2" x14ac:dyDescent="0.25">
      <c r="B2923" s="50"/>
    </row>
    <row r="2924" spans="2:2" x14ac:dyDescent="0.25">
      <c r="B2924" s="50"/>
    </row>
    <row r="2925" spans="2:2" x14ac:dyDescent="0.25">
      <c r="B2925" s="50"/>
    </row>
    <row r="2926" spans="2:2" x14ac:dyDescent="0.25">
      <c r="B2926" s="50"/>
    </row>
    <row r="2927" spans="2:2" x14ac:dyDescent="0.25">
      <c r="B2927" s="50"/>
    </row>
    <row r="2928" spans="2:2" x14ac:dyDescent="0.25">
      <c r="B2928" s="50"/>
    </row>
    <row r="2929" spans="2:2" x14ac:dyDescent="0.25">
      <c r="B2929" s="50"/>
    </row>
    <row r="2930" spans="2:2" x14ac:dyDescent="0.25">
      <c r="B2930" s="50"/>
    </row>
    <row r="2931" spans="2:2" x14ac:dyDescent="0.25">
      <c r="B2931" s="50"/>
    </row>
    <row r="2932" spans="2:2" x14ac:dyDescent="0.25">
      <c r="B2932" s="50"/>
    </row>
    <row r="2933" spans="2:2" x14ac:dyDescent="0.25">
      <c r="B2933" s="50"/>
    </row>
    <row r="2934" spans="2:2" x14ac:dyDescent="0.25">
      <c r="B2934" s="50"/>
    </row>
    <row r="2935" spans="2:2" x14ac:dyDescent="0.25">
      <c r="B2935" s="50"/>
    </row>
    <row r="2936" spans="2:2" x14ac:dyDescent="0.25">
      <c r="B2936" s="50"/>
    </row>
    <row r="2937" spans="2:2" x14ac:dyDescent="0.25">
      <c r="B2937" s="50"/>
    </row>
    <row r="2938" spans="2:2" x14ac:dyDescent="0.25">
      <c r="B2938" s="50"/>
    </row>
    <row r="2939" spans="2:2" x14ac:dyDescent="0.25">
      <c r="B2939" s="50"/>
    </row>
    <row r="2940" spans="2:2" x14ac:dyDescent="0.25">
      <c r="B2940" s="50"/>
    </row>
    <row r="2941" spans="2:2" x14ac:dyDescent="0.25">
      <c r="B2941" s="50"/>
    </row>
    <row r="2942" spans="2:2" x14ac:dyDescent="0.25">
      <c r="B2942" s="50"/>
    </row>
    <row r="2943" spans="2:2" x14ac:dyDescent="0.25">
      <c r="B2943" s="50"/>
    </row>
    <row r="2944" spans="2:2" x14ac:dyDescent="0.25">
      <c r="B2944" s="50"/>
    </row>
    <row r="2945" spans="2:2" x14ac:dyDescent="0.25">
      <c r="B2945" s="50"/>
    </row>
    <row r="2946" spans="2:2" x14ac:dyDescent="0.25">
      <c r="B2946" s="50"/>
    </row>
    <row r="2947" spans="2:2" x14ac:dyDescent="0.25">
      <c r="B2947" s="50"/>
    </row>
    <row r="2948" spans="2:2" x14ac:dyDescent="0.25">
      <c r="B2948" s="50"/>
    </row>
    <row r="2949" spans="2:2" x14ac:dyDescent="0.25">
      <c r="B2949" s="50"/>
    </row>
    <row r="2950" spans="2:2" x14ac:dyDescent="0.25">
      <c r="B2950" s="50"/>
    </row>
    <row r="2951" spans="2:2" x14ac:dyDescent="0.25">
      <c r="B2951" s="50"/>
    </row>
    <row r="2952" spans="2:2" x14ac:dyDescent="0.25">
      <c r="B2952" s="50"/>
    </row>
    <row r="2953" spans="2:2" x14ac:dyDescent="0.25">
      <c r="B2953" s="50"/>
    </row>
    <row r="2954" spans="2:2" x14ac:dyDescent="0.25">
      <c r="B2954" s="50"/>
    </row>
    <row r="2955" spans="2:2" x14ac:dyDescent="0.25">
      <c r="B2955" s="50"/>
    </row>
    <row r="2956" spans="2:2" x14ac:dyDescent="0.25">
      <c r="B2956" s="50"/>
    </row>
    <row r="2957" spans="2:2" x14ac:dyDescent="0.25">
      <c r="B2957" s="50"/>
    </row>
    <row r="2958" spans="2:2" x14ac:dyDescent="0.25">
      <c r="B2958" s="50"/>
    </row>
    <row r="2959" spans="2:2" x14ac:dyDescent="0.25">
      <c r="B2959" s="50"/>
    </row>
    <row r="2960" spans="2:2" x14ac:dyDescent="0.25">
      <c r="B2960" s="50"/>
    </row>
    <row r="2961" spans="2:2" x14ac:dyDescent="0.25">
      <c r="B2961" s="50"/>
    </row>
    <row r="2962" spans="2:2" x14ac:dyDescent="0.25">
      <c r="B2962" s="50"/>
    </row>
    <row r="2963" spans="2:2" x14ac:dyDescent="0.25">
      <c r="B2963" s="50"/>
    </row>
    <row r="2964" spans="2:2" x14ac:dyDescent="0.25">
      <c r="B2964" s="50"/>
    </row>
    <row r="2965" spans="2:2" x14ac:dyDescent="0.25">
      <c r="B2965" s="50"/>
    </row>
    <row r="2966" spans="2:2" x14ac:dyDescent="0.25">
      <c r="B2966" s="50"/>
    </row>
    <row r="2967" spans="2:2" x14ac:dyDescent="0.25">
      <c r="B2967" s="50"/>
    </row>
    <row r="2968" spans="2:2" x14ac:dyDescent="0.25">
      <c r="B2968" s="50"/>
    </row>
    <row r="2969" spans="2:2" x14ac:dyDescent="0.25">
      <c r="B2969" s="50"/>
    </row>
    <row r="2970" spans="2:2" x14ac:dyDescent="0.25">
      <c r="B2970" s="50"/>
    </row>
    <row r="2971" spans="2:2" x14ac:dyDescent="0.25">
      <c r="B2971" s="50"/>
    </row>
    <row r="2972" spans="2:2" x14ac:dyDescent="0.25">
      <c r="B2972" s="50"/>
    </row>
    <row r="2973" spans="2:2" x14ac:dyDescent="0.25">
      <c r="B2973" s="50"/>
    </row>
    <row r="2974" spans="2:2" x14ac:dyDescent="0.25">
      <c r="B2974" s="50"/>
    </row>
    <row r="2975" spans="2:2" x14ac:dyDescent="0.25">
      <c r="B2975" s="50"/>
    </row>
    <row r="2976" spans="2:2" x14ac:dyDescent="0.25">
      <c r="B2976" s="50"/>
    </row>
    <row r="2977" spans="2:2" x14ac:dyDescent="0.25">
      <c r="B2977" s="50"/>
    </row>
    <row r="2978" spans="2:2" x14ac:dyDescent="0.25">
      <c r="B2978" s="50"/>
    </row>
    <row r="2979" spans="2:2" x14ac:dyDescent="0.25">
      <c r="B2979" s="50"/>
    </row>
    <row r="2980" spans="2:2" x14ac:dyDescent="0.25">
      <c r="B2980" s="50"/>
    </row>
    <row r="2981" spans="2:2" x14ac:dyDescent="0.25">
      <c r="B2981" s="50"/>
    </row>
    <row r="2982" spans="2:2" x14ac:dyDescent="0.25">
      <c r="B2982" s="50"/>
    </row>
    <row r="2983" spans="2:2" x14ac:dyDescent="0.25">
      <c r="B2983" s="50"/>
    </row>
    <row r="2984" spans="2:2" x14ac:dyDescent="0.25">
      <c r="B2984" s="50"/>
    </row>
    <row r="2985" spans="2:2" x14ac:dyDescent="0.25">
      <c r="B2985" s="50"/>
    </row>
    <row r="2986" spans="2:2" x14ac:dyDescent="0.25">
      <c r="B2986" s="50"/>
    </row>
    <row r="2987" spans="2:2" x14ac:dyDescent="0.25">
      <c r="B2987" s="50"/>
    </row>
    <row r="2988" spans="2:2" x14ac:dyDescent="0.25">
      <c r="B2988" s="50"/>
    </row>
    <row r="2989" spans="2:2" x14ac:dyDescent="0.25">
      <c r="B2989" s="50"/>
    </row>
    <row r="2990" spans="2:2" x14ac:dyDescent="0.25">
      <c r="B2990" s="50"/>
    </row>
    <row r="2991" spans="2:2" x14ac:dyDescent="0.25">
      <c r="B2991" s="50"/>
    </row>
    <row r="2992" spans="2:2" x14ac:dyDescent="0.25">
      <c r="B2992" s="50"/>
    </row>
    <row r="2993" spans="2:2" x14ac:dyDescent="0.25">
      <c r="B2993" s="50"/>
    </row>
    <row r="2994" spans="2:2" x14ac:dyDescent="0.25">
      <c r="B2994" s="50"/>
    </row>
    <row r="2995" spans="2:2" x14ac:dyDescent="0.25">
      <c r="B2995" s="50"/>
    </row>
    <row r="2996" spans="2:2" x14ac:dyDescent="0.25">
      <c r="B2996" s="50"/>
    </row>
    <row r="2997" spans="2:2" x14ac:dyDescent="0.25">
      <c r="B2997" s="50"/>
    </row>
    <row r="2998" spans="2:2" x14ac:dyDescent="0.25">
      <c r="B2998" s="50"/>
    </row>
    <row r="2999" spans="2:2" x14ac:dyDescent="0.25">
      <c r="B2999" s="50"/>
    </row>
    <row r="3000" spans="2:2" x14ac:dyDescent="0.25">
      <c r="B3000" s="50"/>
    </row>
    <row r="3001" spans="2:2" x14ac:dyDescent="0.25">
      <c r="B3001" s="50"/>
    </row>
    <row r="3002" spans="2:2" x14ac:dyDescent="0.25">
      <c r="B3002" s="50"/>
    </row>
    <row r="3003" spans="2:2" x14ac:dyDescent="0.25">
      <c r="B3003" s="50"/>
    </row>
    <row r="3004" spans="2:2" x14ac:dyDescent="0.25">
      <c r="B3004" s="50"/>
    </row>
    <row r="3005" spans="2:2" x14ac:dyDescent="0.25">
      <c r="B3005" s="50"/>
    </row>
    <row r="3006" spans="2:2" x14ac:dyDescent="0.25">
      <c r="B3006" s="50"/>
    </row>
    <row r="3007" spans="2:2" x14ac:dyDescent="0.25">
      <c r="B3007" s="50"/>
    </row>
    <row r="3008" spans="2:2" x14ac:dyDescent="0.25">
      <c r="B3008" s="50"/>
    </row>
    <row r="3009" spans="2:2" x14ac:dyDescent="0.25">
      <c r="B3009" s="50"/>
    </row>
    <row r="3010" spans="2:2" x14ac:dyDescent="0.25">
      <c r="B3010" s="50"/>
    </row>
    <row r="3011" spans="2:2" x14ac:dyDescent="0.25">
      <c r="B3011" s="50"/>
    </row>
    <row r="3012" spans="2:2" x14ac:dyDescent="0.25">
      <c r="B3012" s="50"/>
    </row>
    <row r="3013" spans="2:2" x14ac:dyDescent="0.25">
      <c r="B3013" s="50"/>
    </row>
    <row r="3014" spans="2:2" x14ac:dyDescent="0.25">
      <c r="B3014" s="50"/>
    </row>
    <row r="3015" spans="2:2" x14ac:dyDescent="0.25">
      <c r="B3015" s="50"/>
    </row>
    <row r="3016" spans="2:2" x14ac:dyDescent="0.25">
      <c r="B3016" s="50"/>
    </row>
    <row r="3017" spans="2:2" x14ac:dyDescent="0.25">
      <c r="B3017" s="50"/>
    </row>
    <row r="3018" spans="2:2" x14ac:dyDescent="0.25">
      <c r="B3018" s="50"/>
    </row>
    <row r="3019" spans="2:2" x14ac:dyDescent="0.25">
      <c r="B3019" s="50"/>
    </row>
    <row r="3020" spans="2:2" x14ac:dyDescent="0.25">
      <c r="B3020" s="50"/>
    </row>
    <row r="3021" spans="2:2" x14ac:dyDescent="0.25">
      <c r="B3021" s="50"/>
    </row>
    <row r="3022" spans="2:2" x14ac:dyDescent="0.25">
      <c r="B3022" s="50"/>
    </row>
    <row r="3023" spans="2:2" x14ac:dyDescent="0.25">
      <c r="B3023" s="50"/>
    </row>
    <row r="3024" spans="2:2" x14ac:dyDescent="0.25">
      <c r="B3024" s="50"/>
    </row>
    <row r="3025" spans="2:2" x14ac:dyDescent="0.25">
      <c r="B3025" s="50"/>
    </row>
    <row r="3026" spans="2:2" x14ac:dyDescent="0.25">
      <c r="B3026" s="50"/>
    </row>
    <row r="3027" spans="2:2" x14ac:dyDescent="0.25">
      <c r="B3027" s="50"/>
    </row>
    <row r="3028" spans="2:2" x14ac:dyDescent="0.25">
      <c r="B3028" s="50"/>
    </row>
    <row r="3029" spans="2:2" x14ac:dyDescent="0.25">
      <c r="B3029" s="50"/>
    </row>
    <row r="3030" spans="2:2" x14ac:dyDescent="0.25">
      <c r="B3030" s="50"/>
    </row>
    <row r="3031" spans="2:2" x14ac:dyDescent="0.25">
      <c r="B3031" s="50"/>
    </row>
    <row r="3032" spans="2:2" x14ac:dyDescent="0.25">
      <c r="B3032" s="50"/>
    </row>
    <row r="3033" spans="2:2" x14ac:dyDescent="0.25">
      <c r="B3033" s="50"/>
    </row>
    <row r="3034" spans="2:2" x14ac:dyDescent="0.25">
      <c r="B3034" s="50"/>
    </row>
    <row r="3035" spans="2:2" x14ac:dyDescent="0.25">
      <c r="B3035" s="50"/>
    </row>
    <row r="3036" spans="2:2" x14ac:dyDescent="0.25">
      <c r="B3036" s="50"/>
    </row>
    <row r="3037" spans="2:2" x14ac:dyDescent="0.25">
      <c r="B3037" s="50"/>
    </row>
    <row r="3038" spans="2:2" x14ac:dyDescent="0.25">
      <c r="B3038" s="50"/>
    </row>
    <row r="3039" spans="2:2" x14ac:dyDescent="0.25">
      <c r="B3039" s="50"/>
    </row>
    <row r="3040" spans="2:2" x14ac:dyDescent="0.25">
      <c r="B3040" s="50"/>
    </row>
    <row r="3041" spans="2:2" x14ac:dyDescent="0.25">
      <c r="B3041" s="50"/>
    </row>
    <row r="3042" spans="2:2" x14ac:dyDescent="0.25">
      <c r="B3042" s="50"/>
    </row>
    <row r="3043" spans="2:2" x14ac:dyDescent="0.25">
      <c r="B3043" s="50"/>
    </row>
    <row r="3044" spans="2:2" x14ac:dyDescent="0.25">
      <c r="B3044" s="50"/>
    </row>
    <row r="3045" spans="2:2" x14ac:dyDescent="0.25">
      <c r="B3045" s="50"/>
    </row>
    <row r="3046" spans="2:2" x14ac:dyDescent="0.25">
      <c r="B3046" s="50"/>
    </row>
    <row r="3047" spans="2:2" x14ac:dyDescent="0.25">
      <c r="B3047" s="50"/>
    </row>
    <row r="3048" spans="2:2" x14ac:dyDescent="0.25">
      <c r="B3048" s="50"/>
    </row>
    <row r="3049" spans="2:2" x14ac:dyDescent="0.25">
      <c r="B3049" s="50"/>
    </row>
    <row r="3050" spans="2:2" x14ac:dyDescent="0.25">
      <c r="B3050" s="50"/>
    </row>
    <row r="3051" spans="2:2" x14ac:dyDescent="0.25">
      <c r="B3051" s="50"/>
    </row>
    <row r="3052" spans="2:2" x14ac:dyDescent="0.25">
      <c r="B3052" s="50"/>
    </row>
    <row r="3053" spans="2:2" x14ac:dyDescent="0.25">
      <c r="B3053" s="50"/>
    </row>
    <row r="3054" spans="2:2" x14ac:dyDescent="0.25">
      <c r="B3054" s="50"/>
    </row>
    <row r="3055" spans="2:2" x14ac:dyDescent="0.25">
      <c r="B3055" s="50"/>
    </row>
    <row r="3056" spans="2:2" x14ac:dyDescent="0.25">
      <c r="B3056" s="50"/>
    </row>
    <row r="3057" spans="2:2" x14ac:dyDescent="0.25">
      <c r="B3057" s="50"/>
    </row>
    <row r="3058" spans="2:2" x14ac:dyDescent="0.25">
      <c r="B3058" s="50"/>
    </row>
    <row r="3059" spans="2:2" x14ac:dyDescent="0.25">
      <c r="B3059" s="50"/>
    </row>
    <row r="3060" spans="2:2" x14ac:dyDescent="0.25">
      <c r="B3060" s="50"/>
    </row>
    <row r="3061" spans="2:2" x14ac:dyDescent="0.25">
      <c r="B3061" s="50"/>
    </row>
    <row r="3062" spans="2:2" x14ac:dyDescent="0.25">
      <c r="B3062" s="50"/>
    </row>
    <row r="3063" spans="2:2" x14ac:dyDescent="0.25">
      <c r="B3063" s="50"/>
    </row>
    <row r="3064" spans="2:2" x14ac:dyDescent="0.25">
      <c r="B3064" s="50"/>
    </row>
    <row r="3065" spans="2:2" x14ac:dyDescent="0.25">
      <c r="B3065" s="50"/>
    </row>
    <row r="3066" spans="2:2" x14ac:dyDescent="0.25">
      <c r="B3066" s="50"/>
    </row>
    <row r="3067" spans="2:2" x14ac:dyDescent="0.25">
      <c r="B3067" s="50"/>
    </row>
    <row r="3068" spans="2:2" x14ac:dyDescent="0.25">
      <c r="B3068" s="50"/>
    </row>
    <row r="3069" spans="2:2" x14ac:dyDescent="0.25">
      <c r="B3069" s="50"/>
    </row>
    <row r="3070" spans="2:2" x14ac:dyDescent="0.25">
      <c r="B3070" s="50"/>
    </row>
    <row r="3071" spans="2:2" x14ac:dyDescent="0.25">
      <c r="B3071" s="50"/>
    </row>
    <row r="3072" spans="2:2" x14ac:dyDescent="0.25">
      <c r="B3072" s="50"/>
    </row>
    <row r="3073" spans="2:2" x14ac:dyDescent="0.25">
      <c r="B3073" s="50"/>
    </row>
    <row r="3074" spans="2:2" x14ac:dyDescent="0.25">
      <c r="B3074" s="50"/>
    </row>
    <row r="3075" spans="2:2" x14ac:dyDescent="0.25">
      <c r="B3075" s="50"/>
    </row>
    <row r="3076" spans="2:2" x14ac:dyDescent="0.25">
      <c r="B3076" s="50"/>
    </row>
    <row r="3077" spans="2:2" x14ac:dyDescent="0.25">
      <c r="B3077" s="50"/>
    </row>
    <row r="3078" spans="2:2" x14ac:dyDescent="0.25">
      <c r="B3078" s="50"/>
    </row>
    <row r="3079" spans="2:2" x14ac:dyDescent="0.25">
      <c r="B3079" s="50"/>
    </row>
    <row r="3080" spans="2:2" x14ac:dyDescent="0.25">
      <c r="B3080" s="50"/>
    </row>
    <row r="3081" spans="2:2" x14ac:dyDescent="0.25">
      <c r="B3081" s="50"/>
    </row>
    <row r="3082" spans="2:2" x14ac:dyDescent="0.25">
      <c r="B3082" s="50"/>
    </row>
    <row r="3083" spans="2:2" x14ac:dyDescent="0.25">
      <c r="B3083" s="50"/>
    </row>
    <row r="3084" spans="2:2" x14ac:dyDescent="0.25">
      <c r="B3084" s="50"/>
    </row>
    <row r="3085" spans="2:2" x14ac:dyDescent="0.25">
      <c r="B3085" s="50"/>
    </row>
    <row r="3086" spans="2:2" x14ac:dyDescent="0.25">
      <c r="B3086" s="50"/>
    </row>
    <row r="3087" spans="2:2" x14ac:dyDescent="0.25">
      <c r="B3087" s="50"/>
    </row>
    <row r="3088" spans="2:2" x14ac:dyDescent="0.25">
      <c r="B3088" s="50"/>
    </row>
    <row r="3089" spans="2:2" x14ac:dyDescent="0.25">
      <c r="B3089" s="50"/>
    </row>
    <row r="3090" spans="2:2" x14ac:dyDescent="0.25">
      <c r="B3090" s="50"/>
    </row>
    <row r="3091" spans="2:2" x14ac:dyDescent="0.25">
      <c r="B3091" s="50"/>
    </row>
    <row r="3092" spans="2:2" x14ac:dyDescent="0.25">
      <c r="B3092" s="50"/>
    </row>
    <row r="3093" spans="2:2" x14ac:dyDescent="0.25">
      <c r="B3093" s="50"/>
    </row>
    <row r="3094" spans="2:2" x14ac:dyDescent="0.25">
      <c r="B3094" s="50"/>
    </row>
    <row r="3095" spans="2:2" x14ac:dyDescent="0.25">
      <c r="B3095" s="50"/>
    </row>
    <row r="3096" spans="2:2" x14ac:dyDescent="0.25">
      <c r="B3096" s="50"/>
    </row>
    <row r="3097" spans="2:2" x14ac:dyDescent="0.25">
      <c r="B3097" s="50"/>
    </row>
    <row r="3098" spans="2:2" x14ac:dyDescent="0.25">
      <c r="B3098" s="50"/>
    </row>
    <row r="3099" spans="2:2" x14ac:dyDescent="0.25">
      <c r="B3099" s="50"/>
    </row>
    <row r="3100" spans="2:2" x14ac:dyDescent="0.25">
      <c r="B3100" s="50"/>
    </row>
    <row r="3101" spans="2:2" x14ac:dyDescent="0.25">
      <c r="B3101" s="50"/>
    </row>
    <row r="3102" spans="2:2" x14ac:dyDescent="0.25">
      <c r="B3102" s="50"/>
    </row>
    <row r="3103" spans="2:2" x14ac:dyDescent="0.25">
      <c r="B3103" s="50"/>
    </row>
    <row r="3104" spans="2:2" x14ac:dyDescent="0.25">
      <c r="B3104" s="50"/>
    </row>
    <row r="3105" spans="2:2" x14ac:dyDescent="0.25">
      <c r="B3105" s="50"/>
    </row>
    <row r="3106" spans="2:2" x14ac:dyDescent="0.25">
      <c r="B3106" s="50"/>
    </row>
    <row r="3107" spans="2:2" x14ac:dyDescent="0.25">
      <c r="B3107" s="50"/>
    </row>
    <row r="3108" spans="2:2" x14ac:dyDescent="0.25">
      <c r="B3108" s="50"/>
    </row>
    <row r="3109" spans="2:2" x14ac:dyDescent="0.25">
      <c r="B3109" s="50"/>
    </row>
    <row r="3110" spans="2:2" x14ac:dyDescent="0.25">
      <c r="B3110" s="50"/>
    </row>
    <row r="3111" spans="2:2" x14ac:dyDescent="0.25">
      <c r="B3111" s="50"/>
    </row>
    <row r="3112" spans="2:2" x14ac:dyDescent="0.25">
      <c r="B3112" s="50"/>
    </row>
    <row r="3113" spans="2:2" x14ac:dyDescent="0.25">
      <c r="B3113" s="50"/>
    </row>
    <row r="3114" spans="2:2" x14ac:dyDescent="0.25">
      <c r="B3114" s="50"/>
    </row>
    <row r="3115" spans="2:2" x14ac:dyDescent="0.25">
      <c r="B3115" s="50"/>
    </row>
    <row r="3116" spans="2:2" x14ac:dyDescent="0.25">
      <c r="B3116" s="50"/>
    </row>
    <row r="3117" spans="2:2" x14ac:dyDescent="0.25">
      <c r="B3117" s="50"/>
    </row>
    <row r="3118" spans="2:2" x14ac:dyDescent="0.25">
      <c r="B3118" s="50"/>
    </row>
    <row r="3119" spans="2:2" x14ac:dyDescent="0.25">
      <c r="B3119" s="50"/>
    </row>
    <row r="3120" spans="2:2" x14ac:dyDescent="0.25">
      <c r="B3120" s="50"/>
    </row>
    <row r="3121" spans="2:2" x14ac:dyDescent="0.25">
      <c r="B3121" s="50"/>
    </row>
    <row r="3122" spans="2:2" x14ac:dyDescent="0.25">
      <c r="B3122" s="50"/>
    </row>
    <row r="3123" spans="2:2" x14ac:dyDescent="0.25">
      <c r="B3123" s="50"/>
    </row>
    <row r="3124" spans="2:2" x14ac:dyDescent="0.25">
      <c r="B3124" s="50"/>
    </row>
    <row r="3125" spans="2:2" x14ac:dyDescent="0.25">
      <c r="B3125" s="50"/>
    </row>
    <row r="3126" spans="2:2" x14ac:dyDescent="0.25">
      <c r="B3126" s="50"/>
    </row>
    <row r="3127" spans="2:2" x14ac:dyDescent="0.25">
      <c r="B3127" s="50"/>
    </row>
    <row r="3128" spans="2:2" x14ac:dyDescent="0.25">
      <c r="B3128" s="50"/>
    </row>
    <row r="3129" spans="2:2" x14ac:dyDescent="0.25">
      <c r="B3129" s="50"/>
    </row>
    <row r="3130" spans="2:2" x14ac:dyDescent="0.25">
      <c r="B3130" s="50"/>
    </row>
    <row r="3131" spans="2:2" x14ac:dyDescent="0.25">
      <c r="B3131" s="50"/>
    </row>
    <row r="3132" spans="2:2" x14ac:dyDescent="0.25">
      <c r="B3132" s="50"/>
    </row>
    <row r="3133" spans="2:2" x14ac:dyDescent="0.25">
      <c r="B3133" s="50"/>
    </row>
    <row r="3134" spans="2:2" x14ac:dyDescent="0.25">
      <c r="B3134" s="50"/>
    </row>
    <row r="3135" spans="2:2" x14ac:dyDescent="0.25">
      <c r="B3135" s="50"/>
    </row>
    <row r="3136" spans="2:2" x14ac:dyDescent="0.25">
      <c r="B3136" s="50"/>
    </row>
    <row r="3137" spans="2:2" x14ac:dyDescent="0.25">
      <c r="B3137" s="50"/>
    </row>
    <row r="3138" spans="2:2" x14ac:dyDescent="0.25">
      <c r="B3138" s="50"/>
    </row>
    <row r="3139" spans="2:2" x14ac:dyDescent="0.25">
      <c r="B3139" s="50"/>
    </row>
    <row r="3140" spans="2:2" x14ac:dyDescent="0.25">
      <c r="B3140" s="50"/>
    </row>
    <row r="3141" spans="2:2" x14ac:dyDescent="0.25">
      <c r="B3141" s="50"/>
    </row>
    <row r="3142" spans="2:2" x14ac:dyDescent="0.25">
      <c r="B3142" s="50"/>
    </row>
    <row r="3143" spans="2:2" x14ac:dyDescent="0.25">
      <c r="B3143" s="50"/>
    </row>
    <row r="3144" spans="2:2" x14ac:dyDescent="0.25">
      <c r="B3144" s="50"/>
    </row>
    <row r="3145" spans="2:2" x14ac:dyDescent="0.25">
      <c r="B3145" s="50"/>
    </row>
    <row r="3146" spans="2:2" x14ac:dyDescent="0.25">
      <c r="B3146" s="50"/>
    </row>
    <row r="3147" spans="2:2" x14ac:dyDescent="0.25">
      <c r="B3147" s="50"/>
    </row>
    <row r="3148" spans="2:2" x14ac:dyDescent="0.25">
      <c r="B3148" s="50"/>
    </row>
    <row r="3149" spans="2:2" x14ac:dyDescent="0.25">
      <c r="B3149" s="50"/>
    </row>
    <row r="3150" spans="2:2" x14ac:dyDescent="0.25">
      <c r="B3150" s="50"/>
    </row>
    <row r="3151" spans="2:2" x14ac:dyDescent="0.25">
      <c r="B3151" s="50"/>
    </row>
    <row r="3152" spans="2:2" x14ac:dyDescent="0.25">
      <c r="B3152" s="50"/>
    </row>
    <row r="3153" spans="2:2" x14ac:dyDescent="0.25">
      <c r="B3153" s="50"/>
    </row>
    <row r="3154" spans="2:2" x14ac:dyDescent="0.25">
      <c r="B3154" s="50"/>
    </row>
    <row r="3155" spans="2:2" x14ac:dyDescent="0.25">
      <c r="B3155" s="50"/>
    </row>
    <row r="3156" spans="2:2" x14ac:dyDescent="0.25">
      <c r="B3156" s="50"/>
    </row>
    <row r="3157" spans="2:2" x14ac:dyDescent="0.25">
      <c r="B3157" s="50"/>
    </row>
    <row r="3158" spans="2:2" x14ac:dyDescent="0.25">
      <c r="B3158" s="50"/>
    </row>
    <row r="3159" spans="2:2" x14ac:dyDescent="0.25">
      <c r="B3159" s="50"/>
    </row>
    <row r="3160" spans="2:2" x14ac:dyDescent="0.25">
      <c r="B3160" s="50"/>
    </row>
    <row r="3161" spans="2:2" x14ac:dyDescent="0.25">
      <c r="B3161" s="50"/>
    </row>
    <row r="3162" spans="2:2" x14ac:dyDescent="0.25">
      <c r="B3162" s="50"/>
    </row>
    <row r="3163" spans="2:2" x14ac:dyDescent="0.25">
      <c r="B3163" s="50"/>
    </row>
    <row r="3164" spans="2:2" x14ac:dyDescent="0.25">
      <c r="B3164" s="50"/>
    </row>
    <row r="3165" spans="2:2" x14ac:dyDescent="0.25">
      <c r="B3165" s="50"/>
    </row>
    <row r="3166" spans="2:2" x14ac:dyDescent="0.25">
      <c r="B3166" s="50"/>
    </row>
    <row r="3167" spans="2:2" x14ac:dyDescent="0.25">
      <c r="B3167" s="50"/>
    </row>
    <row r="3168" spans="2:2" x14ac:dyDescent="0.25">
      <c r="B3168" s="50"/>
    </row>
    <row r="3169" spans="2:2" x14ac:dyDescent="0.25">
      <c r="B3169" s="50"/>
    </row>
    <row r="3170" spans="2:2" x14ac:dyDescent="0.25">
      <c r="B3170" s="50"/>
    </row>
    <row r="3171" spans="2:2" x14ac:dyDescent="0.25">
      <c r="B3171" s="50"/>
    </row>
    <row r="3172" spans="2:2" x14ac:dyDescent="0.25">
      <c r="B3172" s="50"/>
    </row>
    <row r="3173" spans="2:2" x14ac:dyDescent="0.25">
      <c r="B3173" s="50"/>
    </row>
    <row r="3174" spans="2:2" x14ac:dyDescent="0.25">
      <c r="B3174" s="50"/>
    </row>
    <row r="3175" spans="2:2" x14ac:dyDescent="0.25">
      <c r="B3175" s="50"/>
    </row>
    <row r="3176" spans="2:2" x14ac:dyDescent="0.25">
      <c r="B3176" s="50"/>
    </row>
    <row r="3177" spans="2:2" x14ac:dyDescent="0.25">
      <c r="B3177" s="50"/>
    </row>
    <row r="3178" spans="2:2" x14ac:dyDescent="0.25">
      <c r="B3178" s="50"/>
    </row>
    <row r="3179" spans="2:2" x14ac:dyDescent="0.25">
      <c r="B3179" s="50"/>
    </row>
    <row r="3180" spans="2:2" x14ac:dyDescent="0.25">
      <c r="B3180" s="50"/>
    </row>
    <row r="3181" spans="2:2" x14ac:dyDescent="0.25">
      <c r="B3181" s="50"/>
    </row>
    <row r="3182" spans="2:2" x14ac:dyDescent="0.25">
      <c r="B3182" s="50"/>
    </row>
    <row r="3183" spans="2:2" x14ac:dyDescent="0.25">
      <c r="B3183" s="50"/>
    </row>
    <row r="3184" spans="2:2" x14ac:dyDescent="0.25">
      <c r="B3184" s="50"/>
    </row>
    <row r="3185" spans="2:2" x14ac:dyDescent="0.25">
      <c r="B3185" s="50"/>
    </row>
    <row r="3186" spans="2:2" x14ac:dyDescent="0.25">
      <c r="B3186" s="50"/>
    </row>
    <row r="3187" spans="2:2" x14ac:dyDescent="0.25">
      <c r="B3187" s="50"/>
    </row>
    <row r="3188" spans="2:2" x14ac:dyDescent="0.25">
      <c r="B3188" s="50"/>
    </row>
    <row r="3189" spans="2:2" x14ac:dyDescent="0.25">
      <c r="B3189" s="50"/>
    </row>
    <row r="3190" spans="2:2" x14ac:dyDescent="0.25">
      <c r="B3190" s="50"/>
    </row>
    <row r="3191" spans="2:2" x14ac:dyDescent="0.25">
      <c r="B3191" s="50"/>
    </row>
    <row r="3192" spans="2:2" x14ac:dyDescent="0.25">
      <c r="B3192" s="50"/>
    </row>
    <row r="3193" spans="2:2" x14ac:dyDescent="0.25">
      <c r="B3193" s="50"/>
    </row>
    <row r="3194" spans="2:2" x14ac:dyDescent="0.25">
      <c r="B3194" s="50"/>
    </row>
    <row r="3195" spans="2:2" x14ac:dyDescent="0.25">
      <c r="B3195" s="50"/>
    </row>
    <row r="3196" spans="2:2" x14ac:dyDescent="0.25">
      <c r="B3196" s="50"/>
    </row>
    <row r="3197" spans="2:2" x14ac:dyDescent="0.25">
      <c r="B3197" s="50"/>
    </row>
    <row r="3198" spans="2:2" x14ac:dyDescent="0.25">
      <c r="B3198" s="50"/>
    </row>
    <row r="3199" spans="2:2" x14ac:dyDescent="0.25">
      <c r="B3199" s="50"/>
    </row>
    <row r="3200" spans="2:2" x14ac:dyDescent="0.25">
      <c r="B3200" s="50"/>
    </row>
    <row r="3201" spans="2:2" x14ac:dyDescent="0.25">
      <c r="B3201" s="50"/>
    </row>
    <row r="3202" spans="2:2" x14ac:dyDescent="0.25">
      <c r="B3202" s="50"/>
    </row>
    <row r="3203" spans="2:2" x14ac:dyDescent="0.25">
      <c r="B3203" s="50"/>
    </row>
    <row r="3204" spans="2:2" x14ac:dyDescent="0.25">
      <c r="B3204" s="50"/>
    </row>
    <row r="3205" spans="2:2" x14ac:dyDescent="0.25">
      <c r="B3205" s="50"/>
    </row>
    <row r="3206" spans="2:2" x14ac:dyDescent="0.25">
      <c r="B3206" s="50"/>
    </row>
    <row r="3207" spans="2:2" x14ac:dyDescent="0.25">
      <c r="B3207" s="50"/>
    </row>
    <row r="3208" spans="2:2" x14ac:dyDescent="0.25">
      <c r="B3208" s="50"/>
    </row>
    <row r="3209" spans="2:2" x14ac:dyDescent="0.25">
      <c r="B3209" s="50"/>
    </row>
    <row r="3210" spans="2:2" x14ac:dyDescent="0.25">
      <c r="B3210" s="50"/>
    </row>
    <row r="3211" spans="2:2" x14ac:dyDescent="0.25">
      <c r="B3211" s="50"/>
    </row>
    <row r="3212" spans="2:2" x14ac:dyDescent="0.25">
      <c r="B3212" s="50"/>
    </row>
    <row r="3213" spans="2:2" x14ac:dyDescent="0.25">
      <c r="B3213" s="50"/>
    </row>
    <row r="3214" spans="2:2" x14ac:dyDescent="0.25">
      <c r="B3214" s="50"/>
    </row>
    <row r="3215" spans="2:2" x14ac:dyDescent="0.25">
      <c r="B3215" s="50"/>
    </row>
    <row r="3216" spans="2:2" x14ac:dyDescent="0.25">
      <c r="B3216" s="50"/>
    </row>
    <row r="3217" spans="2:2" x14ac:dyDescent="0.25">
      <c r="B3217" s="50"/>
    </row>
    <row r="3218" spans="2:2" x14ac:dyDescent="0.25">
      <c r="B3218" s="50"/>
    </row>
    <row r="3219" spans="2:2" x14ac:dyDescent="0.25">
      <c r="B3219" s="50"/>
    </row>
    <row r="3220" spans="2:2" x14ac:dyDescent="0.25">
      <c r="B3220" s="50"/>
    </row>
    <row r="3221" spans="2:2" x14ac:dyDescent="0.25">
      <c r="B3221" s="50"/>
    </row>
    <row r="3222" spans="2:2" x14ac:dyDescent="0.25">
      <c r="B3222" s="50"/>
    </row>
    <row r="3223" spans="2:2" x14ac:dyDescent="0.25">
      <c r="B3223" s="50"/>
    </row>
    <row r="3224" spans="2:2" x14ac:dyDescent="0.25">
      <c r="B3224" s="50"/>
    </row>
    <row r="3225" spans="2:2" x14ac:dyDescent="0.25">
      <c r="B3225" s="50"/>
    </row>
    <row r="3226" spans="2:2" x14ac:dyDescent="0.25">
      <c r="B3226" s="50"/>
    </row>
    <row r="3227" spans="2:2" x14ac:dyDescent="0.25">
      <c r="B3227" s="50"/>
    </row>
    <row r="3228" spans="2:2" x14ac:dyDescent="0.25">
      <c r="B3228" s="50"/>
    </row>
    <row r="3229" spans="2:2" x14ac:dyDescent="0.25">
      <c r="B3229" s="50"/>
    </row>
    <row r="3230" spans="2:2" x14ac:dyDescent="0.25">
      <c r="B3230" s="50"/>
    </row>
    <row r="3231" spans="2:2" x14ac:dyDescent="0.25">
      <c r="B3231" s="50"/>
    </row>
    <row r="3232" spans="2:2" x14ac:dyDescent="0.25">
      <c r="B3232" s="50"/>
    </row>
    <row r="3233" spans="2:2" x14ac:dyDescent="0.25">
      <c r="B3233" s="50"/>
    </row>
    <row r="3234" spans="2:2" x14ac:dyDescent="0.25">
      <c r="B3234" s="50"/>
    </row>
    <row r="3235" spans="2:2" x14ac:dyDescent="0.25">
      <c r="B3235" s="50"/>
    </row>
    <row r="3236" spans="2:2" x14ac:dyDescent="0.25">
      <c r="B3236" s="50"/>
    </row>
    <row r="3237" spans="2:2" x14ac:dyDescent="0.25">
      <c r="B3237" s="50"/>
    </row>
    <row r="3238" spans="2:2" x14ac:dyDescent="0.25">
      <c r="B3238" s="50"/>
    </row>
    <row r="3239" spans="2:2" x14ac:dyDescent="0.25">
      <c r="B3239" s="50"/>
    </row>
    <row r="3240" spans="2:2" x14ac:dyDescent="0.25">
      <c r="B3240" s="50"/>
    </row>
    <row r="3241" spans="2:2" x14ac:dyDescent="0.25">
      <c r="B3241" s="50"/>
    </row>
    <row r="3242" spans="2:2" x14ac:dyDescent="0.25">
      <c r="B3242" s="50"/>
    </row>
    <row r="3243" spans="2:2" x14ac:dyDescent="0.25">
      <c r="B3243" s="50"/>
    </row>
    <row r="3244" spans="2:2" x14ac:dyDescent="0.25">
      <c r="B3244" s="50"/>
    </row>
    <row r="3245" spans="2:2" x14ac:dyDescent="0.25">
      <c r="B3245" s="50"/>
    </row>
    <row r="3246" spans="2:2" x14ac:dyDescent="0.25">
      <c r="B3246" s="50"/>
    </row>
    <row r="3247" spans="2:2" x14ac:dyDescent="0.25">
      <c r="B3247" s="50"/>
    </row>
    <row r="3248" spans="2:2" x14ac:dyDescent="0.25">
      <c r="B3248" s="50"/>
    </row>
    <row r="3249" spans="2:2" x14ac:dyDescent="0.25">
      <c r="B3249" s="50"/>
    </row>
    <row r="3250" spans="2:2" x14ac:dyDescent="0.25">
      <c r="B3250" s="50"/>
    </row>
    <row r="3251" spans="2:2" x14ac:dyDescent="0.25">
      <c r="B3251" s="50"/>
    </row>
    <row r="3252" spans="2:2" x14ac:dyDescent="0.25">
      <c r="B3252" s="50"/>
    </row>
    <row r="3253" spans="2:2" x14ac:dyDescent="0.25">
      <c r="B3253" s="50"/>
    </row>
    <row r="3254" spans="2:2" x14ac:dyDescent="0.25">
      <c r="B3254" s="50"/>
    </row>
    <row r="3255" spans="2:2" x14ac:dyDescent="0.25">
      <c r="B3255" s="50"/>
    </row>
    <row r="3256" spans="2:2" x14ac:dyDescent="0.25">
      <c r="B3256" s="50"/>
    </row>
    <row r="3257" spans="2:2" x14ac:dyDescent="0.25">
      <c r="B3257" s="50"/>
    </row>
    <row r="3258" spans="2:2" x14ac:dyDescent="0.25">
      <c r="B3258" s="50"/>
    </row>
    <row r="3259" spans="2:2" x14ac:dyDescent="0.25">
      <c r="B3259" s="50"/>
    </row>
    <row r="3260" spans="2:2" x14ac:dyDescent="0.25">
      <c r="B3260" s="50"/>
    </row>
    <row r="3261" spans="2:2" x14ac:dyDescent="0.25">
      <c r="B3261" s="50"/>
    </row>
    <row r="3262" spans="2:2" x14ac:dyDescent="0.25">
      <c r="B3262" s="50"/>
    </row>
    <row r="3263" spans="2:2" x14ac:dyDescent="0.25">
      <c r="B3263" s="50"/>
    </row>
    <row r="3264" spans="2:2" x14ac:dyDescent="0.25">
      <c r="B3264" s="50"/>
    </row>
    <row r="3265" spans="2:2" x14ac:dyDescent="0.25">
      <c r="B3265" s="50"/>
    </row>
    <row r="3266" spans="2:2" x14ac:dyDescent="0.25">
      <c r="B3266" s="50"/>
    </row>
    <row r="3267" spans="2:2" x14ac:dyDescent="0.25">
      <c r="B3267" s="50"/>
    </row>
    <row r="3268" spans="2:2" x14ac:dyDescent="0.25">
      <c r="B3268" s="50"/>
    </row>
    <row r="3269" spans="2:2" x14ac:dyDescent="0.25">
      <c r="B3269" s="50"/>
    </row>
    <row r="3270" spans="2:2" x14ac:dyDescent="0.25">
      <c r="B3270" s="50"/>
    </row>
    <row r="3271" spans="2:2" x14ac:dyDescent="0.25">
      <c r="B3271" s="50"/>
    </row>
    <row r="3272" spans="2:2" x14ac:dyDescent="0.25">
      <c r="B3272" s="50"/>
    </row>
    <row r="3273" spans="2:2" x14ac:dyDescent="0.25">
      <c r="B3273" s="50"/>
    </row>
    <row r="3274" spans="2:2" x14ac:dyDescent="0.25">
      <c r="B3274" s="50"/>
    </row>
    <row r="3275" spans="2:2" x14ac:dyDescent="0.25">
      <c r="B3275" s="50"/>
    </row>
    <row r="3276" spans="2:2" x14ac:dyDescent="0.25">
      <c r="B3276" s="50"/>
    </row>
    <row r="3277" spans="2:2" x14ac:dyDescent="0.25">
      <c r="B3277" s="50"/>
    </row>
    <row r="3278" spans="2:2" x14ac:dyDescent="0.25">
      <c r="B3278" s="50"/>
    </row>
    <row r="3279" spans="2:2" x14ac:dyDescent="0.25">
      <c r="B3279" s="50"/>
    </row>
    <row r="3280" spans="2:2" x14ac:dyDescent="0.25">
      <c r="B3280" s="50"/>
    </row>
    <row r="3281" spans="2:2" x14ac:dyDescent="0.25">
      <c r="B3281" s="50"/>
    </row>
    <row r="3282" spans="2:2" x14ac:dyDescent="0.25">
      <c r="B3282" s="50"/>
    </row>
    <row r="3283" spans="2:2" x14ac:dyDescent="0.25">
      <c r="B3283" s="50"/>
    </row>
    <row r="3284" spans="2:2" x14ac:dyDescent="0.25">
      <c r="B3284" s="50"/>
    </row>
    <row r="3285" spans="2:2" x14ac:dyDescent="0.25">
      <c r="B3285" s="50"/>
    </row>
    <row r="3286" spans="2:2" x14ac:dyDescent="0.25">
      <c r="B3286" s="50"/>
    </row>
    <row r="3287" spans="2:2" x14ac:dyDescent="0.25">
      <c r="B3287" s="50"/>
    </row>
    <row r="3288" spans="2:2" x14ac:dyDescent="0.25">
      <c r="B3288" s="50"/>
    </row>
    <row r="3289" spans="2:2" x14ac:dyDescent="0.25">
      <c r="B3289" s="50"/>
    </row>
    <row r="3290" spans="2:2" x14ac:dyDescent="0.25">
      <c r="B3290" s="50"/>
    </row>
    <row r="3291" spans="2:2" x14ac:dyDescent="0.25">
      <c r="B3291" s="50"/>
    </row>
    <row r="3292" spans="2:2" x14ac:dyDescent="0.25">
      <c r="B3292" s="50"/>
    </row>
    <row r="3293" spans="2:2" x14ac:dyDescent="0.25">
      <c r="B3293" s="50"/>
    </row>
    <row r="3294" spans="2:2" x14ac:dyDescent="0.25">
      <c r="B3294" s="50"/>
    </row>
    <row r="3295" spans="2:2" x14ac:dyDescent="0.25">
      <c r="B3295" s="50"/>
    </row>
    <row r="3296" spans="2:2" x14ac:dyDescent="0.25">
      <c r="B3296" s="50"/>
    </row>
    <row r="3297" spans="2:2" x14ac:dyDescent="0.25">
      <c r="B3297" s="50"/>
    </row>
    <row r="3298" spans="2:2" x14ac:dyDescent="0.25">
      <c r="B3298" s="50"/>
    </row>
    <row r="3299" spans="2:2" x14ac:dyDescent="0.25">
      <c r="B3299" s="50"/>
    </row>
    <row r="3300" spans="2:2" x14ac:dyDescent="0.25">
      <c r="B3300" s="50"/>
    </row>
    <row r="3301" spans="2:2" x14ac:dyDescent="0.25">
      <c r="B3301" s="50"/>
    </row>
    <row r="3302" spans="2:2" x14ac:dyDescent="0.25">
      <c r="B3302" s="50"/>
    </row>
    <row r="3303" spans="2:2" x14ac:dyDescent="0.25">
      <c r="B3303" s="50"/>
    </row>
    <row r="3304" spans="2:2" x14ac:dyDescent="0.25">
      <c r="B3304" s="50"/>
    </row>
    <row r="3305" spans="2:2" x14ac:dyDescent="0.25">
      <c r="B3305" s="50"/>
    </row>
    <row r="3306" spans="2:2" x14ac:dyDescent="0.25">
      <c r="B3306" s="50"/>
    </row>
    <row r="3307" spans="2:2" x14ac:dyDescent="0.25">
      <c r="B3307" s="50"/>
    </row>
    <row r="3308" spans="2:2" x14ac:dyDescent="0.25">
      <c r="B3308" s="50"/>
    </row>
    <row r="3309" spans="2:2" x14ac:dyDescent="0.25">
      <c r="B3309" s="50"/>
    </row>
    <row r="3310" spans="2:2" x14ac:dyDescent="0.25">
      <c r="B3310" s="50"/>
    </row>
    <row r="3311" spans="2:2" x14ac:dyDescent="0.25">
      <c r="B3311" s="50"/>
    </row>
    <row r="3312" spans="2:2" x14ac:dyDescent="0.25">
      <c r="B3312" s="50"/>
    </row>
    <row r="3313" spans="2:2" x14ac:dyDescent="0.25">
      <c r="B3313" s="50"/>
    </row>
    <row r="3314" spans="2:2" x14ac:dyDescent="0.25">
      <c r="B3314" s="50"/>
    </row>
    <row r="3315" spans="2:2" x14ac:dyDescent="0.25">
      <c r="B3315" s="50"/>
    </row>
    <row r="3316" spans="2:2" x14ac:dyDescent="0.25">
      <c r="B3316" s="50"/>
    </row>
    <row r="3317" spans="2:2" x14ac:dyDescent="0.25">
      <c r="B3317" s="50"/>
    </row>
    <row r="3318" spans="2:2" x14ac:dyDescent="0.25">
      <c r="B3318" s="50"/>
    </row>
    <row r="3319" spans="2:2" x14ac:dyDescent="0.25">
      <c r="B3319" s="50"/>
    </row>
    <row r="3320" spans="2:2" x14ac:dyDescent="0.25">
      <c r="B3320" s="50"/>
    </row>
    <row r="3321" spans="2:2" x14ac:dyDescent="0.25">
      <c r="B3321" s="50"/>
    </row>
    <row r="3322" spans="2:2" x14ac:dyDescent="0.25">
      <c r="B3322" s="50"/>
    </row>
    <row r="3323" spans="2:2" x14ac:dyDescent="0.25">
      <c r="B3323" s="50"/>
    </row>
    <row r="3324" spans="2:2" x14ac:dyDescent="0.25">
      <c r="B3324" s="50"/>
    </row>
    <row r="3325" spans="2:2" x14ac:dyDescent="0.25">
      <c r="B3325" s="50"/>
    </row>
    <row r="3326" spans="2:2" x14ac:dyDescent="0.25">
      <c r="B3326" s="50"/>
    </row>
    <row r="3327" spans="2:2" x14ac:dyDescent="0.25">
      <c r="B3327" s="50"/>
    </row>
    <row r="3328" spans="2:2" x14ac:dyDescent="0.25">
      <c r="B3328" s="50"/>
    </row>
    <row r="3329" spans="2:2" x14ac:dyDescent="0.25">
      <c r="B3329" s="50"/>
    </row>
    <row r="3330" spans="2:2" x14ac:dyDescent="0.25">
      <c r="B3330" s="50"/>
    </row>
    <row r="3331" spans="2:2" x14ac:dyDescent="0.25">
      <c r="B3331" s="50"/>
    </row>
    <row r="3332" spans="2:2" x14ac:dyDescent="0.25">
      <c r="B3332" s="50"/>
    </row>
    <row r="3333" spans="2:2" x14ac:dyDescent="0.25">
      <c r="B3333" s="50"/>
    </row>
    <row r="3334" spans="2:2" x14ac:dyDescent="0.25">
      <c r="B3334" s="50"/>
    </row>
    <row r="3335" spans="2:2" x14ac:dyDescent="0.25">
      <c r="B3335" s="50"/>
    </row>
    <row r="3336" spans="2:2" x14ac:dyDescent="0.25">
      <c r="B3336" s="50"/>
    </row>
    <row r="3337" spans="2:2" x14ac:dyDescent="0.25">
      <c r="B3337" s="50"/>
    </row>
    <row r="3338" spans="2:2" x14ac:dyDescent="0.25">
      <c r="B3338" s="50"/>
    </row>
    <row r="3339" spans="2:2" x14ac:dyDescent="0.25">
      <c r="B3339" s="50"/>
    </row>
    <row r="3340" spans="2:2" x14ac:dyDescent="0.25">
      <c r="B3340" s="50"/>
    </row>
    <row r="3341" spans="2:2" x14ac:dyDescent="0.25">
      <c r="B3341" s="50"/>
    </row>
    <row r="3342" spans="2:2" x14ac:dyDescent="0.25">
      <c r="B3342" s="50"/>
    </row>
    <row r="3343" spans="2:2" x14ac:dyDescent="0.25">
      <c r="B3343" s="50"/>
    </row>
    <row r="3344" spans="2:2" x14ac:dyDescent="0.25">
      <c r="B3344" s="50"/>
    </row>
    <row r="3345" spans="2:2" x14ac:dyDescent="0.25">
      <c r="B3345" s="50"/>
    </row>
    <row r="3346" spans="2:2" x14ac:dyDescent="0.25">
      <c r="B3346" s="50"/>
    </row>
    <row r="3347" spans="2:2" x14ac:dyDescent="0.25">
      <c r="B3347" s="50"/>
    </row>
    <row r="3348" spans="2:2" x14ac:dyDescent="0.25">
      <c r="B3348" s="50"/>
    </row>
    <row r="3349" spans="2:2" x14ac:dyDescent="0.25">
      <c r="B3349" s="50"/>
    </row>
    <row r="3350" spans="2:2" x14ac:dyDescent="0.25">
      <c r="B3350" s="50"/>
    </row>
    <row r="3351" spans="2:2" x14ac:dyDescent="0.25">
      <c r="B3351" s="50"/>
    </row>
    <row r="3352" spans="2:2" x14ac:dyDescent="0.25">
      <c r="B3352" s="50"/>
    </row>
    <row r="3353" spans="2:2" x14ac:dyDescent="0.25">
      <c r="B3353" s="50"/>
    </row>
    <row r="3354" spans="2:2" x14ac:dyDescent="0.25">
      <c r="B3354" s="50"/>
    </row>
    <row r="3355" spans="2:2" x14ac:dyDescent="0.25">
      <c r="B3355" s="50"/>
    </row>
    <row r="3356" spans="2:2" x14ac:dyDescent="0.25">
      <c r="B3356" s="50"/>
    </row>
    <row r="3357" spans="2:2" x14ac:dyDescent="0.25">
      <c r="B3357" s="50"/>
    </row>
    <row r="3358" spans="2:2" x14ac:dyDescent="0.25">
      <c r="B3358" s="50"/>
    </row>
    <row r="3359" spans="2:2" x14ac:dyDescent="0.25">
      <c r="B3359" s="50"/>
    </row>
    <row r="3360" spans="2:2" x14ac:dyDescent="0.25">
      <c r="B3360" s="50"/>
    </row>
    <row r="3361" spans="2:2" x14ac:dyDescent="0.25">
      <c r="B3361" s="50"/>
    </row>
    <row r="3362" spans="2:2" x14ac:dyDescent="0.25">
      <c r="B3362" s="50"/>
    </row>
    <row r="3363" spans="2:2" x14ac:dyDescent="0.25">
      <c r="B3363" s="50"/>
    </row>
    <row r="3364" spans="2:2" x14ac:dyDescent="0.25">
      <c r="B3364" s="50"/>
    </row>
    <row r="3365" spans="2:2" x14ac:dyDescent="0.25">
      <c r="B3365" s="50"/>
    </row>
    <row r="3366" spans="2:2" x14ac:dyDescent="0.25">
      <c r="B3366" s="50"/>
    </row>
    <row r="3367" spans="2:2" x14ac:dyDescent="0.25">
      <c r="B3367" s="50"/>
    </row>
    <row r="3368" spans="2:2" x14ac:dyDescent="0.25">
      <c r="B3368" s="50"/>
    </row>
    <row r="3369" spans="2:2" x14ac:dyDescent="0.25">
      <c r="B3369" s="50"/>
    </row>
    <row r="3370" spans="2:2" x14ac:dyDescent="0.25">
      <c r="B3370" s="50"/>
    </row>
    <row r="3371" spans="2:2" x14ac:dyDescent="0.25">
      <c r="B3371" s="50"/>
    </row>
    <row r="3372" spans="2:2" x14ac:dyDescent="0.25">
      <c r="B3372" s="50"/>
    </row>
    <row r="3373" spans="2:2" x14ac:dyDescent="0.25">
      <c r="B3373" s="50"/>
    </row>
    <row r="3374" spans="2:2" x14ac:dyDescent="0.25">
      <c r="B3374" s="50"/>
    </row>
    <row r="3375" spans="2:2" x14ac:dyDescent="0.25">
      <c r="B3375" s="50"/>
    </row>
    <row r="3376" spans="2:2" x14ac:dyDescent="0.25">
      <c r="B3376" s="50"/>
    </row>
    <row r="3377" spans="2:2" x14ac:dyDescent="0.25">
      <c r="B3377" s="50"/>
    </row>
    <row r="3378" spans="2:2" x14ac:dyDescent="0.25">
      <c r="B3378" s="50"/>
    </row>
    <row r="3379" spans="2:2" x14ac:dyDescent="0.25">
      <c r="B3379" s="50"/>
    </row>
    <row r="3380" spans="2:2" x14ac:dyDescent="0.25">
      <c r="B3380" s="50"/>
    </row>
    <row r="3381" spans="2:2" x14ac:dyDescent="0.25">
      <c r="B3381" s="50"/>
    </row>
    <row r="3382" spans="2:2" x14ac:dyDescent="0.25">
      <c r="B3382" s="50"/>
    </row>
    <row r="3383" spans="2:2" x14ac:dyDescent="0.25">
      <c r="B3383" s="50"/>
    </row>
  </sheetData>
  <sortState ref="A2:F3384">
    <sortCondition ref="A2:A3384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7"/>
  <sheetViews>
    <sheetView workbookViewId="0">
      <selection activeCell="C16" sqref="C1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43571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93" t="s">
        <v>80</v>
      </c>
      <c r="B4" s="29">
        <v>9924.0499999999993</v>
      </c>
      <c r="C4" s="29">
        <v>9924</v>
      </c>
      <c r="D4" s="16">
        <f>-B4+C4</f>
        <v>-4.9999999999272404E-2</v>
      </c>
      <c r="E4" s="17"/>
    </row>
    <row r="5" spans="1:5" x14ac:dyDescent="0.25">
      <c r="B5" s="18"/>
      <c r="C5" s="18"/>
    </row>
    <row r="6" spans="1:5" x14ac:dyDescent="0.25">
      <c r="B6" s="18"/>
      <c r="C6" s="18"/>
    </row>
    <row r="10" spans="1:5" x14ac:dyDescent="0.25">
      <c r="E10" s="19"/>
    </row>
    <row r="21" spans="5:5" x14ac:dyDescent="0.25">
      <c r="E21" s="19"/>
    </row>
    <row r="89" spans="5:5" x14ac:dyDescent="0.25">
      <c r="E89" s="19"/>
    </row>
    <row r="106" spans="5:5" x14ac:dyDescent="0.25">
      <c r="E106" s="19"/>
    </row>
    <row r="117" spans="5:5" x14ac:dyDescent="0.25">
      <c r="E117" s="19"/>
    </row>
    <row r="122" spans="5:5" x14ac:dyDescent="0.25">
      <c r="E122" s="19"/>
    </row>
    <row r="159" spans="5:5" x14ac:dyDescent="0.25">
      <c r="E159" s="19"/>
    </row>
    <row r="171" spans="5:5" x14ac:dyDescent="0.25">
      <c r="E171" s="19"/>
    </row>
    <row r="178" spans="5:5" x14ac:dyDescent="0.25">
      <c r="E178" s="19"/>
    </row>
    <row r="247" spans="5:5" x14ac:dyDescent="0.25">
      <c r="E247" s="19"/>
    </row>
    <row r="253" spans="5:5" x14ac:dyDescent="0.25">
      <c r="E253" s="19"/>
    </row>
    <row r="279" spans="5:5" x14ac:dyDescent="0.25">
      <c r="E279" s="19"/>
    </row>
    <row r="311" spans="5:5" x14ac:dyDescent="0.25">
      <c r="E311" s="19"/>
    </row>
    <row r="341" spans="5:5" x14ac:dyDescent="0.25">
      <c r="E341" s="19"/>
    </row>
    <row r="343" spans="5:5" x14ac:dyDescent="0.25">
      <c r="E343" s="19"/>
    </row>
    <row r="362" spans="5:5" x14ac:dyDescent="0.25">
      <c r="E362" s="19"/>
    </row>
    <row r="377" spans="5:5" x14ac:dyDescent="0.25">
      <c r="E377" s="1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5"/>
  <sheetViews>
    <sheetView workbookViewId="0">
      <selection activeCell="A6" sqref="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43571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93" t="s">
        <v>1443</v>
      </c>
      <c r="B4" s="29">
        <v>1550.94</v>
      </c>
      <c r="C4" s="29">
        <v>1551</v>
      </c>
      <c r="D4" s="16">
        <f>-B4+C4</f>
        <v>5.999999999994543E-2</v>
      </c>
      <c r="E4" s="17"/>
    </row>
    <row r="5" spans="1:5" s="11" customFormat="1" x14ac:dyDescent="0.25">
      <c r="A5" s="93" t="s">
        <v>1503</v>
      </c>
      <c r="B5" s="29">
        <v>2067.4899999999998</v>
      </c>
      <c r="C5" s="97">
        <v>2068</v>
      </c>
      <c r="D5" s="16">
        <f t="shared" ref="D5:D12" si="0">-B5+C5</f>
        <v>0.51000000000021828</v>
      </c>
      <c r="E5" s="17"/>
    </row>
    <row r="6" spans="1:5" s="11" customFormat="1" x14ac:dyDescent="0.25">
      <c r="A6" s="93" t="s">
        <v>22</v>
      </c>
      <c r="B6" s="29">
        <v>668.16</v>
      </c>
      <c r="C6" s="91"/>
      <c r="D6" s="16">
        <f t="shared" si="0"/>
        <v>-668.16</v>
      </c>
      <c r="E6" s="17"/>
    </row>
    <row r="7" spans="1:5" s="11" customFormat="1" x14ac:dyDescent="0.25">
      <c r="A7" s="93" t="s">
        <v>51</v>
      </c>
      <c r="B7" s="29">
        <v>2246.0100000000002</v>
      </c>
      <c r="C7" s="29">
        <v>2246</v>
      </c>
      <c r="D7" s="16">
        <f t="shared" si="0"/>
        <v>-1.0000000000218279E-2</v>
      </c>
      <c r="E7" s="17"/>
    </row>
    <row r="8" spans="1:5" s="11" customFormat="1" x14ac:dyDescent="0.25">
      <c r="A8" s="93" t="s">
        <v>404</v>
      </c>
      <c r="B8" s="29">
        <v>1452.49</v>
      </c>
      <c r="C8" s="29">
        <v>1452</v>
      </c>
      <c r="D8" s="16">
        <f t="shared" si="0"/>
        <v>-0.49000000000000909</v>
      </c>
      <c r="E8" s="17"/>
    </row>
    <row r="9" spans="1:5" s="11" customFormat="1" x14ac:dyDescent="0.25">
      <c r="A9" s="93" t="s">
        <v>1113</v>
      </c>
      <c r="B9" s="29">
        <v>598.58000000000004</v>
      </c>
      <c r="C9" s="29">
        <v>600</v>
      </c>
      <c r="D9" s="16">
        <f t="shared" si="0"/>
        <v>1.4199999999999591</v>
      </c>
      <c r="E9" s="17"/>
    </row>
    <row r="10" spans="1:5" s="11" customFormat="1" x14ac:dyDescent="0.25">
      <c r="A10" s="93" t="s">
        <v>19</v>
      </c>
      <c r="B10" s="29">
        <v>177.21</v>
      </c>
      <c r="C10" s="97">
        <v>177</v>
      </c>
      <c r="D10" s="16">
        <f t="shared" si="0"/>
        <v>-0.21000000000000796</v>
      </c>
      <c r="E10" s="17"/>
    </row>
    <row r="11" spans="1:5" s="11" customFormat="1" x14ac:dyDescent="0.25">
      <c r="A11" s="93" t="s">
        <v>1497</v>
      </c>
      <c r="B11" s="29">
        <v>572.72</v>
      </c>
      <c r="C11" s="29">
        <v>572</v>
      </c>
      <c r="D11" s="16">
        <f t="shared" si="0"/>
        <v>-0.72000000000002728</v>
      </c>
      <c r="E11" s="17"/>
    </row>
    <row r="12" spans="1:5" s="11" customFormat="1" x14ac:dyDescent="0.25">
      <c r="A12" s="93" t="s">
        <v>1504</v>
      </c>
      <c r="B12" s="29">
        <v>804.02</v>
      </c>
      <c r="C12" s="29">
        <v>804</v>
      </c>
      <c r="D12" s="16">
        <f t="shared" si="0"/>
        <v>-1.999999999998181E-2</v>
      </c>
      <c r="E12" s="17"/>
    </row>
    <row r="13" spans="1:5" x14ac:dyDescent="0.25">
      <c r="B13" s="18"/>
      <c r="C13" s="18"/>
    </row>
    <row r="14" spans="1:5" x14ac:dyDescent="0.25">
      <c r="B14" s="18"/>
      <c r="C14" s="18"/>
    </row>
    <row r="18" spans="5:5" x14ac:dyDescent="0.25">
      <c r="E18" s="19"/>
    </row>
    <row r="29" spans="5:5" x14ac:dyDescent="0.25">
      <c r="E29" s="19"/>
    </row>
    <row r="97" spans="5:5" x14ac:dyDescent="0.25">
      <c r="E97" s="19"/>
    </row>
    <row r="114" spans="5:5" x14ac:dyDescent="0.25">
      <c r="E114" s="19"/>
    </row>
    <row r="125" spans="5:5" x14ac:dyDescent="0.25">
      <c r="E125" s="19"/>
    </row>
    <row r="130" spans="5:5" x14ac:dyDescent="0.25">
      <c r="E130" s="19"/>
    </row>
    <row r="167" spans="5:5" x14ac:dyDescent="0.25">
      <c r="E167" s="19"/>
    </row>
    <row r="179" spans="5:5" x14ac:dyDescent="0.25">
      <c r="E179" s="19"/>
    </row>
    <row r="186" spans="5:5" x14ac:dyDescent="0.25">
      <c r="E186" s="19"/>
    </row>
    <row r="255" spans="5:5" x14ac:dyDescent="0.25">
      <c r="E255" s="19"/>
    </row>
    <row r="261" spans="5:5" x14ac:dyDescent="0.25">
      <c r="E261" s="19"/>
    </row>
    <row r="287" spans="5:5" x14ac:dyDescent="0.25">
      <c r="E287" s="19"/>
    </row>
    <row r="319" spans="5:5" x14ac:dyDescent="0.25">
      <c r="E319" s="19"/>
    </row>
    <row r="349" spans="5:5" x14ac:dyDescent="0.25">
      <c r="E349" s="19"/>
    </row>
    <row r="351" spans="5:5" x14ac:dyDescent="0.25">
      <c r="E351" s="19"/>
    </row>
    <row r="370" spans="5:5" x14ac:dyDescent="0.25">
      <c r="E370" s="19"/>
    </row>
    <row r="385" spans="5:5" x14ac:dyDescent="0.25">
      <c r="E385" s="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4"/>
  <sheetViews>
    <sheetView workbookViewId="0">
      <selection activeCell="C14" sqref="C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43568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93" t="s">
        <v>971</v>
      </c>
      <c r="B4" s="29">
        <v>922.38</v>
      </c>
      <c r="C4" s="29">
        <v>922</v>
      </c>
      <c r="D4" s="16">
        <f>-B4+C4</f>
        <v>-0.37999999999999545</v>
      </c>
      <c r="E4" s="17"/>
    </row>
    <row r="5" spans="1:5" s="11" customFormat="1" x14ac:dyDescent="0.25">
      <c r="A5" s="93" t="s">
        <v>1502</v>
      </c>
      <c r="B5" s="29">
        <v>716.17</v>
      </c>
      <c r="C5" s="97">
        <v>716</v>
      </c>
      <c r="D5" s="16">
        <f t="shared" ref="D5:D11" si="0">-B5+C5</f>
        <v>-0.16999999999995907</v>
      </c>
      <c r="E5" s="17"/>
    </row>
    <row r="6" spans="1:5" s="11" customFormat="1" x14ac:dyDescent="0.25">
      <c r="A6" s="93" t="s">
        <v>22</v>
      </c>
      <c r="B6" s="29">
        <v>672.03</v>
      </c>
      <c r="C6" s="29">
        <v>1340</v>
      </c>
      <c r="D6" s="16">
        <f t="shared" si="0"/>
        <v>667.97</v>
      </c>
      <c r="E6" s="17"/>
    </row>
    <row r="7" spans="1:5" s="11" customFormat="1" x14ac:dyDescent="0.25">
      <c r="A7" s="93" t="s">
        <v>1098</v>
      </c>
      <c r="B7" s="29">
        <v>1882.32</v>
      </c>
      <c r="C7" s="29">
        <v>1882</v>
      </c>
      <c r="D7" s="16">
        <f t="shared" si="0"/>
        <v>-0.31999999999993634</v>
      </c>
      <c r="E7" s="17"/>
    </row>
    <row r="8" spans="1:5" s="11" customFormat="1" x14ac:dyDescent="0.25">
      <c r="A8" s="93" t="s">
        <v>538</v>
      </c>
      <c r="B8" s="29">
        <v>875.61</v>
      </c>
      <c r="C8" s="97">
        <v>876</v>
      </c>
      <c r="D8" s="16">
        <f t="shared" si="0"/>
        <v>0.38999999999998636</v>
      </c>
      <c r="E8" s="17"/>
    </row>
    <row r="9" spans="1:5" s="11" customFormat="1" x14ac:dyDescent="0.25">
      <c r="A9" s="93" t="s">
        <v>12</v>
      </c>
      <c r="B9" s="29">
        <v>1190.93</v>
      </c>
      <c r="C9" s="29">
        <v>1191</v>
      </c>
      <c r="D9" s="16">
        <f t="shared" si="0"/>
        <v>6.9999999999936335E-2</v>
      </c>
      <c r="E9" s="17"/>
    </row>
    <row r="10" spans="1:5" s="11" customFormat="1" x14ac:dyDescent="0.25">
      <c r="A10" s="93" t="s">
        <v>42</v>
      </c>
      <c r="B10" s="29">
        <v>868</v>
      </c>
      <c r="C10" s="91">
        <f>869</f>
        <v>869</v>
      </c>
      <c r="D10" s="16">
        <f t="shared" si="0"/>
        <v>1</v>
      </c>
      <c r="E10" s="17"/>
    </row>
    <row r="11" spans="1:5" s="11" customFormat="1" x14ac:dyDescent="0.25">
      <c r="A11" s="93" t="s">
        <v>135</v>
      </c>
      <c r="B11" s="29">
        <v>1449.46</v>
      </c>
      <c r="C11" s="29">
        <v>1449</v>
      </c>
      <c r="D11" s="16">
        <f t="shared" si="0"/>
        <v>-0.46000000000003638</v>
      </c>
      <c r="E11" s="17"/>
    </row>
    <row r="12" spans="1:5" x14ac:dyDescent="0.25">
      <c r="B12" s="18"/>
      <c r="C12" s="18"/>
    </row>
    <row r="13" spans="1:5" x14ac:dyDescent="0.25">
      <c r="B13" s="18"/>
      <c r="C13" s="18"/>
    </row>
    <row r="17" spans="5:5" x14ac:dyDescent="0.25">
      <c r="E17" s="19"/>
    </row>
    <row r="28" spans="5:5" x14ac:dyDescent="0.25">
      <c r="E28" s="19"/>
    </row>
    <row r="96" spans="5:5" x14ac:dyDescent="0.25">
      <c r="E96" s="19"/>
    </row>
    <row r="113" spans="5:5" x14ac:dyDescent="0.25">
      <c r="E113" s="19"/>
    </row>
    <row r="124" spans="5:5" x14ac:dyDescent="0.25">
      <c r="E124" s="19"/>
    </row>
    <row r="129" spans="5:5" x14ac:dyDescent="0.25">
      <c r="E129" s="19"/>
    </row>
    <row r="166" spans="5:5" x14ac:dyDescent="0.25">
      <c r="E166" s="19"/>
    </row>
    <row r="178" spans="5:5" x14ac:dyDescent="0.25">
      <c r="E178" s="19"/>
    </row>
    <row r="185" spans="5:5" x14ac:dyDescent="0.25">
      <c r="E185" s="19"/>
    </row>
    <row r="254" spans="5:5" x14ac:dyDescent="0.25">
      <c r="E254" s="19"/>
    </row>
    <row r="260" spans="5:5" x14ac:dyDescent="0.25">
      <c r="E260" s="19"/>
    </row>
    <row r="286" spans="5:5" x14ac:dyDescent="0.25">
      <c r="E286" s="19"/>
    </row>
    <row r="318" spans="5:5" x14ac:dyDescent="0.25">
      <c r="E318" s="19"/>
    </row>
    <row r="348" spans="5:5" x14ac:dyDescent="0.25">
      <c r="E348" s="19"/>
    </row>
    <row r="350" spans="5:5" x14ac:dyDescent="0.25">
      <c r="E350" s="19"/>
    </row>
    <row r="369" spans="5:5" x14ac:dyDescent="0.25">
      <c r="E369" s="19"/>
    </row>
    <row r="384" spans="5:5" x14ac:dyDescent="0.25">
      <c r="E384" s="1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9"/>
  <sheetViews>
    <sheetView workbookViewId="0">
      <selection activeCell="A4" sqref="A4:XFD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43565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93" t="s">
        <v>23</v>
      </c>
      <c r="B4" s="29">
        <v>2446.3000000000002</v>
      </c>
      <c r="C4" s="29">
        <v>2447</v>
      </c>
      <c r="D4" s="16">
        <f t="shared" ref="D4:D6" si="0">-B4+C4</f>
        <v>0.6999999999998181</v>
      </c>
      <c r="E4" s="17"/>
    </row>
    <row r="5" spans="1:5" s="11" customFormat="1" x14ac:dyDescent="0.25">
      <c r="A5" s="93" t="s">
        <v>29</v>
      </c>
      <c r="B5" s="29">
        <v>1155.68</v>
      </c>
      <c r="C5" s="29">
        <v>1156</v>
      </c>
      <c r="D5" s="16">
        <f t="shared" si="0"/>
        <v>0.31999999999993634</v>
      </c>
      <c r="E5" s="17"/>
    </row>
    <row r="6" spans="1:5" s="11" customFormat="1" x14ac:dyDescent="0.25">
      <c r="A6" s="93" t="s">
        <v>59</v>
      </c>
      <c r="B6" s="29">
        <v>2362.69</v>
      </c>
      <c r="C6" s="29">
        <v>2363</v>
      </c>
      <c r="D6" s="16">
        <f t="shared" si="0"/>
        <v>0.30999999999994543</v>
      </c>
      <c r="E6" s="17"/>
    </row>
    <row r="7" spans="1:5" x14ac:dyDescent="0.25">
      <c r="B7" s="18"/>
      <c r="C7" s="18"/>
    </row>
    <row r="8" spans="1:5" x14ac:dyDescent="0.25">
      <c r="B8" s="18"/>
      <c r="C8" s="18"/>
    </row>
    <row r="12" spans="1:5" x14ac:dyDescent="0.25">
      <c r="E12" s="19"/>
    </row>
    <row r="23" spans="5:5" x14ac:dyDescent="0.25">
      <c r="E23" s="19"/>
    </row>
    <row r="91" spans="5:5" x14ac:dyDescent="0.25">
      <c r="E91" s="19"/>
    </row>
    <row r="108" spans="5:5" x14ac:dyDescent="0.25">
      <c r="E108" s="19"/>
    </row>
    <row r="119" spans="5:5" x14ac:dyDescent="0.25">
      <c r="E119" s="19"/>
    </row>
    <row r="124" spans="5:5" x14ac:dyDescent="0.25">
      <c r="E124" s="19"/>
    </row>
    <row r="161" spans="5:5" x14ac:dyDescent="0.25">
      <c r="E161" s="19"/>
    </row>
    <row r="173" spans="5:5" x14ac:dyDescent="0.25">
      <c r="E173" s="19"/>
    </row>
    <row r="180" spans="5:5" x14ac:dyDescent="0.25">
      <c r="E180" s="19"/>
    </row>
    <row r="249" spans="5:5" x14ac:dyDescent="0.25">
      <c r="E249" s="19"/>
    </row>
    <row r="255" spans="5:5" x14ac:dyDescent="0.25">
      <c r="E255" s="19"/>
    </row>
    <row r="281" spans="5:5" x14ac:dyDescent="0.25">
      <c r="E281" s="19"/>
    </row>
    <row r="313" spans="5:5" x14ac:dyDescent="0.25">
      <c r="E313" s="19"/>
    </row>
    <row r="343" spans="5:5" x14ac:dyDescent="0.25">
      <c r="E343" s="19"/>
    </row>
    <row r="345" spans="5:5" x14ac:dyDescent="0.25">
      <c r="E345" s="19"/>
    </row>
    <row r="364" spans="5:5" x14ac:dyDescent="0.25">
      <c r="E364" s="19"/>
    </row>
    <row r="379" spans="5:5" x14ac:dyDescent="0.25">
      <c r="E379" s="1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C6" sqref="C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43565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41</v>
      </c>
      <c r="B4" s="29">
        <v>1379.13</v>
      </c>
      <c r="C4" s="29">
        <v>1379</v>
      </c>
      <c r="D4" s="16">
        <f>-B4+C4</f>
        <v>-0.13000000000010914</v>
      </c>
      <c r="E4" s="17"/>
    </row>
    <row r="5" spans="1:5" s="11" customFormat="1" x14ac:dyDescent="0.25">
      <c r="A5" s="29" t="s">
        <v>822</v>
      </c>
      <c r="B5" s="29">
        <v>1311.85</v>
      </c>
      <c r="C5" s="29">
        <v>1311</v>
      </c>
      <c r="D5" s="16">
        <f t="shared" ref="D5:D9" si="0">-B5+C5</f>
        <v>-0.84999999999990905</v>
      </c>
      <c r="E5" s="17"/>
    </row>
    <row r="6" spans="1:5" s="11" customFormat="1" x14ac:dyDescent="0.25">
      <c r="A6" s="29" t="s">
        <v>21</v>
      </c>
      <c r="B6" s="29">
        <v>509.68</v>
      </c>
      <c r="C6" s="29">
        <v>510</v>
      </c>
      <c r="D6" s="16">
        <f t="shared" si="0"/>
        <v>0.31999999999999318</v>
      </c>
      <c r="E6" s="17"/>
    </row>
    <row r="7" spans="1:5" s="11" customFormat="1" x14ac:dyDescent="0.25">
      <c r="A7" s="29" t="s">
        <v>1163</v>
      </c>
      <c r="B7" s="29">
        <v>1757.56</v>
      </c>
      <c r="C7" s="29">
        <v>1758</v>
      </c>
      <c r="D7" s="16">
        <f t="shared" si="0"/>
        <v>0.44000000000005457</v>
      </c>
      <c r="E7" s="17"/>
    </row>
    <row r="8" spans="1:5" s="11" customFormat="1" x14ac:dyDescent="0.25">
      <c r="A8" s="29" t="s">
        <v>141</v>
      </c>
      <c r="B8" s="29">
        <v>1868.63</v>
      </c>
      <c r="C8" s="29">
        <v>1868</v>
      </c>
      <c r="D8" s="16">
        <f t="shared" si="0"/>
        <v>-0.63000000000010914</v>
      </c>
      <c r="E8" s="17"/>
    </row>
    <row r="9" spans="1:5" s="11" customFormat="1" x14ac:dyDescent="0.25">
      <c r="A9" s="29" t="s">
        <v>1365</v>
      </c>
      <c r="B9" s="29">
        <v>1757.56</v>
      </c>
      <c r="C9" s="29">
        <v>1758</v>
      </c>
      <c r="D9" s="16">
        <f t="shared" si="0"/>
        <v>0.44000000000005457</v>
      </c>
      <c r="E9" s="17"/>
    </row>
    <row r="10" spans="1:5" x14ac:dyDescent="0.25">
      <c r="B10" s="18"/>
      <c r="C10" s="18"/>
    </row>
    <row r="11" spans="1:5" x14ac:dyDescent="0.25">
      <c r="B11" s="18"/>
      <c r="C11" s="18"/>
    </row>
    <row r="15" spans="1:5" x14ac:dyDescent="0.25">
      <c r="E15" s="19"/>
    </row>
    <row r="26" spans="5:5" x14ac:dyDescent="0.25">
      <c r="E26" s="19"/>
    </row>
    <row r="94" spans="5:5" x14ac:dyDescent="0.25">
      <c r="E94" s="19"/>
    </row>
    <row r="111" spans="5:5" x14ac:dyDescent="0.25">
      <c r="E111" s="19"/>
    </row>
    <row r="122" spans="5:5" x14ac:dyDescent="0.25">
      <c r="E122" s="19"/>
    </row>
    <row r="127" spans="5:5" x14ac:dyDescent="0.25">
      <c r="E127" s="19"/>
    </row>
    <row r="164" spans="5:5" x14ac:dyDescent="0.25">
      <c r="E164" s="19"/>
    </row>
    <row r="176" spans="5:5" x14ac:dyDescent="0.25">
      <c r="E176" s="19"/>
    </row>
    <row r="183" spans="5:5" x14ac:dyDescent="0.25">
      <c r="E183" s="19"/>
    </row>
    <row r="252" spans="5:5" x14ac:dyDescent="0.25">
      <c r="E252" s="19"/>
    </row>
    <row r="258" spans="5:5" x14ac:dyDescent="0.25">
      <c r="E258" s="19"/>
    </row>
    <row r="284" spans="5:5" x14ac:dyDescent="0.25">
      <c r="E284" s="19"/>
    </row>
    <row r="316" spans="5:5" x14ac:dyDescent="0.25">
      <c r="E316" s="19"/>
    </row>
    <row r="346" spans="5:5" x14ac:dyDescent="0.25">
      <c r="E346" s="19"/>
    </row>
    <row r="348" spans="5:5" x14ac:dyDescent="0.25">
      <c r="E348" s="19"/>
    </row>
    <row r="367" spans="5:5" x14ac:dyDescent="0.25">
      <c r="E367" s="19"/>
    </row>
    <row r="382" spans="5:5" x14ac:dyDescent="0.25">
      <c r="E382" s="1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D17" sqref="D1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43565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92" t="s">
        <v>19</v>
      </c>
      <c r="B4" s="29">
        <v>2862.21</v>
      </c>
      <c r="C4" s="29">
        <v>2863</v>
      </c>
      <c r="D4" s="16">
        <f>-B4+C4</f>
        <v>0.78999999999996362</v>
      </c>
      <c r="E4" s="17"/>
    </row>
    <row r="5" spans="1:5" s="11" customFormat="1" x14ac:dyDescent="0.25">
      <c r="A5" s="92" t="s">
        <v>83</v>
      </c>
      <c r="B5" s="29">
        <v>656.92</v>
      </c>
      <c r="C5" s="29">
        <v>657</v>
      </c>
      <c r="D5" s="16">
        <f t="shared" ref="D5:D9" si="0">-B5+C5</f>
        <v>8.0000000000040927E-2</v>
      </c>
      <c r="E5" s="17"/>
    </row>
    <row r="6" spans="1:5" s="11" customFormat="1" x14ac:dyDescent="0.25">
      <c r="A6" s="92" t="s">
        <v>51</v>
      </c>
      <c r="B6" s="29">
        <v>1911.06</v>
      </c>
      <c r="C6" s="29">
        <v>1911</v>
      </c>
      <c r="D6" s="16">
        <f t="shared" si="0"/>
        <v>-5.999999999994543E-2</v>
      </c>
      <c r="E6" s="17"/>
    </row>
    <row r="7" spans="1:5" s="11" customFormat="1" x14ac:dyDescent="0.25">
      <c r="A7" s="92" t="s">
        <v>12</v>
      </c>
      <c r="B7" s="29">
        <v>738.87</v>
      </c>
      <c r="C7" s="29">
        <v>739</v>
      </c>
      <c r="D7" s="16">
        <f t="shared" si="0"/>
        <v>0.12999999999999545</v>
      </c>
      <c r="E7" s="17"/>
    </row>
    <row r="8" spans="1:5" s="11" customFormat="1" x14ac:dyDescent="0.25">
      <c r="A8" s="92" t="s">
        <v>628</v>
      </c>
      <c r="B8" s="29">
        <v>638.27</v>
      </c>
      <c r="C8" s="29">
        <v>638</v>
      </c>
      <c r="D8" s="16">
        <f t="shared" si="0"/>
        <v>-0.26999999999998181</v>
      </c>
      <c r="E8" s="17"/>
    </row>
    <row r="9" spans="1:5" s="11" customFormat="1" x14ac:dyDescent="0.25">
      <c r="A9" s="92" t="s">
        <v>135</v>
      </c>
      <c r="B9" s="29">
        <v>2740.28</v>
      </c>
      <c r="C9" s="29">
        <v>2740</v>
      </c>
      <c r="D9" s="16">
        <f t="shared" si="0"/>
        <v>-0.28000000000020009</v>
      </c>
      <c r="E9" s="17"/>
    </row>
    <row r="10" spans="1:5" x14ac:dyDescent="0.25">
      <c r="B10" s="18"/>
      <c r="C10" s="18"/>
    </row>
    <row r="11" spans="1:5" x14ac:dyDescent="0.25">
      <c r="B11" s="18"/>
      <c r="C11" s="18"/>
    </row>
    <row r="15" spans="1:5" x14ac:dyDescent="0.25">
      <c r="E15" s="19"/>
    </row>
    <row r="26" spans="5:5" x14ac:dyDescent="0.25">
      <c r="E26" s="19"/>
    </row>
    <row r="94" spans="5:5" x14ac:dyDescent="0.25">
      <c r="E94" s="19"/>
    </row>
    <row r="111" spans="5:5" x14ac:dyDescent="0.25">
      <c r="E111" s="19"/>
    </row>
    <row r="122" spans="5:5" x14ac:dyDescent="0.25">
      <c r="E122" s="19"/>
    </row>
    <row r="127" spans="5:5" x14ac:dyDescent="0.25">
      <c r="E127" s="19"/>
    </row>
    <row r="164" spans="5:5" x14ac:dyDescent="0.25">
      <c r="E164" s="19"/>
    </row>
    <row r="176" spans="5:5" x14ac:dyDescent="0.25">
      <c r="E176" s="19"/>
    </row>
    <row r="183" spans="5:5" x14ac:dyDescent="0.25">
      <c r="E183" s="19"/>
    </row>
    <row r="252" spans="5:5" x14ac:dyDescent="0.25">
      <c r="E252" s="19"/>
    </row>
    <row r="258" spans="5:5" x14ac:dyDescent="0.25">
      <c r="E258" s="19"/>
    </row>
    <row r="284" spans="5:5" x14ac:dyDescent="0.25">
      <c r="E284" s="19"/>
    </row>
    <row r="316" spans="5:5" x14ac:dyDescent="0.25">
      <c r="E316" s="19"/>
    </row>
    <row r="346" spans="5:5" x14ac:dyDescent="0.25">
      <c r="E346" s="19"/>
    </row>
    <row r="348" spans="5:5" x14ac:dyDescent="0.25">
      <c r="E348" s="19"/>
    </row>
    <row r="367" spans="5:5" x14ac:dyDescent="0.25">
      <c r="E367" s="19"/>
    </row>
    <row r="382" spans="5:5" x14ac:dyDescent="0.25">
      <c r="E382" s="1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A9" sqref="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43558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92" t="s">
        <v>69</v>
      </c>
      <c r="B4" s="29">
        <v>1467.73</v>
      </c>
      <c r="C4" s="97">
        <v>1468</v>
      </c>
      <c r="D4" s="16">
        <f>-B4+C4</f>
        <v>0.26999999999998181</v>
      </c>
      <c r="E4" s="17"/>
    </row>
    <row r="5" spans="1:5" s="11" customFormat="1" ht="15.75" thickBot="1" x14ac:dyDescent="0.3">
      <c r="A5" s="92" t="s">
        <v>46</v>
      </c>
      <c r="B5" s="29">
        <v>1331.55</v>
      </c>
      <c r="C5" s="98">
        <v>1332</v>
      </c>
      <c r="D5" s="16">
        <f t="shared" ref="D5:D9" si="0">-B5+C5</f>
        <v>0.45000000000004547</v>
      </c>
      <c r="E5" s="17"/>
    </row>
    <row r="6" spans="1:5" s="11" customFormat="1" x14ac:dyDescent="0.25">
      <c r="A6" s="92" t="s">
        <v>95</v>
      </c>
      <c r="B6" s="29">
        <v>2438.06</v>
      </c>
      <c r="C6" s="29">
        <v>2438</v>
      </c>
      <c r="D6" s="16">
        <f t="shared" si="0"/>
        <v>-5.999999999994543E-2</v>
      </c>
      <c r="E6" s="17"/>
    </row>
    <row r="7" spans="1:5" s="11" customFormat="1" x14ac:dyDescent="0.25">
      <c r="A7" s="92" t="s">
        <v>107</v>
      </c>
      <c r="B7" s="29">
        <v>899.19</v>
      </c>
      <c r="C7" s="97">
        <v>899</v>
      </c>
      <c r="D7" s="16">
        <f t="shared" si="0"/>
        <v>-0.19000000000005457</v>
      </c>
      <c r="E7" s="17"/>
    </row>
    <row r="8" spans="1:5" s="11" customFormat="1" x14ac:dyDescent="0.25">
      <c r="A8" s="92" t="s">
        <v>146</v>
      </c>
      <c r="B8" s="29">
        <v>906.07</v>
      </c>
      <c r="C8" s="29">
        <v>906</v>
      </c>
      <c r="D8" s="16">
        <f t="shared" si="0"/>
        <v>-7.0000000000050022E-2</v>
      </c>
      <c r="E8" s="17"/>
    </row>
    <row r="9" spans="1:5" s="11" customFormat="1" x14ac:dyDescent="0.25">
      <c r="A9" s="92" t="s">
        <v>1483</v>
      </c>
      <c r="B9" s="29">
        <v>701.12</v>
      </c>
      <c r="C9" s="29">
        <f>520</f>
        <v>520</v>
      </c>
      <c r="D9" s="16">
        <f t="shared" si="0"/>
        <v>-181.12</v>
      </c>
      <c r="E9" s="17"/>
    </row>
    <row r="10" spans="1:5" x14ac:dyDescent="0.25">
      <c r="B10" s="18"/>
      <c r="C10" s="18"/>
    </row>
    <row r="11" spans="1:5" x14ac:dyDescent="0.25">
      <c r="B11" s="18"/>
      <c r="C11" s="18"/>
    </row>
    <row r="15" spans="1:5" x14ac:dyDescent="0.25">
      <c r="E15" s="19"/>
    </row>
    <row r="26" spans="5:5" x14ac:dyDescent="0.25">
      <c r="E26" s="19"/>
    </row>
    <row r="94" spans="5:5" x14ac:dyDescent="0.25">
      <c r="E94" s="19"/>
    </row>
    <row r="111" spans="5:5" x14ac:dyDescent="0.25">
      <c r="E111" s="19"/>
    </row>
    <row r="122" spans="5:5" x14ac:dyDescent="0.25">
      <c r="E122" s="19"/>
    </row>
    <row r="127" spans="5:5" x14ac:dyDescent="0.25">
      <c r="E127" s="19"/>
    </row>
    <row r="164" spans="5:5" x14ac:dyDescent="0.25">
      <c r="E164" s="19"/>
    </row>
    <row r="176" spans="5:5" x14ac:dyDescent="0.25">
      <c r="E176" s="19"/>
    </row>
    <row r="183" spans="5:5" x14ac:dyDescent="0.25">
      <c r="E183" s="19"/>
    </row>
    <row r="252" spans="5:5" x14ac:dyDescent="0.25">
      <c r="E252" s="19"/>
    </row>
    <row r="258" spans="5:5" x14ac:dyDescent="0.25">
      <c r="E258" s="19"/>
    </row>
    <row r="284" spans="5:5" x14ac:dyDescent="0.25">
      <c r="E284" s="19"/>
    </row>
    <row r="316" spans="5:5" x14ac:dyDescent="0.25">
      <c r="E316" s="19"/>
    </row>
    <row r="346" spans="5:5" x14ac:dyDescent="0.25">
      <c r="E346" s="19"/>
    </row>
    <row r="348" spans="5:5" x14ac:dyDescent="0.25">
      <c r="E348" s="19"/>
    </row>
    <row r="367" spans="5:5" x14ac:dyDescent="0.25">
      <c r="E367" s="19"/>
    </row>
    <row r="382" spans="5:5" x14ac:dyDescent="0.25">
      <c r="E382" s="1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1"/>
  <sheetViews>
    <sheetView workbookViewId="0">
      <selection activeCell="C7" sqref="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43556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24" t="s">
        <v>7</v>
      </c>
      <c r="B3" s="23" t="s">
        <v>119</v>
      </c>
      <c r="C3" s="9" t="s">
        <v>10</v>
      </c>
      <c r="D3" s="10" t="s">
        <v>11</v>
      </c>
    </row>
    <row r="4" spans="1:5" s="11" customFormat="1" x14ac:dyDescent="0.25">
      <c r="A4" s="1" t="s">
        <v>1499</v>
      </c>
      <c r="B4" s="1">
        <v>1700.39</v>
      </c>
      <c r="C4" s="75">
        <v>1700</v>
      </c>
      <c r="D4" s="16">
        <f>-B4+C4</f>
        <v>-0.39000000000010004</v>
      </c>
      <c r="E4" s="17"/>
    </row>
    <row r="5" spans="1:5" s="11" customFormat="1" x14ac:dyDescent="0.25">
      <c r="A5" s="1" t="s">
        <v>91</v>
      </c>
      <c r="B5" s="1">
        <v>697.03</v>
      </c>
      <c r="C5" s="83">
        <v>697</v>
      </c>
      <c r="D5" s="16">
        <f t="shared" ref="D5:D8" si="0">-B5+C5</f>
        <v>-2.9999999999972715E-2</v>
      </c>
      <c r="E5" s="17"/>
    </row>
    <row r="6" spans="1:5" s="11" customFormat="1" x14ac:dyDescent="0.25">
      <c r="A6" s="1" t="s">
        <v>109</v>
      </c>
      <c r="B6" s="1">
        <v>474.38</v>
      </c>
      <c r="C6" s="15">
        <v>474</v>
      </c>
      <c r="D6" s="16">
        <f t="shared" si="0"/>
        <v>-0.37999999999999545</v>
      </c>
      <c r="E6" s="17"/>
    </row>
    <row r="7" spans="1:5" s="11" customFormat="1" x14ac:dyDescent="0.25">
      <c r="A7" s="1" t="s">
        <v>59</v>
      </c>
      <c r="B7" s="1">
        <v>1777</v>
      </c>
      <c r="C7" s="78">
        <v>1776</v>
      </c>
      <c r="D7" s="16">
        <f t="shared" si="0"/>
        <v>-1</v>
      </c>
      <c r="E7" s="17"/>
    </row>
    <row r="8" spans="1:5" s="11" customFormat="1" x14ac:dyDescent="0.25">
      <c r="A8" s="1" t="s">
        <v>35</v>
      </c>
      <c r="B8" s="1">
        <v>1395.39</v>
      </c>
      <c r="C8" s="84">
        <v>1395</v>
      </c>
      <c r="D8" s="16">
        <f t="shared" si="0"/>
        <v>-0.39000000000010004</v>
      </c>
      <c r="E8" s="17"/>
    </row>
    <row r="9" spans="1:5" x14ac:dyDescent="0.25">
      <c r="B9" s="18"/>
      <c r="C9" s="18"/>
    </row>
    <row r="10" spans="1:5" x14ac:dyDescent="0.25">
      <c r="B10" s="18"/>
      <c r="C10" s="18"/>
    </row>
    <row r="14" spans="1:5" x14ac:dyDescent="0.25">
      <c r="E14" s="19"/>
    </row>
    <row r="25" spans="5:5" x14ac:dyDescent="0.25">
      <c r="E25" s="19"/>
    </row>
    <row r="93" spans="5:5" x14ac:dyDescent="0.25">
      <c r="E93" s="19"/>
    </row>
    <row r="110" spans="5:5" x14ac:dyDescent="0.25">
      <c r="E110" s="19"/>
    </row>
    <row r="121" spans="5:5" x14ac:dyDescent="0.25">
      <c r="E121" s="19"/>
    </row>
    <row r="126" spans="5:5" x14ac:dyDescent="0.25">
      <c r="E126" s="19"/>
    </row>
    <row r="163" spans="5:5" x14ac:dyDescent="0.25">
      <c r="E163" s="19"/>
    </row>
    <row r="175" spans="5:5" x14ac:dyDescent="0.25">
      <c r="E175" s="19"/>
    </row>
    <row r="182" spans="5:5" x14ac:dyDescent="0.25">
      <c r="E182" s="19"/>
    </row>
    <row r="251" spans="5:5" x14ac:dyDescent="0.25">
      <c r="E251" s="19"/>
    </row>
    <row r="257" spans="5:5" x14ac:dyDescent="0.25">
      <c r="E257" s="19"/>
    </row>
    <row r="283" spans="5:5" x14ac:dyDescent="0.25">
      <c r="E283" s="19"/>
    </row>
    <row r="315" spans="5:5" x14ac:dyDescent="0.25">
      <c r="E315" s="19"/>
    </row>
    <row r="345" spans="5:5" x14ac:dyDescent="0.25">
      <c r="E345" s="19"/>
    </row>
    <row r="347" spans="5:5" x14ac:dyDescent="0.25">
      <c r="E347" s="19"/>
    </row>
    <row r="366" spans="5:5" x14ac:dyDescent="0.25">
      <c r="E366" s="19"/>
    </row>
    <row r="381" spans="5:5" x14ac:dyDescent="0.25">
      <c r="E381" s="1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0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43556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24" t="s">
        <v>7</v>
      </c>
      <c r="B3" s="23" t="s">
        <v>119</v>
      </c>
      <c r="C3" s="9" t="s">
        <v>10</v>
      </c>
      <c r="D3" s="10" t="s">
        <v>11</v>
      </c>
    </row>
    <row r="4" spans="1:5" s="11" customFormat="1" x14ac:dyDescent="0.25">
      <c r="A4" s="1" t="s">
        <v>107</v>
      </c>
      <c r="B4" s="1">
        <v>816.63</v>
      </c>
      <c r="C4" s="82">
        <v>817</v>
      </c>
      <c r="D4" s="16">
        <f>-B4+C4</f>
        <v>0.37000000000000455</v>
      </c>
      <c r="E4" s="17"/>
    </row>
    <row r="5" spans="1:5" s="11" customFormat="1" x14ac:dyDescent="0.25">
      <c r="A5" s="1" t="s">
        <v>438</v>
      </c>
      <c r="B5" s="29">
        <v>4679.46</v>
      </c>
      <c r="C5" s="81">
        <v>4677</v>
      </c>
      <c r="D5" s="16">
        <f t="shared" ref="D5:D7" si="0">-B5+C5</f>
        <v>-2.4600000000000364</v>
      </c>
      <c r="E5" s="17"/>
    </row>
    <row r="6" spans="1:5" s="11" customFormat="1" x14ac:dyDescent="0.25">
      <c r="A6" s="1" t="s">
        <v>73</v>
      </c>
      <c r="B6" s="1">
        <v>623.27</v>
      </c>
      <c r="C6" s="77">
        <v>623</v>
      </c>
      <c r="D6" s="16">
        <f t="shared" si="0"/>
        <v>-0.26999999999998181</v>
      </c>
      <c r="E6" s="17"/>
    </row>
    <row r="7" spans="1:5" s="11" customFormat="1" x14ac:dyDescent="0.25">
      <c r="A7" s="1" t="s">
        <v>339</v>
      </c>
      <c r="B7" s="29">
        <v>1128.94</v>
      </c>
      <c r="C7" s="80">
        <v>1129</v>
      </c>
      <c r="D7" s="16">
        <f t="shared" si="0"/>
        <v>5.999999999994543E-2</v>
      </c>
      <c r="E7" s="17"/>
    </row>
    <row r="8" spans="1:5" x14ac:dyDescent="0.25">
      <c r="B8" s="18"/>
      <c r="C8" s="18"/>
    </row>
    <row r="9" spans="1:5" x14ac:dyDescent="0.25">
      <c r="B9" s="18"/>
      <c r="C9" s="18"/>
    </row>
    <row r="13" spans="1:5" x14ac:dyDescent="0.25">
      <c r="E13" s="19"/>
    </row>
    <row r="24" spans="5:5" x14ac:dyDescent="0.25">
      <c r="E24" s="19"/>
    </row>
    <row r="92" spans="5:5" x14ac:dyDescent="0.25">
      <c r="E92" s="19"/>
    </row>
    <row r="109" spans="5:5" x14ac:dyDescent="0.25">
      <c r="E109" s="19"/>
    </row>
    <row r="120" spans="5:5" x14ac:dyDescent="0.25">
      <c r="E120" s="19"/>
    </row>
    <row r="125" spans="5:5" x14ac:dyDescent="0.25">
      <c r="E125" s="19"/>
    </row>
    <row r="162" spans="5:5" x14ac:dyDescent="0.25">
      <c r="E162" s="19"/>
    </row>
    <row r="174" spans="5:5" x14ac:dyDescent="0.25">
      <c r="E174" s="19"/>
    </row>
    <row r="181" spans="5:5" x14ac:dyDescent="0.25">
      <c r="E181" s="19"/>
    </row>
    <row r="250" spans="5:5" x14ac:dyDescent="0.25">
      <c r="E250" s="19"/>
    </row>
    <row r="256" spans="5:5" x14ac:dyDescent="0.25">
      <c r="E256" s="19"/>
    </row>
    <row r="282" spans="5:5" x14ac:dyDescent="0.25">
      <c r="E282" s="19"/>
    </row>
    <row r="314" spans="5:5" x14ac:dyDescent="0.25">
      <c r="E314" s="19"/>
    </row>
    <row r="344" spans="5:5" x14ac:dyDescent="0.25">
      <c r="E344" s="19"/>
    </row>
    <row r="346" spans="5:5" x14ac:dyDescent="0.25">
      <c r="E346" s="19"/>
    </row>
    <row r="365" spans="5:5" x14ac:dyDescent="0.25">
      <c r="E365" s="19"/>
    </row>
    <row r="380" spans="5:5" x14ac:dyDescent="0.25">
      <c r="E380" s="1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9"/>
  <sheetViews>
    <sheetView workbookViewId="0">
      <selection activeCell="C5" sqref="C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43556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24" t="s">
        <v>7</v>
      </c>
      <c r="B3" s="23" t="s">
        <v>119</v>
      </c>
      <c r="C3" s="9" t="s">
        <v>10</v>
      </c>
      <c r="D3" s="10" t="s">
        <v>11</v>
      </c>
    </row>
    <row r="4" spans="1:5" s="11" customFormat="1" x14ac:dyDescent="0.25">
      <c r="A4" s="1" t="s">
        <v>1304</v>
      </c>
      <c r="B4" s="66">
        <v>1238.8</v>
      </c>
      <c r="C4" s="85">
        <v>1239</v>
      </c>
      <c r="D4" s="16">
        <f>-B4+C4</f>
        <v>0.20000000000004547</v>
      </c>
      <c r="E4" s="17"/>
    </row>
    <row r="5" spans="1:5" s="11" customFormat="1" x14ac:dyDescent="0.25">
      <c r="A5" s="1" t="s">
        <v>117</v>
      </c>
      <c r="B5" s="66">
        <v>7296.71</v>
      </c>
      <c r="C5" s="90">
        <v>7297</v>
      </c>
      <c r="D5" s="16">
        <f t="shared" ref="D5:D6" si="0">-B5+C5</f>
        <v>0.28999999999996362</v>
      </c>
      <c r="E5" s="17"/>
    </row>
    <row r="6" spans="1:5" s="11" customFormat="1" x14ac:dyDescent="0.25">
      <c r="A6" s="1" t="s">
        <v>84</v>
      </c>
      <c r="B6" s="66">
        <v>1029.97</v>
      </c>
      <c r="C6" s="86">
        <v>1030</v>
      </c>
      <c r="D6" s="16">
        <f t="shared" si="0"/>
        <v>2.9999999999972715E-2</v>
      </c>
      <c r="E6" s="17"/>
    </row>
    <row r="7" spans="1:5" x14ac:dyDescent="0.25">
      <c r="B7" s="18"/>
      <c r="C7" s="18"/>
    </row>
    <row r="8" spans="1:5" x14ac:dyDescent="0.25">
      <c r="B8" s="18"/>
      <c r="C8" s="18"/>
    </row>
    <row r="12" spans="1:5" x14ac:dyDescent="0.25">
      <c r="E12" s="19"/>
    </row>
    <row r="23" spans="5:5" x14ac:dyDescent="0.25">
      <c r="E23" s="19"/>
    </row>
    <row r="91" spans="5:5" x14ac:dyDescent="0.25">
      <c r="E91" s="19"/>
    </row>
    <row r="108" spans="5:5" x14ac:dyDescent="0.25">
      <c r="E108" s="19"/>
    </row>
    <row r="119" spans="5:5" x14ac:dyDescent="0.25">
      <c r="E119" s="19"/>
    </row>
    <row r="124" spans="5:5" x14ac:dyDescent="0.25">
      <c r="E124" s="19"/>
    </row>
    <row r="161" spans="5:5" x14ac:dyDescent="0.25">
      <c r="E161" s="19"/>
    </row>
    <row r="173" spans="5:5" x14ac:dyDescent="0.25">
      <c r="E173" s="19"/>
    </row>
    <row r="180" spans="5:5" x14ac:dyDescent="0.25">
      <c r="E180" s="19"/>
    </row>
    <row r="249" spans="5:5" x14ac:dyDescent="0.25">
      <c r="E249" s="19"/>
    </row>
    <row r="255" spans="5:5" x14ac:dyDescent="0.25">
      <c r="E255" s="19"/>
    </row>
    <row r="281" spans="5:5" x14ac:dyDescent="0.25">
      <c r="E281" s="19"/>
    </row>
    <row r="313" spans="5:5" x14ac:dyDescent="0.25">
      <c r="E313" s="19"/>
    </row>
    <row r="343" spans="5:5" x14ac:dyDescent="0.25">
      <c r="E343" s="19"/>
    </row>
    <row r="345" spans="5:5" x14ac:dyDescent="0.25">
      <c r="E345" s="19"/>
    </row>
    <row r="364" spans="5:5" x14ac:dyDescent="0.25">
      <c r="E364" s="19"/>
    </row>
    <row r="379" spans="5:5" x14ac:dyDescent="0.25">
      <c r="E379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43600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/>
      <c r="B4" s="29"/>
      <c r="C4" s="91"/>
      <c r="D4" s="16">
        <f>-B4+C4</f>
        <v>0</v>
      </c>
      <c r="E4" s="17"/>
    </row>
    <row r="5" spans="1:5" s="11" customFormat="1" x14ac:dyDescent="0.25">
      <c r="A5" s="29"/>
      <c r="B5" s="29"/>
      <c r="C5" s="65"/>
      <c r="D5" s="16">
        <f t="shared" ref="D5:D13" si="0">-B5+C5</f>
        <v>0</v>
      </c>
      <c r="E5" s="17"/>
    </row>
    <row r="6" spans="1:5" s="11" customFormat="1" x14ac:dyDescent="0.25">
      <c r="A6" s="29"/>
      <c r="B6" s="29"/>
      <c r="C6" s="91"/>
      <c r="D6" s="16">
        <f t="shared" si="0"/>
        <v>0</v>
      </c>
      <c r="E6" s="17"/>
    </row>
    <row r="7" spans="1:5" s="11" customFormat="1" x14ac:dyDescent="0.25">
      <c r="A7" s="29"/>
      <c r="B7" s="29"/>
      <c r="C7" s="90"/>
      <c r="D7" s="16">
        <f t="shared" si="0"/>
        <v>0</v>
      </c>
      <c r="E7" s="17"/>
    </row>
    <row r="8" spans="1:5" s="11" customFormat="1" x14ac:dyDescent="0.25">
      <c r="A8" s="29"/>
      <c r="B8" s="29"/>
      <c r="C8" s="91"/>
      <c r="D8" s="16">
        <f t="shared" si="0"/>
        <v>0</v>
      </c>
      <c r="E8" s="17"/>
    </row>
    <row r="9" spans="1:5" s="11" customFormat="1" x14ac:dyDescent="0.25">
      <c r="A9" s="29"/>
      <c r="B9" s="29"/>
      <c r="C9" s="90"/>
      <c r="D9" s="16">
        <f t="shared" si="0"/>
        <v>0</v>
      </c>
      <c r="E9" s="17"/>
    </row>
    <row r="10" spans="1:5" s="11" customFormat="1" x14ac:dyDescent="0.25">
      <c r="A10" s="29"/>
      <c r="B10" s="29"/>
      <c r="C10" s="91"/>
      <c r="D10" s="16">
        <f t="shared" si="0"/>
        <v>0</v>
      </c>
      <c r="E10" s="17"/>
    </row>
    <row r="11" spans="1:5" s="11" customFormat="1" x14ac:dyDescent="0.25">
      <c r="A11" s="29"/>
      <c r="B11" s="29"/>
      <c r="C11" s="90"/>
      <c r="D11" s="16">
        <f t="shared" si="0"/>
        <v>0</v>
      </c>
      <c r="E11" s="17"/>
    </row>
    <row r="12" spans="1:5" s="11" customFormat="1" x14ac:dyDescent="0.25">
      <c r="A12" s="29"/>
      <c r="B12" s="29"/>
      <c r="C12" s="91"/>
      <c r="D12" s="16">
        <f t="shared" si="0"/>
        <v>0</v>
      </c>
      <c r="E12" s="17"/>
    </row>
    <row r="13" spans="1:5" s="11" customFormat="1" x14ac:dyDescent="0.25">
      <c r="A13" s="29"/>
      <c r="B13" s="29"/>
      <c r="C13" s="91"/>
      <c r="D13" s="16">
        <f t="shared" si="0"/>
        <v>0</v>
      </c>
      <c r="E13" s="17"/>
    </row>
    <row r="14" spans="1:5" x14ac:dyDescent="0.25">
      <c r="B14" s="18"/>
      <c r="C14" s="18"/>
    </row>
    <row r="15" spans="1:5" x14ac:dyDescent="0.25">
      <c r="B15" s="18"/>
      <c r="C15" s="18"/>
    </row>
    <row r="19" spans="5:5" x14ac:dyDescent="0.25">
      <c r="E19" s="19"/>
    </row>
    <row r="30" spans="5:5" x14ac:dyDescent="0.25">
      <c r="E30" s="19"/>
    </row>
    <row r="98" spans="5:5" x14ac:dyDescent="0.25">
      <c r="E98" s="19"/>
    </row>
    <row r="115" spans="5:5" x14ac:dyDescent="0.25">
      <c r="E115" s="19"/>
    </row>
    <row r="126" spans="5:5" x14ac:dyDescent="0.25">
      <c r="E126" s="19"/>
    </row>
    <row r="131" spans="5:5" x14ac:dyDescent="0.25">
      <c r="E131" s="19"/>
    </row>
    <row r="168" spans="5:5" x14ac:dyDescent="0.25">
      <c r="E168" s="19"/>
    </row>
    <row r="180" spans="5:5" x14ac:dyDescent="0.25">
      <c r="E180" s="19"/>
    </row>
    <row r="187" spans="5:5" x14ac:dyDescent="0.25">
      <c r="E187" s="19"/>
    </row>
    <row r="256" spans="5:5" x14ac:dyDescent="0.25">
      <c r="E256" s="19"/>
    </row>
    <row r="262" spans="5:5" x14ac:dyDescent="0.25">
      <c r="E262" s="19"/>
    </row>
    <row r="288" spans="5:5" x14ac:dyDescent="0.25">
      <c r="E288" s="19"/>
    </row>
    <row r="320" spans="5:5" x14ac:dyDescent="0.25">
      <c r="E320" s="19"/>
    </row>
    <row r="350" spans="5:5" x14ac:dyDescent="0.25">
      <c r="E350" s="19"/>
    </row>
    <row r="352" spans="5:5" x14ac:dyDescent="0.25">
      <c r="E352" s="19"/>
    </row>
    <row r="371" spans="5:5" x14ac:dyDescent="0.25">
      <c r="E371" s="19"/>
    </row>
    <row r="386" spans="5:5" x14ac:dyDescent="0.25">
      <c r="E386" s="19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C5" sqref="C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43556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24" t="s">
        <v>7</v>
      </c>
      <c r="B3" s="23" t="s">
        <v>119</v>
      </c>
      <c r="C3" s="9" t="s">
        <v>10</v>
      </c>
      <c r="D3" s="10" t="s">
        <v>11</v>
      </c>
    </row>
    <row r="4" spans="1:5" s="11" customFormat="1" x14ac:dyDescent="0.25">
      <c r="A4" s="1" t="s">
        <v>128</v>
      </c>
      <c r="B4" s="66">
        <v>1664.2</v>
      </c>
      <c r="C4" s="87">
        <v>1664</v>
      </c>
      <c r="D4" s="16">
        <f>-B4+C4</f>
        <v>-0.20000000000004547</v>
      </c>
      <c r="E4" s="17"/>
    </row>
    <row r="5" spans="1:5" s="11" customFormat="1" x14ac:dyDescent="0.25">
      <c r="A5" s="1" t="s">
        <v>19</v>
      </c>
      <c r="B5" s="66">
        <v>1599.1</v>
      </c>
      <c r="C5" s="91">
        <v>1599</v>
      </c>
      <c r="D5" s="16">
        <f t="shared" ref="D5:D9" si="0">-B5+C5</f>
        <v>-9.9999999999909051E-2</v>
      </c>
      <c r="E5" s="17"/>
    </row>
    <row r="6" spans="1:5" s="11" customFormat="1" x14ac:dyDescent="0.25">
      <c r="A6" s="1" t="s">
        <v>1498</v>
      </c>
      <c r="B6" s="66">
        <v>2688</v>
      </c>
      <c r="C6" s="73">
        <v>2687</v>
      </c>
      <c r="D6" s="16">
        <f t="shared" si="0"/>
        <v>-1</v>
      </c>
      <c r="E6" s="17"/>
    </row>
    <row r="7" spans="1:5" s="11" customFormat="1" x14ac:dyDescent="0.25">
      <c r="A7" s="1" t="s">
        <v>1144</v>
      </c>
      <c r="B7" s="66">
        <v>1774.41</v>
      </c>
      <c r="C7" s="89">
        <v>1775</v>
      </c>
      <c r="D7" s="16">
        <f t="shared" si="0"/>
        <v>0.58999999999991815</v>
      </c>
      <c r="E7" s="17"/>
    </row>
    <row r="8" spans="1:5" s="11" customFormat="1" x14ac:dyDescent="0.25">
      <c r="A8" s="1" t="s">
        <v>89</v>
      </c>
      <c r="B8" s="66">
        <v>1335.37</v>
      </c>
      <c r="C8" s="74">
        <v>1336</v>
      </c>
      <c r="D8" s="16">
        <f t="shared" si="0"/>
        <v>0.63000000000010914</v>
      </c>
      <c r="E8" s="17"/>
    </row>
    <row r="9" spans="1:5" s="11" customFormat="1" x14ac:dyDescent="0.25">
      <c r="A9" s="1" t="s">
        <v>1396</v>
      </c>
      <c r="B9" s="66">
        <v>694.81</v>
      </c>
      <c r="C9" s="88">
        <v>695</v>
      </c>
      <c r="D9" s="16">
        <f t="shared" si="0"/>
        <v>0.19000000000005457</v>
      </c>
      <c r="E9" s="17"/>
    </row>
    <row r="10" spans="1:5" x14ac:dyDescent="0.25">
      <c r="B10" s="18"/>
      <c r="C10" s="18"/>
    </row>
    <row r="11" spans="1:5" x14ac:dyDescent="0.25">
      <c r="B11" s="18"/>
      <c r="C11" s="18"/>
    </row>
    <row r="15" spans="1:5" x14ac:dyDescent="0.25">
      <c r="E15" s="19"/>
    </row>
    <row r="26" spans="5:5" x14ac:dyDescent="0.25">
      <c r="E26" s="19"/>
    </row>
    <row r="94" spans="5:5" x14ac:dyDescent="0.25">
      <c r="E94" s="19"/>
    </row>
    <row r="111" spans="5:5" x14ac:dyDescent="0.25">
      <c r="E111" s="19"/>
    </row>
    <row r="122" spans="5:5" x14ac:dyDescent="0.25">
      <c r="E122" s="19"/>
    </row>
    <row r="127" spans="5:5" x14ac:dyDescent="0.25">
      <c r="E127" s="19"/>
    </row>
    <row r="164" spans="5:5" x14ac:dyDescent="0.25">
      <c r="E164" s="19"/>
    </row>
    <row r="176" spans="5:5" x14ac:dyDescent="0.25">
      <c r="E176" s="19"/>
    </row>
    <row r="183" spans="5:5" x14ac:dyDescent="0.25">
      <c r="E183" s="19"/>
    </row>
    <row r="252" spans="5:5" x14ac:dyDescent="0.25">
      <c r="E252" s="19"/>
    </row>
    <row r="258" spans="5:5" x14ac:dyDescent="0.25">
      <c r="E258" s="19"/>
    </row>
    <row r="284" spans="5:5" x14ac:dyDescent="0.25">
      <c r="E284" s="19"/>
    </row>
    <row r="316" spans="5:5" x14ac:dyDescent="0.25">
      <c r="E316" s="19"/>
    </row>
    <row r="346" spans="5:5" x14ac:dyDescent="0.25">
      <c r="E346" s="19"/>
    </row>
    <row r="348" spans="5:5" x14ac:dyDescent="0.25">
      <c r="E348" s="19"/>
    </row>
    <row r="367" spans="5:5" x14ac:dyDescent="0.25">
      <c r="E367" s="19"/>
    </row>
    <row r="382" spans="5:5" x14ac:dyDescent="0.25">
      <c r="E382" s="19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1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43556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24" t="s">
        <v>7</v>
      </c>
      <c r="B3" s="23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512</v>
      </c>
      <c r="B4" s="66">
        <v>1283.92</v>
      </c>
      <c r="C4" s="15">
        <v>105</v>
      </c>
      <c r="D4" s="16">
        <f>-B4+C4</f>
        <v>-1178.92</v>
      </c>
      <c r="E4" s="17"/>
    </row>
    <row r="5" spans="1:5" s="11" customFormat="1" x14ac:dyDescent="0.25">
      <c r="A5" s="29" t="s">
        <v>131</v>
      </c>
      <c r="B5" s="66">
        <v>1018.64</v>
      </c>
      <c r="C5" s="72">
        <v>1019</v>
      </c>
      <c r="D5" s="16">
        <f t="shared" ref="D5:D8" si="0">-B5+C5</f>
        <v>0.36000000000001364</v>
      </c>
      <c r="E5" s="17"/>
    </row>
    <row r="6" spans="1:5" s="11" customFormat="1" x14ac:dyDescent="0.25">
      <c r="A6" s="29" t="s">
        <v>1497</v>
      </c>
      <c r="B6" s="66">
        <v>446.26</v>
      </c>
      <c r="C6" s="71">
        <v>446</v>
      </c>
      <c r="D6" s="16">
        <f t="shared" si="0"/>
        <v>-0.25999999999999091</v>
      </c>
      <c r="E6" s="17"/>
    </row>
    <row r="7" spans="1:5" s="11" customFormat="1" x14ac:dyDescent="0.25">
      <c r="A7" s="29" t="s">
        <v>1128</v>
      </c>
      <c r="B7" s="66">
        <v>3933.62</v>
      </c>
      <c r="C7" s="76">
        <v>3933</v>
      </c>
      <c r="D7" s="16">
        <f t="shared" si="0"/>
        <v>-0.61999999999989086</v>
      </c>
      <c r="E7" s="17"/>
    </row>
    <row r="8" spans="1:5" s="11" customFormat="1" x14ac:dyDescent="0.25">
      <c r="A8" s="29" t="s">
        <v>88</v>
      </c>
      <c r="B8" s="66">
        <v>688.39</v>
      </c>
      <c r="C8" s="79">
        <v>688</v>
      </c>
      <c r="D8" s="16">
        <f t="shared" si="0"/>
        <v>-0.38999999999998636</v>
      </c>
      <c r="E8" s="17"/>
    </row>
    <row r="9" spans="1:5" x14ac:dyDescent="0.25">
      <c r="B9" s="18"/>
      <c r="C9" s="18"/>
    </row>
    <row r="10" spans="1:5" x14ac:dyDescent="0.25">
      <c r="B10" s="18"/>
      <c r="C10" s="18"/>
    </row>
    <row r="14" spans="1:5" x14ac:dyDescent="0.25">
      <c r="E14" s="19"/>
    </row>
    <row r="25" spans="5:5" x14ac:dyDescent="0.25">
      <c r="E25" s="19"/>
    </row>
    <row r="93" spans="5:5" x14ac:dyDescent="0.25">
      <c r="E93" s="19"/>
    </row>
    <row r="110" spans="5:5" x14ac:dyDescent="0.25">
      <c r="E110" s="19"/>
    </row>
    <row r="121" spans="5:5" x14ac:dyDescent="0.25">
      <c r="E121" s="19"/>
    </row>
    <row r="126" spans="5:5" x14ac:dyDescent="0.25">
      <c r="E126" s="19"/>
    </row>
    <row r="163" spans="5:5" x14ac:dyDescent="0.25">
      <c r="E163" s="19"/>
    </row>
    <row r="175" spans="5:5" x14ac:dyDescent="0.25">
      <c r="E175" s="19"/>
    </row>
    <row r="182" spans="5:5" x14ac:dyDescent="0.25">
      <c r="E182" s="19"/>
    </row>
    <row r="251" spans="5:5" x14ac:dyDescent="0.25">
      <c r="E251" s="19"/>
    </row>
    <row r="257" spans="5:5" x14ac:dyDescent="0.25">
      <c r="E257" s="19"/>
    </row>
    <row r="283" spans="5:5" x14ac:dyDescent="0.25">
      <c r="E283" s="19"/>
    </row>
    <row r="315" spans="5:5" x14ac:dyDescent="0.25">
      <c r="E315" s="19"/>
    </row>
    <row r="345" spans="5:5" x14ac:dyDescent="0.25">
      <c r="E345" s="19"/>
    </row>
    <row r="347" spans="5:5" x14ac:dyDescent="0.25">
      <c r="E347" s="19"/>
    </row>
    <row r="366" spans="5:5" x14ac:dyDescent="0.25">
      <c r="E366" s="19"/>
    </row>
    <row r="381" spans="5:5" x14ac:dyDescent="0.25">
      <c r="E381" s="1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6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43551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116</v>
      </c>
      <c r="B4" s="29">
        <v>881.95</v>
      </c>
      <c r="C4" s="15">
        <v>882</v>
      </c>
      <c r="D4" s="16">
        <f>-B4+C4</f>
        <v>4.9999999999954525E-2</v>
      </c>
      <c r="E4" s="17"/>
    </row>
    <row r="5" spans="1:5" s="11" customFormat="1" x14ac:dyDescent="0.25">
      <c r="A5" s="29" t="s">
        <v>59</v>
      </c>
      <c r="B5" s="29">
        <v>227.81</v>
      </c>
      <c r="C5" s="65">
        <v>228</v>
      </c>
      <c r="D5" s="16">
        <f t="shared" ref="D5:D13" si="0">-B5+C5</f>
        <v>0.18999999999999773</v>
      </c>
      <c r="E5" s="17"/>
    </row>
    <row r="6" spans="1:5" s="11" customFormat="1" x14ac:dyDescent="0.25">
      <c r="A6" s="29" t="s">
        <v>46</v>
      </c>
      <c r="B6" s="29">
        <v>2066.1</v>
      </c>
      <c r="C6" s="15">
        <v>2066</v>
      </c>
      <c r="D6" s="16">
        <f t="shared" si="0"/>
        <v>-9.9999999999909051E-2</v>
      </c>
      <c r="E6" s="17"/>
    </row>
    <row r="7" spans="1:5" s="11" customFormat="1" x14ac:dyDescent="0.25">
      <c r="A7" s="29" t="s">
        <v>1495</v>
      </c>
      <c r="B7" s="29">
        <v>213.39</v>
      </c>
      <c r="C7" s="22">
        <v>213</v>
      </c>
      <c r="D7" s="16">
        <f t="shared" si="0"/>
        <v>-0.38999999999998636</v>
      </c>
      <c r="E7" s="17"/>
    </row>
    <row r="8" spans="1:5" s="11" customFormat="1" x14ac:dyDescent="0.25">
      <c r="A8" s="29" t="s">
        <v>1496</v>
      </c>
      <c r="B8" s="29">
        <v>852.95</v>
      </c>
      <c r="C8" s="15">
        <v>853</v>
      </c>
      <c r="D8" s="16">
        <f t="shared" si="0"/>
        <v>4.9999999999954525E-2</v>
      </c>
      <c r="E8" s="17"/>
    </row>
    <row r="9" spans="1:5" s="11" customFormat="1" x14ac:dyDescent="0.25">
      <c r="A9" s="29" t="s">
        <v>1118</v>
      </c>
      <c r="B9" s="29">
        <v>383.01</v>
      </c>
      <c r="C9" s="22">
        <v>383</v>
      </c>
      <c r="D9" s="16">
        <f t="shared" si="0"/>
        <v>-9.9999999999909051E-3</v>
      </c>
      <c r="E9" s="17"/>
    </row>
    <row r="10" spans="1:5" s="11" customFormat="1" x14ac:dyDescent="0.25">
      <c r="A10" s="29" t="s">
        <v>67</v>
      </c>
      <c r="B10" s="29">
        <v>617.98</v>
      </c>
      <c r="C10" s="70">
        <v>618</v>
      </c>
      <c r="D10" s="16">
        <f t="shared" si="0"/>
        <v>1.999999999998181E-2</v>
      </c>
      <c r="E10" s="17"/>
    </row>
    <row r="11" spans="1:5" s="11" customFormat="1" x14ac:dyDescent="0.25">
      <c r="A11" s="29" t="s">
        <v>98</v>
      </c>
      <c r="B11" s="29">
        <v>300.56</v>
      </c>
      <c r="C11" s="22">
        <v>301</v>
      </c>
      <c r="D11" s="16">
        <f t="shared" si="0"/>
        <v>0.43999999999999773</v>
      </c>
      <c r="E11" s="17"/>
    </row>
    <row r="12" spans="1:5" s="11" customFormat="1" x14ac:dyDescent="0.25">
      <c r="A12" s="29" t="s">
        <v>78</v>
      </c>
      <c r="B12" s="29">
        <v>2447.86</v>
      </c>
      <c r="C12" s="15">
        <v>2448</v>
      </c>
      <c r="D12" s="16">
        <f t="shared" si="0"/>
        <v>0.13999999999987267</v>
      </c>
      <c r="E12" s="17"/>
    </row>
    <row r="13" spans="1:5" s="11" customFormat="1" x14ac:dyDescent="0.25">
      <c r="A13" s="29" t="s">
        <v>909</v>
      </c>
      <c r="B13" s="29">
        <v>471.82</v>
      </c>
      <c r="C13" s="15">
        <v>472</v>
      </c>
      <c r="D13" s="16">
        <f t="shared" si="0"/>
        <v>0.18000000000000682</v>
      </c>
      <c r="E13" s="17"/>
    </row>
    <row r="14" spans="1:5" x14ac:dyDescent="0.25">
      <c r="B14" s="18"/>
      <c r="C14" s="18"/>
    </row>
    <row r="15" spans="1:5" x14ac:dyDescent="0.25">
      <c r="B15" s="18"/>
      <c r="C15" s="18"/>
    </row>
    <row r="19" spans="5:5" x14ac:dyDescent="0.25">
      <c r="E19" s="19"/>
    </row>
    <row r="30" spans="5:5" x14ac:dyDescent="0.25">
      <c r="E30" s="19"/>
    </row>
    <row r="98" spans="5:5" x14ac:dyDescent="0.25">
      <c r="E98" s="19"/>
    </row>
    <row r="115" spans="5:5" x14ac:dyDescent="0.25">
      <c r="E115" s="19"/>
    </row>
    <row r="126" spans="5:5" x14ac:dyDescent="0.25">
      <c r="E126" s="19"/>
    </row>
    <row r="131" spans="5:5" x14ac:dyDescent="0.25">
      <c r="E131" s="19"/>
    </row>
    <row r="168" spans="5:5" x14ac:dyDescent="0.25">
      <c r="E168" s="19"/>
    </row>
    <row r="180" spans="5:5" x14ac:dyDescent="0.25">
      <c r="E180" s="19"/>
    </row>
    <row r="187" spans="5:5" x14ac:dyDescent="0.25">
      <c r="E187" s="19"/>
    </row>
    <row r="256" spans="5:5" x14ac:dyDescent="0.25">
      <c r="E256" s="19"/>
    </row>
    <row r="262" spans="5:5" x14ac:dyDescent="0.25">
      <c r="E262" s="19"/>
    </row>
    <row r="288" spans="5:5" x14ac:dyDescent="0.25">
      <c r="E288" s="19"/>
    </row>
    <row r="320" spans="5:5" x14ac:dyDescent="0.25">
      <c r="E320" s="19"/>
    </row>
    <row r="350" spans="5:5" x14ac:dyDescent="0.25">
      <c r="E350" s="19"/>
    </row>
    <row r="352" spans="5:5" x14ac:dyDescent="0.25">
      <c r="E352" s="19"/>
    </row>
    <row r="371" spans="5:5" x14ac:dyDescent="0.25">
      <c r="E371" s="19"/>
    </row>
    <row r="386" spans="5:5" x14ac:dyDescent="0.25">
      <c r="E386" s="19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D4" sqref="D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43549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1" t="s">
        <v>143</v>
      </c>
      <c r="B4" s="1">
        <v>894</v>
      </c>
      <c r="C4" s="15">
        <f>800+94</f>
        <v>894</v>
      </c>
      <c r="D4" s="16">
        <f>-B4+C4</f>
        <v>0</v>
      </c>
      <c r="E4" s="17"/>
    </row>
    <row r="5" spans="1:5" s="11" customFormat="1" x14ac:dyDescent="0.25">
      <c r="A5" s="1" t="s">
        <v>647</v>
      </c>
      <c r="B5" s="1">
        <v>1310.92</v>
      </c>
      <c r="C5" s="22">
        <v>1311</v>
      </c>
      <c r="D5" s="16">
        <f t="shared" ref="D5:D9" si="0">-B5+C5</f>
        <v>7.999999999992724E-2</v>
      </c>
      <c r="E5" s="17"/>
    </row>
    <row r="6" spans="1:5" s="11" customFormat="1" x14ac:dyDescent="0.25">
      <c r="A6" s="1" t="s">
        <v>459</v>
      </c>
      <c r="B6" s="1">
        <v>2187.29</v>
      </c>
      <c r="C6" s="22">
        <v>2187</v>
      </c>
      <c r="D6" s="16">
        <f t="shared" si="0"/>
        <v>-0.28999999999996362</v>
      </c>
      <c r="E6" s="17"/>
    </row>
    <row r="7" spans="1:5" s="11" customFormat="1" x14ac:dyDescent="0.25">
      <c r="A7" s="1" t="s">
        <v>1145</v>
      </c>
      <c r="B7" s="1">
        <v>1913.43</v>
      </c>
      <c r="C7" s="22">
        <v>1913</v>
      </c>
      <c r="D7" s="16">
        <f t="shared" si="0"/>
        <v>-0.43000000000006366</v>
      </c>
      <c r="E7" s="17"/>
    </row>
    <row r="8" spans="1:5" s="11" customFormat="1" x14ac:dyDescent="0.25">
      <c r="A8" s="1" t="s">
        <v>1000</v>
      </c>
      <c r="B8" s="1">
        <v>393.47</v>
      </c>
      <c r="C8" s="22">
        <v>393</v>
      </c>
      <c r="D8" s="16">
        <f t="shared" si="0"/>
        <v>-0.47000000000002728</v>
      </c>
      <c r="E8" s="17"/>
    </row>
    <row r="9" spans="1:5" s="11" customFormat="1" x14ac:dyDescent="0.25">
      <c r="A9" s="1" t="s">
        <v>37</v>
      </c>
      <c r="B9" s="1">
        <v>330.41</v>
      </c>
      <c r="C9" s="22">
        <v>330</v>
      </c>
      <c r="D9" s="16">
        <f t="shared" si="0"/>
        <v>-0.41000000000002501</v>
      </c>
      <c r="E9" s="17"/>
    </row>
    <row r="10" spans="1:5" x14ac:dyDescent="0.25">
      <c r="B10" s="18"/>
      <c r="C10" s="18"/>
    </row>
    <row r="11" spans="1:5" x14ac:dyDescent="0.25">
      <c r="B11" s="18"/>
      <c r="C11" s="18"/>
    </row>
    <row r="15" spans="1:5" x14ac:dyDescent="0.25">
      <c r="E15" s="19"/>
    </row>
    <row r="26" spans="5:5" x14ac:dyDescent="0.25">
      <c r="E26" s="19"/>
    </row>
    <row r="94" spans="5:5" x14ac:dyDescent="0.25">
      <c r="E94" s="19"/>
    </row>
    <row r="111" spans="5:5" x14ac:dyDescent="0.25">
      <c r="E111" s="19"/>
    </row>
    <row r="122" spans="5:5" x14ac:dyDescent="0.25">
      <c r="E122" s="19"/>
    </row>
    <row r="127" spans="5:5" x14ac:dyDescent="0.25">
      <c r="E127" s="19"/>
    </row>
    <row r="164" spans="5:5" x14ac:dyDescent="0.25">
      <c r="E164" s="19"/>
    </row>
    <row r="176" spans="5:5" x14ac:dyDescent="0.25">
      <c r="E176" s="19"/>
    </row>
    <row r="183" spans="5:5" x14ac:dyDescent="0.25">
      <c r="E183" s="19"/>
    </row>
    <row r="252" spans="5:5" x14ac:dyDescent="0.25">
      <c r="E252" s="19"/>
    </row>
    <row r="258" spans="5:5" x14ac:dyDescent="0.25">
      <c r="E258" s="19"/>
    </row>
    <row r="284" spans="5:5" x14ac:dyDescent="0.25">
      <c r="E284" s="19"/>
    </row>
    <row r="316" spans="5:5" x14ac:dyDescent="0.25">
      <c r="E316" s="19"/>
    </row>
    <row r="346" spans="5:5" x14ac:dyDescent="0.25">
      <c r="E346" s="19"/>
    </row>
    <row r="348" spans="5:5" x14ac:dyDescent="0.25">
      <c r="E348" s="19"/>
    </row>
    <row r="367" spans="5:5" x14ac:dyDescent="0.25">
      <c r="E367" s="19"/>
    </row>
    <row r="382" spans="5:5" x14ac:dyDescent="0.25">
      <c r="E382" s="19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C35" sqref="C3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43549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1145</v>
      </c>
      <c r="B4" s="1">
        <v>754.53</v>
      </c>
      <c r="C4" s="15">
        <v>755</v>
      </c>
      <c r="D4" s="16">
        <f>-B4+C4</f>
        <v>0.47000000000002728</v>
      </c>
      <c r="E4" s="17"/>
    </row>
    <row r="5" spans="1:5" s="11" customFormat="1" x14ac:dyDescent="0.25">
      <c r="A5" s="29" t="s">
        <v>126</v>
      </c>
      <c r="B5" s="29">
        <v>1599.05</v>
      </c>
      <c r="C5" s="22">
        <v>1599</v>
      </c>
      <c r="D5" s="16">
        <f t="shared" ref="D5:D9" si="0">-B5+C5</f>
        <v>-4.9999999999954525E-2</v>
      </c>
      <c r="E5" s="17"/>
    </row>
    <row r="6" spans="1:5" s="11" customFormat="1" x14ac:dyDescent="0.25">
      <c r="A6" s="29" t="s">
        <v>49</v>
      </c>
      <c r="B6" s="29">
        <v>1763.03</v>
      </c>
      <c r="C6" s="15">
        <v>1763</v>
      </c>
      <c r="D6" s="16">
        <f t="shared" si="0"/>
        <v>-2.9999999999972715E-2</v>
      </c>
      <c r="E6" s="17"/>
    </row>
    <row r="7" spans="1:5" s="11" customFormat="1" x14ac:dyDescent="0.25">
      <c r="A7" s="29" t="s">
        <v>78</v>
      </c>
      <c r="B7" s="1">
        <v>896.1</v>
      </c>
      <c r="C7" s="15">
        <v>896</v>
      </c>
      <c r="D7" s="16">
        <f t="shared" si="0"/>
        <v>-0.10000000000002274</v>
      </c>
      <c r="E7" s="17"/>
    </row>
    <row r="8" spans="1:5" s="11" customFormat="1" x14ac:dyDescent="0.25">
      <c r="A8" s="29" t="s">
        <v>1469</v>
      </c>
      <c r="B8" s="1">
        <v>502.4</v>
      </c>
      <c r="C8" s="22">
        <v>503</v>
      </c>
      <c r="D8" s="16">
        <f t="shared" si="0"/>
        <v>0.60000000000002274</v>
      </c>
      <c r="E8" s="17"/>
    </row>
    <row r="9" spans="1:5" s="11" customFormat="1" x14ac:dyDescent="0.25">
      <c r="A9" s="29" t="s">
        <v>1213</v>
      </c>
      <c r="B9" s="1">
        <v>4579.12</v>
      </c>
      <c r="C9" s="22">
        <v>4579</v>
      </c>
      <c r="D9" s="16">
        <f t="shared" si="0"/>
        <v>-0.11999999999989086</v>
      </c>
      <c r="E9" s="17"/>
    </row>
    <row r="10" spans="1:5" x14ac:dyDescent="0.25">
      <c r="B10" s="18"/>
      <c r="C10" s="18"/>
    </row>
    <row r="11" spans="1:5" x14ac:dyDescent="0.25">
      <c r="B11" s="18"/>
      <c r="C11" s="18"/>
    </row>
    <row r="15" spans="1:5" x14ac:dyDescent="0.25">
      <c r="E15" s="19"/>
    </row>
    <row r="26" spans="5:5" x14ac:dyDescent="0.25">
      <c r="E26" s="19"/>
    </row>
    <row r="94" spans="5:5" x14ac:dyDescent="0.25">
      <c r="E94" s="19"/>
    </row>
    <row r="111" spans="5:5" x14ac:dyDescent="0.25">
      <c r="E111" s="19"/>
    </row>
    <row r="122" spans="5:5" x14ac:dyDescent="0.25">
      <c r="E122" s="19"/>
    </row>
    <row r="127" spans="5:5" x14ac:dyDescent="0.25">
      <c r="E127" s="19"/>
    </row>
    <row r="164" spans="5:5" x14ac:dyDescent="0.25">
      <c r="E164" s="19"/>
    </row>
    <row r="176" spans="5:5" x14ac:dyDescent="0.25">
      <c r="E176" s="19"/>
    </row>
    <row r="183" spans="5:5" x14ac:dyDescent="0.25">
      <c r="E183" s="19"/>
    </row>
    <row r="252" spans="5:5" x14ac:dyDescent="0.25">
      <c r="E252" s="19"/>
    </row>
    <row r="258" spans="5:5" x14ac:dyDescent="0.25">
      <c r="E258" s="19"/>
    </row>
    <row r="284" spans="5:5" x14ac:dyDescent="0.25">
      <c r="E284" s="19"/>
    </row>
    <row r="316" spans="5:5" x14ac:dyDescent="0.25">
      <c r="E316" s="19"/>
    </row>
    <row r="346" spans="5:5" x14ac:dyDescent="0.25">
      <c r="E346" s="19"/>
    </row>
    <row r="348" spans="5:5" x14ac:dyDescent="0.25">
      <c r="E348" s="19"/>
    </row>
    <row r="367" spans="5:5" x14ac:dyDescent="0.25">
      <c r="E367" s="19"/>
    </row>
    <row r="382" spans="5:5" x14ac:dyDescent="0.25">
      <c r="E382" s="19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0"/>
  <sheetViews>
    <sheetView workbookViewId="0">
      <selection activeCell="C13" sqref="C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43547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41</v>
      </c>
      <c r="B4" s="29">
        <v>676.07</v>
      </c>
      <c r="C4" s="22">
        <v>677</v>
      </c>
      <c r="D4" s="16">
        <f>-B4+C4</f>
        <v>0.92999999999994998</v>
      </c>
      <c r="E4" s="17"/>
    </row>
    <row r="5" spans="1:5" s="11" customFormat="1" x14ac:dyDescent="0.25">
      <c r="A5" s="29" t="s">
        <v>137</v>
      </c>
      <c r="B5" s="29">
        <v>360.7</v>
      </c>
      <c r="C5" s="65">
        <v>361</v>
      </c>
      <c r="D5" s="16">
        <f t="shared" ref="D5:D7" si="0">-B5+C5</f>
        <v>0.30000000000001137</v>
      </c>
      <c r="E5" s="17"/>
    </row>
    <row r="6" spans="1:5" s="11" customFormat="1" x14ac:dyDescent="0.25">
      <c r="A6" s="29" t="s">
        <v>19</v>
      </c>
      <c r="B6" s="29">
        <v>315.76</v>
      </c>
      <c r="C6" s="15">
        <v>1599</v>
      </c>
      <c r="D6" s="16">
        <f t="shared" si="0"/>
        <v>1283.24</v>
      </c>
      <c r="E6" s="17"/>
    </row>
    <row r="7" spans="1:5" s="11" customFormat="1" x14ac:dyDescent="0.25">
      <c r="A7" s="29" t="s">
        <v>84</v>
      </c>
      <c r="B7" s="1">
        <v>3056.8</v>
      </c>
      <c r="C7" s="22">
        <v>3057</v>
      </c>
      <c r="D7" s="16">
        <f t="shared" si="0"/>
        <v>0.1999999999998181</v>
      </c>
      <c r="E7" s="17"/>
    </row>
    <row r="8" spans="1:5" x14ac:dyDescent="0.25">
      <c r="B8" s="18"/>
      <c r="C8" s="18"/>
    </row>
    <row r="9" spans="1:5" x14ac:dyDescent="0.25">
      <c r="B9" s="18"/>
      <c r="C9" s="18"/>
    </row>
    <row r="13" spans="1:5" x14ac:dyDescent="0.25">
      <c r="E13" s="19"/>
    </row>
    <row r="24" spans="5:5" x14ac:dyDescent="0.25">
      <c r="E24" s="19"/>
    </row>
    <row r="92" spans="5:5" x14ac:dyDescent="0.25">
      <c r="E92" s="19"/>
    </row>
    <row r="109" spans="5:5" x14ac:dyDescent="0.25">
      <c r="E109" s="19"/>
    </row>
    <row r="120" spans="5:5" x14ac:dyDescent="0.25">
      <c r="E120" s="19"/>
    </row>
    <row r="125" spans="5:5" x14ac:dyDescent="0.25">
      <c r="E125" s="19"/>
    </row>
    <row r="162" spans="5:5" x14ac:dyDescent="0.25">
      <c r="E162" s="19"/>
    </row>
    <row r="174" spans="5:5" x14ac:dyDescent="0.25">
      <c r="E174" s="19"/>
    </row>
    <row r="181" spans="5:5" x14ac:dyDescent="0.25">
      <c r="E181" s="19"/>
    </row>
    <row r="250" spans="5:5" x14ac:dyDescent="0.25">
      <c r="E250" s="19"/>
    </row>
    <row r="256" spans="5:5" x14ac:dyDescent="0.25">
      <c r="E256" s="19"/>
    </row>
    <row r="282" spans="5:5" x14ac:dyDescent="0.25">
      <c r="E282" s="19"/>
    </row>
    <row r="314" spans="5:5" x14ac:dyDescent="0.25">
      <c r="E314" s="19"/>
    </row>
    <row r="344" spans="5:5" x14ac:dyDescent="0.25">
      <c r="E344" s="19"/>
    </row>
    <row r="346" spans="5:5" x14ac:dyDescent="0.25">
      <c r="E346" s="19"/>
    </row>
    <row r="365" spans="5:5" x14ac:dyDescent="0.25">
      <c r="E365" s="19"/>
    </row>
    <row r="380" spans="5:5" x14ac:dyDescent="0.25">
      <c r="E380" s="19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C5" sqref="C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43547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141</v>
      </c>
      <c r="B4" s="1">
        <v>870.25</v>
      </c>
      <c r="C4" s="15">
        <v>870</v>
      </c>
      <c r="D4" s="16">
        <f>-B4+C4</f>
        <v>-0.25</v>
      </c>
      <c r="E4" s="17"/>
    </row>
    <row r="5" spans="1:5" s="11" customFormat="1" x14ac:dyDescent="0.25">
      <c r="A5" s="29" t="s">
        <v>822</v>
      </c>
      <c r="B5" s="1">
        <v>3355.35</v>
      </c>
      <c r="C5" s="65">
        <v>3355</v>
      </c>
      <c r="D5" s="16">
        <f t="shared" ref="D5:D10" si="0">-B5+C5</f>
        <v>-0.34999999999990905</v>
      </c>
      <c r="E5" s="17"/>
    </row>
    <row r="6" spans="1:5" s="11" customFormat="1" x14ac:dyDescent="0.25">
      <c r="A6" s="29" t="s">
        <v>83</v>
      </c>
      <c r="B6" s="1">
        <v>458.37</v>
      </c>
      <c r="C6" s="15">
        <v>458</v>
      </c>
      <c r="D6" s="16">
        <f t="shared" si="0"/>
        <v>-0.37000000000000455</v>
      </c>
      <c r="E6" s="17"/>
    </row>
    <row r="7" spans="1:5" s="11" customFormat="1" x14ac:dyDescent="0.25">
      <c r="A7" s="29" t="s">
        <v>146</v>
      </c>
      <c r="B7" s="1">
        <v>1770.25</v>
      </c>
      <c r="C7" s="22">
        <v>1769</v>
      </c>
      <c r="D7" s="16">
        <f t="shared" si="0"/>
        <v>-1.25</v>
      </c>
      <c r="E7" s="17"/>
    </row>
    <row r="8" spans="1:5" s="11" customFormat="1" x14ac:dyDescent="0.25">
      <c r="A8" s="29" t="s">
        <v>512</v>
      </c>
      <c r="B8" s="1">
        <v>2424.58</v>
      </c>
      <c r="C8" s="15">
        <v>3603</v>
      </c>
      <c r="D8" s="16">
        <f t="shared" si="0"/>
        <v>1178.42</v>
      </c>
      <c r="E8" s="17"/>
    </row>
    <row r="9" spans="1:5" s="11" customFormat="1" x14ac:dyDescent="0.25">
      <c r="A9" s="29" t="s">
        <v>22</v>
      </c>
      <c r="B9" s="1">
        <v>394.42</v>
      </c>
      <c r="C9" s="22">
        <v>394</v>
      </c>
      <c r="D9" s="16">
        <f t="shared" si="0"/>
        <v>-0.42000000000001592</v>
      </c>
      <c r="E9" s="17"/>
    </row>
    <row r="10" spans="1:5" s="11" customFormat="1" x14ac:dyDescent="0.25">
      <c r="A10" s="29" t="s">
        <v>23</v>
      </c>
      <c r="B10" s="1">
        <v>497.99</v>
      </c>
      <c r="C10" s="15">
        <v>498</v>
      </c>
      <c r="D10" s="16">
        <f t="shared" si="0"/>
        <v>9.9999999999909051E-3</v>
      </c>
      <c r="E10" s="17"/>
    </row>
    <row r="11" spans="1:5" x14ac:dyDescent="0.25">
      <c r="B11" s="18"/>
      <c r="C11" s="18"/>
    </row>
    <row r="12" spans="1:5" x14ac:dyDescent="0.25">
      <c r="B12" s="18"/>
      <c r="C12" s="18"/>
    </row>
    <row r="16" spans="1:5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A9" sqref="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43543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67</v>
      </c>
      <c r="B4" s="1">
        <v>744.47</v>
      </c>
      <c r="C4" s="15">
        <v>744</v>
      </c>
      <c r="D4" s="16">
        <f>-B4+C4</f>
        <v>-0.47000000000002728</v>
      </c>
      <c r="E4" s="17"/>
    </row>
    <row r="5" spans="1:5" s="11" customFormat="1" x14ac:dyDescent="0.25">
      <c r="A5" s="29" t="s">
        <v>138</v>
      </c>
      <c r="B5" s="1">
        <v>316.27999999999997</v>
      </c>
      <c r="C5" s="65">
        <v>316</v>
      </c>
      <c r="D5" s="16">
        <f t="shared" ref="D5:D9" si="0">-B5+C5</f>
        <v>-0.27999999999997272</v>
      </c>
      <c r="E5" s="17"/>
    </row>
    <row r="6" spans="1:5" s="11" customFormat="1" x14ac:dyDescent="0.25">
      <c r="A6" s="29" t="s">
        <v>1401</v>
      </c>
      <c r="B6" s="1">
        <v>838.13</v>
      </c>
      <c r="C6" s="15">
        <v>838</v>
      </c>
      <c r="D6" s="16">
        <f t="shared" si="0"/>
        <v>-0.12999999999999545</v>
      </c>
      <c r="E6" s="17"/>
    </row>
    <row r="7" spans="1:5" s="11" customFormat="1" x14ac:dyDescent="0.25">
      <c r="A7" s="29" t="s">
        <v>109</v>
      </c>
      <c r="B7" s="1">
        <v>313.24</v>
      </c>
      <c r="C7" s="22"/>
      <c r="D7" s="16">
        <f t="shared" si="0"/>
        <v>-313.24</v>
      </c>
      <c r="E7" s="17"/>
    </row>
    <row r="8" spans="1:5" s="11" customFormat="1" x14ac:dyDescent="0.25">
      <c r="A8" s="29" t="s">
        <v>141</v>
      </c>
      <c r="B8" s="1">
        <v>3205.61</v>
      </c>
      <c r="C8" s="15">
        <v>3205</v>
      </c>
      <c r="D8" s="16">
        <f t="shared" si="0"/>
        <v>-0.61000000000012733</v>
      </c>
      <c r="E8" s="17"/>
    </row>
    <row r="9" spans="1:5" s="11" customFormat="1" x14ac:dyDescent="0.25">
      <c r="A9" s="29" t="s">
        <v>971</v>
      </c>
      <c r="B9" s="1">
        <v>546.79</v>
      </c>
      <c r="C9" s="22"/>
      <c r="D9" s="16">
        <f t="shared" si="0"/>
        <v>-546.79</v>
      </c>
      <c r="E9" s="17"/>
    </row>
    <row r="10" spans="1:5" x14ac:dyDescent="0.25">
      <c r="B10" s="18"/>
      <c r="C10" s="18"/>
    </row>
    <row r="11" spans="1:5" x14ac:dyDescent="0.25">
      <c r="B11" s="18"/>
      <c r="C11" s="18"/>
    </row>
    <row r="15" spans="1:5" x14ac:dyDescent="0.25">
      <c r="E15" s="19"/>
    </row>
    <row r="26" spans="5:5" x14ac:dyDescent="0.25">
      <c r="E26" s="19"/>
    </row>
    <row r="94" spans="5:5" x14ac:dyDescent="0.25">
      <c r="E94" s="19"/>
    </row>
    <row r="111" spans="5:5" x14ac:dyDescent="0.25">
      <c r="E111" s="19"/>
    </row>
    <row r="122" spans="5:5" x14ac:dyDescent="0.25">
      <c r="E122" s="19"/>
    </row>
    <row r="127" spans="5:5" x14ac:dyDescent="0.25">
      <c r="E127" s="19"/>
    </row>
    <row r="164" spans="5:5" x14ac:dyDescent="0.25">
      <c r="E164" s="19"/>
    </row>
    <row r="176" spans="5:5" x14ac:dyDescent="0.25">
      <c r="E176" s="19"/>
    </row>
    <row r="183" spans="5:5" x14ac:dyDescent="0.25">
      <c r="E183" s="19"/>
    </row>
    <row r="252" spans="5:5" x14ac:dyDescent="0.25">
      <c r="E252" s="19"/>
    </row>
    <row r="258" spans="5:5" x14ac:dyDescent="0.25">
      <c r="E258" s="19"/>
    </row>
    <row r="284" spans="5:5" x14ac:dyDescent="0.25">
      <c r="E284" s="19"/>
    </row>
    <row r="316" spans="5:5" x14ac:dyDescent="0.25">
      <c r="E316" s="19"/>
    </row>
    <row r="346" spans="5:5" x14ac:dyDescent="0.25">
      <c r="E346" s="19"/>
    </row>
    <row r="348" spans="5:5" x14ac:dyDescent="0.25">
      <c r="E348" s="19"/>
    </row>
    <row r="367" spans="5:5" x14ac:dyDescent="0.25">
      <c r="E367" s="19"/>
    </row>
    <row r="382" spans="5:5" x14ac:dyDescent="0.25">
      <c r="E382" s="19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4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43543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58</v>
      </c>
      <c r="B4" s="29">
        <v>1122.17</v>
      </c>
      <c r="C4" s="15">
        <v>1122</v>
      </c>
      <c r="D4" s="16">
        <f>-B4+C4</f>
        <v>-0.17000000000007276</v>
      </c>
      <c r="E4" s="17"/>
    </row>
    <row r="5" spans="1:5" s="11" customFormat="1" x14ac:dyDescent="0.25">
      <c r="A5" s="29" t="s">
        <v>1098</v>
      </c>
      <c r="B5" s="29"/>
      <c r="C5" s="65"/>
      <c r="D5" s="16">
        <f t="shared" ref="D5:D11" si="0">-B5+C5</f>
        <v>0</v>
      </c>
      <c r="E5" s="17" t="s">
        <v>1494</v>
      </c>
    </row>
    <row r="6" spans="1:5" s="11" customFormat="1" x14ac:dyDescent="0.25">
      <c r="A6" s="29" t="s">
        <v>971</v>
      </c>
      <c r="B6" s="29">
        <v>628.9</v>
      </c>
      <c r="C6" s="15">
        <v>1176</v>
      </c>
      <c r="D6" s="16">
        <f t="shared" si="0"/>
        <v>547.1</v>
      </c>
      <c r="E6" s="17"/>
    </row>
    <row r="7" spans="1:5" s="11" customFormat="1" x14ac:dyDescent="0.25">
      <c r="A7" s="29" t="s">
        <v>17</v>
      </c>
      <c r="B7" s="29">
        <v>668.44</v>
      </c>
      <c r="C7" s="22">
        <v>668</v>
      </c>
      <c r="D7" s="16">
        <f t="shared" si="0"/>
        <v>-0.44000000000005457</v>
      </c>
      <c r="E7" s="17"/>
    </row>
    <row r="8" spans="1:5" s="11" customFormat="1" x14ac:dyDescent="0.25">
      <c r="A8" s="29" t="s">
        <v>1257</v>
      </c>
      <c r="B8" s="29">
        <v>1652.12</v>
      </c>
      <c r="C8" s="15">
        <v>1652</v>
      </c>
      <c r="D8" s="16">
        <f t="shared" si="0"/>
        <v>-0.11999999999989086</v>
      </c>
      <c r="E8" s="17"/>
    </row>
    <row r="9" spans="1:5" s="11" customFormat="1" x14ac:dyDescent="0.25">
      <c r="A9" s="29" t="s">
        <v>1304</v>
      </c>
      <c r="B9" s="29">
        <v>297.5</v>
      </c>
      <c r="C9" s="22">
        <v>298</v>
      </c>
      <c r="D9" s="16">
        <f t="shared" si="0"/>
        <v>0.5</v>
      </c>
      <c r="E9" s="17"/>
    </row>
    <row r="10" spans="1:5" s="11" customFormat="1" x14ac:dyDescent="0.25">
      <c r="A10" s="29" t="s">
        <v>1493</v>
      </c>
      <c r="B10" s="29">
        <v>1225.53</v>
      </c>
      <c r="C10" s="15">
        <v>1226</v>
      </c>
      <c r="D10" s="16">
        <f t="shared" si="0"/>
        <v>0.47000000000002728</v>
      </c>
      <c r="E10" s="17"/>
    </row>
    <row r="11" spans="1:5" s="11" customFormat="1" x14ac:dyDescent="0.25">
      <c r="A11" s="29" t="s">
        <v>109</v>
      </c>
      <c r="B11" s="29">
        <v>291.94</v>
      </c>
      <c r="C11" s="15">
        <v>605</v>
      </c>
      <c r="D11" s="16">
        <f t="shared" si="0"/>
        <v>313.06</v>
      </c>
      <c r="E11" s="17"/>
    </row>
    <row r="12" spans="1:5" x14ac:dyDescent="0.25">
      <c r="B12" s="18"/>
      <c r="C12" s="18"/>
    </row>
    <row r="13" spans="1:5" x14ac:dyDescent="0.25">
      <c r="B13" s="18"/>
      <c r="C13" s="18"/>
    </row>
    <row r="17" spans="5:5" x14ac:dyDescent="0.25">
      <c r="E17" s="19"/>
    </row>
    <row r="28" spans="5:5" x14ac:dyDescent="0.25">
      <c r="E28" s="19"/>
    </row>
    <row r="96" spans="5:5" x14ac:dyDescent="0.25">
      <c r="E96" s="19"/>
    </row>
    <row r="113" spans="5:5" x14ac:dyDescent="0.25">
      <c r="E113" s="19"/>
    </row>
    <row r="124" spans="5:5" x14ac:dyDescent="0.25">
      <c r="E124" s="19"/>
    </row>
    <row r="129" spans="5:5" x14ac:dyDescent="0.25">
      <c r="E129" s="19"/>
    </row>
    <row r="166" spans="5:5" x14ac:dyDescent="0.25">
      <c r="E166" s="19"/>
    </row>
    <row r="178" spans="5:5" x14ac:dyDescent="0.25">
      <c r="E178" s="19"/>
    </row>
    <row r="185" spans="5:5" x14ac:dyDescent="0.25">
      <c r="E185" s="19"/>
    </row>
    <row r="254" spans="5:5" x14ac:dyDescent="0.25">
      <c r="E254" s="19"/>
    </row>
    <row r="260" spans="5:5" x14ac:dyDescent="0.25">
      <c r="E260" s="19"/>
    </row>
    <row r="286" spans="5:5" x14ac:dyDescent="0.25">
      <c r="E286" s="19"/>
    </row>
    <row r="318" spans="5:5" x14ac:dyDescent="0.25">
      <c r="E318" s="19"/>
    </row>
    <row r="348" spans="5:5" x14ac:dyDescent="0.25">
      <c r="E348" s="19"/>
    </row>
    <row r="350" spans="5:5" x14ac:dyDescent="0.25">
      <c r="E350" s="19"/>
    </row>
    <row r="369" spans="5:5" x14ac:dyDescent="0.25">
      <c r="E369" s="19"/>
    </row>
    <row r="384" spans="5:5" x14ac:dyDescent="0.25">
      <c r="E384" s="19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E28" sqref="E2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43536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1354</v>
      </c>
      <c r="B4" s="29">
        <v>610.11</v>
      </c>
      <c r="C4" s="15">
        <v>610</v>
      </c>
      <c r="D4" s="16">
        <f>-B4+C4</f>
        <v>-0.11000000000001364</v>
      </c>
      <c r="E4" s="17"/>
    </row>
    <row r="5" spans="1:5" s="11" customFormat="1" x14ac:dyDescent="0.25">
      <c r="A5" s="29" t="s">
        <v>39</v>
      </c>
      <c r="B5" s="29">
        <v>581.79</v>
      </c>
      <c r="C5" s="65">
        <v>582</v>
      </c>
      <c r="D5" s="16">
        <f t="shared" ref="D5:D10" si="0">-B5+C5</f>
        <v>0.21000000000003638</v>
      </c>
      <c r="E5" s="17"/>
    </row>
    <row r="6" spans="1:5" s="11" customFormat="1" x14ac:dyDescent="0.25">
      <c r="A6" s="29" t="s">
        <v>1086</v>
      </c>
      <c r="B6" s="29">
        <v>1481.11</v>
      </c>
      <c r="C6" s="15">
        <v>1481</v>
      </c>
      <c r="D6" s="16">
        <f t="shared" si="0"/>
        <v>-0.10999999999989996</v>
      </c>
      <c r="E6" s="17"/>
    </row>
    <row r="7" spans="1:5" s="11" customFormat="1" x14ac:dyDescent="0.25">
      <c r="A7" s="29" t="s">
        <v>1257</v>
      </c>
      <c r="B7" s="29">
        <v>2192.54</v>
      </c>
      <c r="C7" s="22">
        <v>2192</v>
      </c>
      <c r="D7" s="16">
        <f t="shared" si="0"/>
        <v>-0.53999999999996362</v>
      </c>
      <c r="E7" s="17"/>
    </row>
    <row r="8" spans="1:5" s="11" customFormat="1" x14ac:dyDescent="0.25">
      <c r="A8" s="29" t="s">
        <v>1492</v>
      </c>
      <c r="B8" s="29">
        <v>1967.17</v>
      </c>
      <c r="C8" s="15">
        <v>1970</v>
      </c>
      <c r="D8" s="16">
        <f t="shared" si="0"/>
        <v>2.8299999999999272</v>
      </c>
      <c r="E8" s="17"/>
    </row>
    <row r="9" spans="1:5" s="11" customFormat="1" x14ac:dyDescent="0.25">
      <c r="A9" s="29" t="s">
        <v>144</v>
      </c>
      <c r="B9" s="29">
        <v>899.99</v>
      </c>
      <c r="C9" s="22">
        <v>900</v>
      </c>
      <c r="D9" s="16">
        <f t="shared" si="0"/>
        <v>9.9999999999909051E-3</v>
      </c>
      <c r="E9" s="17"/>
    </row>
    <row r="10" spans="1:5" s="11" customFormat="1" x14ac:dyDescent="0.25">
      <c r="A10" s="29" t="s">
        <v>46</v>
      </c>
      <c r="B10" s="29">
        <v>2122.9</v>
      </c>
      <c r="C10" s="15">
        <v>2123</v>
      </c>
      <c r="D10" s="16">
        <f t="shared" si="0"/>
        <v>9.9999999999909051E-2</v>
      </c>
      <c r="E10" s="17"/>
    </row>
    <row r="11" spans="1:5" x14ac:dyDescent="0.25">
      <c r="B11" s="18"/>
      <c r="C11" s="18"/>
    </row>
    <row r="12" spans="1:5" x14ac:dyDescent="0.25">
      <c r="B12" s="18"/>
      <c r="C12" s="18"/>
    </row>
    <row r="16" spans="1:5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"/>
  <sheetViews>
    <sheetView workbookViewId="0">
      <selection activeCell="A4" sqref="A4:A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43603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761</v>
      </c>
      <c r="B4" s="29">
        <v>1824.54</v>
      </c>
      <c r="C4" s="91"/>
      <c r="D4" s="16">
        <f>-B4+C4</f>
        <v>-1824.54</v>
      </c>
      <c r="E4" s="17"/>
    </row>
    <row r="5" spans="1:5" s="11" customFormat="1" x14ac:dyDescent="0.25">
      <c r="A5" s="29" t="s">
        <v>1341</v>
      </c>
      <c r="B5" s="29">
        <v>2302.14</v>
      </c>
      <c r="C5" s="65"/>
      <c r="D5" s="16">
        <f t="shared" ref="D5" si="0">-B5+C5</f>
        <v>-2302.14</v>
      </c>
      <c r="E5" s="17"/>
    </row>
    <row r="6" spans="1:5" x14ac:dyDescent="0.25">
      <c r="B6" s="18"/>
      <c r="C6" s="18"/>
    </row>
    <row r="7" spans="1:5" x14ac:dyDescent="0.25">
      <c r="B7" s="18"/>
      <c r="C7" s="18"/>
    </row>
    <row r="11" spans="1:5" x14ac:dyDescent="0.25">
      <c r="E11" s="19"/>
    </row>
    <row r="22" spans="5:5" x14ac:dyDescent="0.25">
      <c r="E22" s="19"/>
    </row>
    <row r="90" spans="5:5" x14ac:dyDescent="0.25">
      <c r="E90" s="19"/>
    </row>
    <row r="107" spans="5:5" x14ac:dyDescent="0.25">
      <c r="E107" s="19"/>
    </row>
    <row r="118" spans="5:5" x14ac:dyDescent="0.25">
      <c r="E118" s="19"/>
    </row>
    <row r="123" spans="5:5" x14ac:dyDescent="0.25">
      <c r="E123" s="19"/>
    </row>
    <row r="160" spans="5:5" x14ac:dyDescent="0.25">
      <c r="E160" s="19"/>
    </row>
    <row r="172" spans="5:5" x14ac:dyDescent="0.25">
      <c r="E172" s="19"/>
    </row>
    <row r="179" spans="5:5" x14ac:dyDescent="0.25">
      <c r="E179" s="19"/>
    </row>
    <row r="248" spans="5:5" x14ac:dyDescent="0.25">
      <c r="E248" s="19"/>
    </row>
    <row r="254" spans="5:5" x14ac:dyDescent="0.25">
      <c r="E254" s="19"/>
    </row>
    <row r="280" spans="5:5" x14ac:dyDescent="0.25">
      <c r="E280" s="19"/>
    </row>
    <row r="312" spans="5:5" x14ac:dyDescent="0.25">
      <c r="E312" s="19"/>
    </row>
    <row r="342" spans="5:5" x14ac:dyDescent="0.25">
      <c r="E342" s="19"/>
    </row>
    <row r="344" spans="5:5" x14ac:dyDescent="0.25">
      <c r="E344" s="19"/>
    </row>
    <row r="363" spans="5:5" x14ac:dyDescent="0.25">
      <c r="E363" s="19"/>
    </row>
    <row r="378" spans="5:5" x14ac:dyDescent="0.25">
      <c r="E378" s="19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43536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137</v>
      </c>
      <c r="B4" s="29"/>
      <c r="C4" s="15"/>
      <c r="D4" s="16">
        <f>-B4+C4</f>
        <v>0</v>
      </c>
      <c r="E4" s="17" t="s">
        <v>68</v>
      </c>
    </row>
    <row r="5" spans="1:5" s="11" customFormat="1" x14ac:dyDescent="0.25">
      <c r="A5" s="29" t="s">
        <v>1486</v>
      </c>
      <c r="B5" s="29">
        <v>526.51</v>
      </c>
      <c r="C5" s="65">
        <v>527</v>
      </c>
      <c r="D5" s="16">
        <f t="shared" ref="D5:D10" si="0">-B5+C5</f>
        <v>0.49000000000000909</v>
      </c>
      <c r="E5" s="17"/>
    </row>
    <row r="6" spans="1:5" s="11" customFormat="1" x14ac:dyDescent="0.25">
      <c r="A6" s="29" t="s">
        <v>1483</v>
      </c>
      <c r="B6" s="29">
        <v>676.17</v>
      </c>
      <c r="C6" s="15">
        <v>676</v>
      </c>
      <c r="D6" s="16">
        <f t="shared" si="0"/>
        <v>-0.16999999999995907</v>
      </c>
      <c r="E6" s="17"/>
    </row>
    <row r="7" spans="1:5" s="11" customFormat="1" x14ac:dyDescent="0.25">
      <c r="A7" s="29" t="s">
        <v>1491</v>
      </c>
      <c r="B7" s="29">
        <v>556.16999999999996</v>
      </c>
      <c r="C7" s="22">
        <v>556</v>
      </c>
      <c r="D7" s="16">
        <f t="shared" si="0"/>
        <v>-0.16999999999995907</v>
      </c>
      <c r="E7" s="17"/>
    </row>
    <row r="8" spans="1:5" s="11" customFormat="1" x14ac:dyDescent="0.25">
      <c r="A8" s="29" t="s">
        <v>98</v>
      </c>
      <c r="B8" s="29">
        <v>937.08</v>
      </c>
      <c r="C8" s="15">
        <v>937</v>
      </c>
      <c r="D8" s="16">
        <f t="shared" si="0"/>
        <v>-8.0000000000040927E-2</v>
      </c>
      <c r="E8" s="17"/>
    </row>
    <row r="9" spans="1:5" s="11" customFormat="1" x14ac:dyDescent="0.25">
      <c r="A9" s="29" t="s">
        <v>41</v>
      </c>
      <c r="B9" s="1">
        <v>1488.38</v>
      </c>
      <c r="C9" s="65">
        <v>1488</v>
      </c>
      <c r="D9" s="16">
        <f t="shared" si="0"/>
        <v>-0.38000000000010914</v>
      </c>
      <c r="E9" s="17"/>
    </row>
    <row r="10" spans="1:5" s="11" customFormat="1" x14ac:dyDescent="0.25">
      <c r="A10" s="29" t="s">
        <v>33</v>
      </c>
      <c r="B10" s="29">
        <v>1932.05</v>
      </c>
      <c r="C10" s="15">
        <v>1932</v>
      </c>
      <c r="D10" s="16">
        <f t="shared" si="0"/>
        <v>-4.9999999999954525E-2</v>
      </c>
      <c r="E10" s="17"/>
    </row>
    <row r="11" spans="1:5" x14ac:dyDescent="0.25">
      <c r="B11" s="18"/>
      <c r="C11" s="18"/>
    </row>
    <row r="12" spans="1:5" x14ac:dyDescent="0.25">
      <c r="B12" s="18"/>
      <c r="C12" s="18"/>
    </row>
    <row r="16" spans="1:5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1"/>
  <sheetViews>
    <sheetView workbookViewId="0">
      <selection activeCell="G16" sqref="G1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43531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23</v>
      </c>
      <c r="B4" s="29">
        <v>1267.01</v>
      </c>
      <c r="C4" s="65">
        <v>1267</v>
      </c>
      <c r="D4" s="16">
        <f>-B4+C4</f>
        <v>-9.9999999999909051E-3</v>
      </c>
      <c r="E4" s="17"/>
    </row>
    <row r="5" spans="1:5" s="11" customFormat="1" x14ac:dyDescent="0.25">
      <c r="A5" s="29" t="s">
        <v>29</v>
      </c>
      <c r="B5" s="29">
        <v>854.51</v>
      </c>
      <c r="C5" s="65">
        <v>855</v>
      </c>
      <c r="D5" s="16">
        <f t="shared" ref="D5:D8" si="0">-B5+C5</f>
        <v>0.49000000000000909</v>
      </c>
      <c r="E5" s="17"/>
    </row>
    <row r="6" spans="1:5" s="11" customFormat="1" x14ac:dyDescent="0.25">
      <c r="A6" s="29" t="s">
        <v>143</v>
      </c>
      <c r="B6" s="29">
        <v>2024.94</v>
      </c>
      <c r="C6" s="65">
        <v>2025</v>
      </c>
      <c r="D6" s="16">
        <f t="shared" si="0"/>
        <v>5.999999999994543E-2</v>
      </c>
      <c r="E6" s="17"/>
    </row>
    <row r="7" spans="1:5" s="11" customFormat="1" x14ac:dyDescent="0.25">
      <c r="A7" s="29" t="s">
        <v>141</v>
      </c>
      <c r="B7" s="29">
        <v>939.02</v>
      </c>
      <c r="C7" s="65">
        <v>939</v>
      </c>
      <c r="D7" s="16">
        <f t="shared" si="0"/>
        <v>-1.999999999998181E-2</v>
      </c>
      <c r="E7" s="17"/>
    </row>
    <row r="8" spans="1:5" s="11" customFormat="1" x14ac:dyDescent="0.25">
      <c r="A8" s="29" t="s">
        <v>126</v>
      </c>
      <c r="B8" s="29">
        <v>564.09</v>
      </c>
      <c r="C8" s="65">
        <v>564</v>
      </c>
      <c r="D8" s="16">
        <f t="shared" si="0"/>
        <v>-9.0000000000031832E-2</v>
      </c>
      <c r="E8" s="17"/>
    </row>
    <row r="9" spans="1:5" x14ac:dyDescent="0.25">
      <c r="B9" s="18"/>
      <c r="C9" s="18"/>
    </row>
    <row r="10" spans="1:5" x14ac:dyDescent="0.25">
      <c r="B10" s="18"/>
      <c r="C10" s="18"/>
    </row>
    <row r="14" spans="1:5" x14ac:dyDescent="0.25">
      <c r="E14" s="19"/>
    </row>
    <row r="25" spans="5:5" x14ac:dyDescent="0.25">
      <c r="E25" s="19"/>
    </row>
    <row r="93" spans="5:5" x14ac:dyDescent="0.25">
      <c r="E93" s="19"/>
    </row>
    <row r="110" spans="5:5" x14ac:dyDescent="0.25">
      <c r="E110" s="19"/>
    </row>
    <row r="121" spans="5:5" x14ac:dyDescent="0.25">
      <c r="E121" s="19"/>
    </row>
    <row r="126" spans="5:5" x14ac:dyDescent="0.25">
      <c r="E126" s="19"/>
    </row>
    <row r="163" spans="5:5" x14ac:dyDescent="0.25">
      <c r="E163" s="19"/>
    </row>
    <row r="175" spans="5:5" x14ac:dyDescent="0.25">
      <c r="E175" s="19"/>
    </row>
    <row r="182" spans="5:5" x14ac:dyDescent="0.25">
      <c r="E182" s="19"/>
    </row>
    <row r="251" spans="5:5" x14ac:dyDescent="0.25">
      <c r="E251" s="19"/>
    </row>
    <row r="257" spans="5:5" x14ac:dyDescent="0.25">
      <c r="E257" s="19"/>
    </row>
    <row r="283" spans="5:5" x14ac:dyDescent="0.25">
      <c r="E283" s="19"/>
    </row>
    <row r="315" spans="5:5" x14ac:dyDescent="0.25">
      <c r="E315" s="19"/>
    </row>
    <row r="345" spans="5:5" x14ac:dyDescent="0.25">
      <c r="E345" s="19"/>
    </row>
    <row r="347" spans="5:5" x14ac:dyDescent="0.25">
      <c r="E347" s="19"/>
    </row>
    <row r="366" spans="5:5" x14ac:dyDescent="0.25">
      <c r="E366" s="19"/>
    </row>
    <row r="381" spans="5:5" x14ac:dyDescent="0.25">
      <c r="E381" s="19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G6" sqref="G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43531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76</v>
      </c>
      <c r="B4" s="29">
        <v>386.34</v>
      </c>
      <c r="C4" s="65">
        <v>386</v>
      </c>
      <c r="D4" s="16">
        <f>-B4+C4</f>
        <v>-0.33999999999997499</v>
      </c>
      <c r="E4" s="17"/>
    </row>
    <row r="5" spans="1:5" s="11" customFormat="1" x14ac:dyDescent="0.25">
      <c r="A5" s="29" t="s">
        <v>857</v>
      </c>
      <c r="B5" s="29">
        <v>397.74</v>
      </c>
      <c r="C5" s="65">
        <v>398</v>
      </c>
      <c r="D5" s="16">
        <f t="shared" ref="D5:D10" si="0">-B5+C5</f>
        <v>0.25999999999999091</v>
      </c>
      <c r="E5" s="17"/>
    </row>
    <row r="6" spans="1:5" s="11" customFormat="1" x14ac:dyDescent="0.25">
      <c r="A6" s="29" t="s">
        <v>1486</v>
      </c>
      <c r="B6" s="29">
        <v>268.29000000000002</v>
      </c>
      <c r="C6" s="65">
        <v>268</v>
      </c>
      <c r="D6" s="16">
        <f t="shared" si="0"/>
        <v>-0.29000000000002046</v>
      </c>
      <c r="E6" s="17"/>
    </row>
    <row r="7" spans="1:5" s="11" customFormat="1" x14ac:dyDescent="0.25">
      <c r="A7" s="29" t="s">
        <v>1489</v>
      </c>
      <c r="B7" s="29">
        <v>723.72</v>
      </c>
      <c r="C7" s="65">
        <v>724</v>
      </c>
      <c r="D7" s="16">
        <f t="shared" si="0"/>
        <v>0.27999999999997272</v>
      </c>
      <c r="E7" s="17"/>
    </row>
    <row r="8" spans="1:5" s="11" customFormat="1" x14ac:dyDescent="0.25">
      <c r="A8" s="29" t="s">
        <v>1490</v>
      </c>
      <c r="B8" s="29">
        <v>2487.08</v>
      </c>
      <c r="C8" s="65">
        <f>1067+1420</f>
        <v>2487</v>
      </c>
      <c r="D8" s="16">
        <f t="shared" si="0"/>
        <v>-7.999999999992724E-2</v>
      </c>
      <c r="E8" s="17"/>
    </row>
    <row r="9" spans="1:5" s="11" customFormat="1" x14ac:dyDescent="0.25">
      <c r="A9" s="29" t="s">
        <v>12</v>
      </c>
      <c r="B9" s="29">
        <v>335.37</v>
      </c>
      <c r="C9" s="65">
        <v>335</v>
      </c>
      <c r="D9" s="16">
        <f t="shared" si="0"/>
        <v>-0.37000000000000455</v>
      </c>
      <c r="E9" s="17"/>
    </row>
    <row r="10" spans="1:5" s="11" customFormat="1" x14ac:dyDescent="0.25">
      <c r="A10" s="29" t="s">
        <v>96</v>
      </c>
      <c r="B10" s="29">
        <v>11971</v>
      </c>
      <c r="C10" s="65">
        <v>11971</v>
      </c>
      <c r="D10" s="16">
        <f t="shared" si="0"/>
        <v>0</v>
      </c>
      <c r="E10" s="17"/>
    </row>
    <row r="11" spans="1:5" x14ac:dyDescent="0.25">
      <c r="B11" s="18"/>
      <c r="C11" s="18"/>
    </row>
    <row r="12" spans="1:5" x14ac:dyDescent="0.25">
      <c r="B12" s="18"/>
      <c r="C12" s="18"/>
    </row>
    <row r="16" spans="1:5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C8" sqref="C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43531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60</v>
      </c>
      <c r="B4" s="29">
        <v>1726.47</v>
      </c>
      <c r="C4" s="65">
        <v>1727</v>
      </c>
      <c r="D4" s="16">
        <f>-B4+C4</f>
        <v>0.52999999999997272</v>
      </c>
      <c r="E4" s="17"/>
    </row>
    <row r="5" spans="1:5" s="11" customFormat="1" x14ac:dyDescent="0.25">
      <c r="A5" s="29" t="s">
        <v>1487</v>
      </c>
      <c r="B5" s="29">
        <v>1131.53</v>
      </c>
      <c r="C5" s="65">
        <v>1131</v>
      </c>
      <c r="D5" s="16">
        <f t="shared" ref="D5:D9" si="0">-B5+C5</f>
        <v>-0.52999999999997272</v>
      </c>
      <c r="E5" s="17"/>
    </row>
    <row r="6" spans="1:5" s="11" customFormat="1" x14ac:dyDescent="0.25">
      <c r="A6" s="29" t="s">
        <v>78</v>
      </c>
      <c r="B6" s="1">
        <v>2235.5500000000002</v>
      </c>
      <c r="C6" s="68">
        <v>2236</v>
      </c>
      <c r="D6" s="16">
        <f t="shared" si="0"/>
        <v>0.4499999999998181</v>
      </c>
      <c r="E6" s="17"/>
    </row>
    <row r="7" spans="1:5" s="11" customFormat="1" x14ac:dyDescent="0.25">
      <c r="A7" s="29" t="s">
        <v>1488</v>
      </c>
      <c r="B7" s="29">
        <v>429.27</v>
      </c>
      <c r="C7" s="65">
        <v>429</v>
      </c>
      <c r="D7" s="16">
        <f t="shared" si="0"/>
        <v>-0.26999999999998181</v>
      </c>
      <c r="E7" s="17"/>
    </row>
    <row r="8" spans="1:5" s="11" customFormat="1" x14ac:dyDescent="0.25">
      <c r="A8" s="29" t="s">
        <v>49</v>
      </c>
      <c r="B8" s="1">
        <v>1508.88</v>
      </c>
      <c r="C8" s="65">
        <v>1509</v>
      </c>
      <c r="D8" s="16">
        <f t="shared" si="0"/>
        <v>0.11999999999989086</v>
      </c>
      <c r="E8" s="17"/>
    </row>
    <row r="9" spans="1:5" s="11" customFormat="1" x14ac:dyDescent="0.25">
      <c r="A9" s="29" t="s">
        <v>1354</v>
      </c>
      <c r="B9" s="29">
        <v>851.16</v>
      </c>
      <c r="C9" s="65">
        <v>851</v>
      </c>
      <c r="D9" s="16">
        <f t="shared" si="0"/>
        <v>-0.15999999999996817</v>
      </c>
      <c r="E9" s="17"/>
    </row>
    <row r="10" spans="1:5" x14ac:dyDescent="0.25">
      <c r="B10" s="18"/>
      <c r="C10" s="18"/>
    </row>
    <row r="11" spans="1:5" x14ac:dyDescent="0.25">
      <c r="B11" s="18"/>
      <c r="C11" s="18"/>
    </row>
    <row r="15" spans="1:5" x14ac:dyDescent="0.25">
      <c r="E15" s="19"/>
    </row>
    <row r="26" spans="5:5" x14ac:dyDescent="0.25">
      <c r="E26" s="19"/>
    </row>
    <row r="94" spans="5:5" x14ac:dyDescent="0.25">
      <c r="E94" s="19"/>
    </row>
    <row r="111" spans="5:5" x14ac:dyDescent="0.25">
      <c r="E111" s="19"/>
    </row>
    <row r="122" spans="5:5" x14ac:dyDescent="0.25">
      <c r="E122" s="19"/>
    </row>
    <row r="127" spans="5:5" x14ac:dyDescent="0.25">
      <c r="E127" s="19"/>
    </row>
    <row r="164" spans="5:5" x14ac:dyDescent="0.25">
      <c r="E164" s="19"/>
    </row>
    <row r="176" spans="5:5" x14ac:dyDescent="0.25">
      <c r="E176" s="19"/>
    </row>
    <row r="183" spans="5:5" x14ac:dyDescent="0.25">
      <c r="E183" s="19"/>
    </row>
    <row r="252" spans="5:5" x14ac:dyDescent="0.25">
      <c r="E252" s="19"/>
    </row>
    <row r="258" spans="5:5" x14ac:dyDescent="0.25">
      <c r="E258" s="19"/>
    </row>
    <row r="284" spans="5:5" x14ac:dyDescent="0.25">
      <c r="E284" s="19"/>
    </row>
    <row r="316" spans="5:5" x14ac:dyDescent="0.25">
      <c r="E316" s="19"/>
    </row>
    <row r="346" spans="5:5" x14ac:dyDescent="0.25">
      <c r="E346" s="19"/>
    </row>
    <row r="348" spans="5:5" x14ac:dyDescent="0.25">
      <c r="E348" s="19"/>
    </row>
    <row r="367" spans="5:5" x14ac:dyDescent="0.25">
      <c r="E367" s="19"/>
    </row>
    <row r="382" spans="5:5" x14ac:dyDescent="0.25">
      <c r="E382" s="19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C5" sqref="C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43528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131</v>
      </c>
      <c r="B4" s="29">
        <v>3729.59</v>
      </c>
      <c r="C4" s="65">
        <v>3730</v>
      </c>
      <c r="D4" s="16">
        <f>-B4+C4</f>
        <v>0.40999999999985448</v>
      </c>
      <c r="E4" s="17"/>
    </row>
    <row r="5" spans="1:5" s="11" customFormat="1" x14ac:dyDescent="0.25">
      <c r="A5" s="29" t="s">
        <v>23</v>
      </c>
      <c r="B5" s="29">
        <v>1494.2</v>
      </c>
      <c r="C5" s="15">
        <v>1493</v>
      </c>
      <c r="D5" s="16">
        <f t="shared" ref="D5:D9" si="0">-B5+C5</f>
        <v>-1.2000000000000455</v>
      </c>
      <c r="E5" s="17"/>
    </row>
    <row r="6" spans="1:5" s="11" customFormat="1" x14ac:dyDescent="0.25">
      <c r="A6" s="29" t="s">
        <v>1086</v>
      </c>
      <c r="B6" s="29">
        <v>260.24</v>
      </c>
      <c r="C6" s="65">
        <v>260</v>
      </c>
      <c r="D6" s="16">
        <f t="shared" si="0"/>
        <v>-0.24000000000000909</v>
      </c>
      <c r="E6" s="17"/>
    </row>
    <row r="7" spans="1:5" s="11" customFormat="1" x14ac:dyDescent="0.25">
      <c r="A7" s="29" t="s">
        <v>137</v>
      </c>
      <c r="B7" s="29">
        <v>713.48</v>
      </c>
      <c r="C7" s="15">
        <v>713</v>
      </c>
      <c r="D7" s="16">
        <f t="shared" si="0"/>
        <v>-0.48000000000001819</v>
      </c>
      <c r="E7" s="17"/>
    </row>
    <row r="8" spans="1:5" s="11" customFormat="1" x14ac:dyDescent="0.25">
      <c r="A8" s="29" t="s">
        <v>71</v>
      </c>
      <c r="B8" s="29">
        <v>625.38</v>
      </c>
      <c r="C8" s="15">
        <v>625</v>
      </c>
      <c r="D8" s="16">
        <f t="shared" si="0"/>
        <v>-0.37999999999999545</v>
      </c>
      <c r="E8" s="17"/>
    </row>
    <row r="9" spans="1:5" s="11" customFormat="1" x14ac:dyDescent="0.25">
      <c r="A9" s="29" t="s">
        <v>50</v>
      </c>
      <c r="B9" s="29">
        <v>2396.16</v>
      </c>
      <c r="C9" s="65">
        <v>2397</v>
      </c>
      <c r="D9" s="16">
        <f t="shared" si="0"/>
        <v>0.84000000000014552</v>
      </c>
      <c r="E9" s="17"/>
    </row>
    <row r="10" spans="1:5" x14ac:dyDescent="0.25">
      <c r="B10" s="18"/>
      <c r="C10" s="18"/>
    </row>
    <row r="11" spans="1:5" x14ac:dyDescent="0.25">
      <c r="B11" s="18"/>
      <c r="C11" s="18"/>
    </row>
    <row r="15" spans="1:5" x14ac:dyDescent="0.25">
      <c r="E15" s="19"/>
    </row>
    <row r="26" spans="5:5" x14ac:dyDescent="0.25">
      <c r="E26" s="19"/>
    </row>
    <row r="94" spans="5:5" x14ac:dyDescent="0.25">
      <c r="E94" s="19"/>
    </row>
    <row r="111" spans="5:5" x14ac:dyDescent="0.25">
      <c r="E111" s="19"/>
    </row>
    <row r="122" spans="5:5" x14ac:dyDescent="0.25">
      <c r="E122" s="19"/>
    </row>
    <row r="127" spans="5:5" x14ac:dyDescent="0.25">
      <c r="E127" s="19"/>
    </row>
    <row r="164" spans="5:5" x14ac:dyDescent="0.25">
      <c r="E164" s="19"/>
    </row>
    <row r="176" spans="5:5" x14ac:dyDescent="0.25">
      <c r="E176" s="19"/>
    </row>
    <row r="183" spans="5:5" x14ac:dyDescent="0.25">
      <c r="E183" s="19"/>
    </row>
    <row r="252" spans="5:5" x14ac:dyDescent="0.25">
      <c r="E252" s="19"/>
    </row>
    <row r="258" spans="5:5" x14ac:dyDescent="0.25">
      <c r="E258" s="19"/>
    </row>
    <row r="284" spans="5:5" x14ac:dyDescent="0.25">
      <c r="E284" s="19"/>
    </row>
    <row r="316" spans="5:5" x14ac:dyDescent="0.25">
      <c r="E316" s="19"/>
    </row>
    <row r="346" spans="5:5" x14ac:dyDescent="0.25">
      <c r="E346" s="19"/>
    </row>
    <row r="348" spans="5:5" x14ac:dyDescent="0.25">
      <c r="E348" s="19"/>
    </row>
    <row r="367" spans="5:5" x14ac:dyDescent="0.25">
      <c r="E367" s="19"/>
    </row>
    <row r="382" spans="5:5" x14ac:dyDescent="0.25">
      <c r="E382" s="19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6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43526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41</v>
      </c>
      <c r="B4" s="29">
        <v>2605.37</v>
      </c>
      <c r="C4" s="15">
        <v>2606</v>
      </c>
      <c r="D4" s="16">
        <f>-B4+C4</f>
        <v>0.63000000000010914</v>
      </c>
      <c r="E4" s="17"/>
    </row>
    <row r="5" spans="1:5" s="11" customFormat="1" x14ac:dyDescent="0.25">
      <c r="A5" s="29" t="s">
        <v>89</v>
      </c>
      <c r="B5" s="29">
        <v>1023.43</v>
      </c>
      <c r="C5" s="65">
        <v>1023</v>
      </c>
      <c r="D5" s="16">
        <f t="shared" ref="D5:D13" si="0">-B5+C5</f>
        <v>-0.42999999999994998</v>
      </c>
      <c r="E5" s="17"/>
    </row>
    <row r="6" spans="1:5" s="11" customFormat="1" x14ac:dyDescent="0.25">
      <c r="A6" s="29" t="s">
        <v>1484</v>
      </c>
      <c r="B6" s="29">
        <v>1355.85</v>
      </c>
      <c r="C6" s="15">
        <v>1356</v>
      </c>
      <c r="D6" s="16">
        <f t="shared" si="0"/>
        <v>0.15000000000009095</v>
      </c>
      <c r="E6" s="17"/>
    </row>
    <row r="7" spans="1:5" s="11" customFormat="1" x14ac:dyDescent="0.25">
      <c r="A7" s="29" t="s">
        <v>146</v>
      </c>
      <c r="B7" s="1">
        <v>1112.07</v>
      </c>
      <c r="C7" s="22">
        <v>1112</v>
      </c>
      <c r="D7" s="16">
        <f t="shared" si="0"/>
        <v>-6.9999999999936335E-2</v>
      </c>
      <c r="E7" s="17"/>
    </row>
    <row r="8" spans="1:5" s="11" customFormat="1" x14ac:dyDescent="0.25">
      <c r="A8" s="29" t="s">
        <v>1485</v>
      </c>
      <c r="B8" s="1">
        <v>881.74</v>
      </c>
      <c r="C8" s="15">
        <v>882</v>
      </c>
      <c r="D8" s="16">
        <f t="shared" si="0"/>
        <v>0.25999999999999091</v>
      </c>
      <c r="E8" s="17"/>
    </row>
    <row r="9" spans="1:5" s="11" customFormat="1" ht="15.75" thickBot="1" x14ac:dyDescent="0.3">
      <c r="A9" s="29" t="s">
        <v>1486</v>
      </c>
      <c r="B9" s="1">
        <v>325.7</v>
      </c>
      <c r="C9" s="26">
        <v>326</v>
      </c>
      <c r="D9" s="16">
        <f t="shared" si="0"/>
        <v>0.30000000000001137</v>
      </c>
      <c r="E9" s="17"/>
    </row>
    <row r="10" spans="1:5" s="11" customFormat="1" x14ac:dyDescent="0.25">
      <c r="A10" s="29" t="s">
        <v>406</v>
      </c>
      <c r="B10" s="29">
        <v>537.23</v>
      </c>
      <c r="C10" s="15">
        <v>537</v>
      </c>
      <c r="D10" s="16">
        <f t="shared" ref="D10:D12" si="1">-B10+C10</f>
        <v>-0.23000000000001819</v>
      </c>
      <c r="E10" s="17"/>
    </row>
    <row r="11" spans="1:5" s="11" customFormat="1" x14ac:dyDescent="0.25">
      <c r="A11" s="29" t="s">
        <v>803</v>
      </c>
      <c r="B11" s="29">
        <v>376.06</v>
      </c>
      <c r="C11" s="15">
        <v>376</v>
      </c>
      <c r="D11" s="16">
        <f t="shared" si="1"/>
        <v>-6.0000000000002274E-2</v>
      </c>
      <c r="E11" s="17"/>
    </row>
    <row r="12" spans="1:5" s="11" customFormat="1" x14ac:dyDescent="0.25">
      <c r="A12" s="29" t="s">
        <v>1021</v>
      </c>
      <c r="B12" s="29">
        <v>579.54</v>
      </c>
      <c r="C12" s="15">
        <v>580</v>
      </c>
      <c r="D12" s="16">
        <f t="shared" si="1"/>
        <v>0.46000000000003638</v>
      </c>
      <c r="E12" s="17"/>
    </row>
    <row r="13" spans="1:5" s="11" customFormat="1" x14ac:dyDescent="0.25">
      <c r="A13" s="29" t="s">
        <v>1388</v>
      </c>
      <c r="B13" s="1">
        <v>492.24</v>
      </c>
      <c r="C13" s="15">
        <v>492</v>
      </c>
      <c r="D13" s="16">
        <f t="shared" si="0"/>
        <v>-0.24000000000000909</v>
      </c>
      <c r="E13" s="17"/>
    </row>
    <row r="14" spans="1:5" x14ac:dyDescent="0.25">
      <c r="B14" s="18"/>
      <c r="C14" s="18"/>
    </row>
    <row r="15" spans="1:5" x14ac:dyDescent="0.25">
      <c r="B15" s="18"/>
      <c r="C15" s="18"/>
    </row>
    <row r="19" spans="5:5" x14ac:dyDescent="0.25">
      <c r="E19" s="19"/>
    </row>
    <row r="30" spans="5:5" x14ac:dyDescent="0.25">
      <c r="E30" s="19"/>
    </row>
    <row r="98" spans="5:5" x14ac:dyDescent="0.25">
      <c r="E98" s="19"/>
    </row>
    <row r="115" spans="5:5" x14ac:dyDescent="0.25">
      <c r="E115" s="19"/>
    </row>
    <row r="126" spans="5:5" x14ac:dyDescent="0.25">
      <c r="E126" s="19"/>
    </row>
    <row r="131" spans="5:5" x14ac:dyDescent="0.25">
      <c r="E131" s="19"/>
    </row>
    <row r="168" spans="5:5" x14ac:dyDescent="0.25">
      <c r="E168" s="19"/>
    </row>
    <row r="180" spans="5:5" x14ac:dyDescent="0.25">
      <c r="E180" s="19"/>
    </row>
    <row r="187" spans="5:5" x14ac:dyDescent="0.25">
      <c r="E187" s="19"/>
    </row>
    <row r="256" spans="5:5" x14ac:dyDescent="0.25">
      <c r="E256" s="19"/>
    </row>
    <row r="262" spans="5:5" x14ac:dyDescent="0.25">
      <c r="E262" s="19"/>
    </row>
    <row r="288" spans="5:5" x14ac:dyDescent="0.25">
      <c r="E288" s="19"/>
    </row>
    <row r="320" spans="5:5" x14ac:dyDescent="0.25">
      <c r="E320" s="19"/>
    </row>
    <row r="350" spans="5:5" x14ac:dyDescent="0.25">
      <c r="E350" s="19"/>
    </row>
    <row r="352" spans="5:5" x14ac:dyDescent="0.25">
      <c r="E352" s="19"/>
    </row>
    <row r="371" spans="5:5" x14ac:dyDescent="0.25">
      <c r="E371" s="19"/>
    </row>
    <row r="386" spans="5:5" x14ac:dyDescent="0.25">
      <c r="E386" s="19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2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43525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1482</v>
      </c>
      <c r="B4" s="29">
        <v>1064.6099999999999</v>
      </c>
      <c r="C4" s="65">
        <v>1065</v>
      </c>
      <c r="D4" s="16">
        <f>-B4+C4</f>
        <v>0.39000000000010004</v>
      </c>
      <c r="E4" s="17"/>
    </row>
    <row r="5" spans="1:5" s="11" customFormat="1" x14ac:dyDescent="0.25">
      <c r="A5" s="29" t="s">
        <v>1360</v>
      </c>
      <c r="B5" s="29">
        <v>801.5</v>
      </c>
      <c r="C5" s="15">
        <v>801</v>
      </c>
      <c r="D5" s="16">
        <f t="shared" ref="D5:D9" si="0">-B5+C5</f>
        <v>-0.5</v>
      </c>
      <c r="E5" s="17"/>
    </row>
    <row r="6" spans="1:5" s="11" customFormat="1" x14ac:dyDescent="0.25">
      <c r="A6" s="29" t="s">
        <v>109</v>
      </c>
      <c r="B6" s="29">
        <v>470.92</v>
      </c>
      <c r="C6" s="65">
        <v>471</v>
      </c>
      <c r="D6" s="16">
        <f t="shared" si="0"/>
        <v>7.9999999999984084E-2</v>
      </c>
      <c r="E6" s="17"/>
    </row>
    <row r="7" spans="1:5" s="11" customFormat="1" x14ac:dyDescent="0.25">
      <c r="A7" s="29" t="s">
        <v>137</v>
      </c>
      <c r="B7" s="29">
        <v>672.17</v>
      </c>
      <c r="C7" s="15">
        <v>672</v>
      </c>
      <c r="D7" s="16">
        <f t="shared" si="0"/>
        <v>-0.16999999999995907</v>
      </c>
      <c r="E7" s="17"/>
    </row>
    <row r="8" spans="1:5" s="11" customFormat="1" ht="45" x14ac:dyDescent="0.25">
      <c r="A8" s="29" t="s">
        <v>1483</v>
      </c>
      <c r="B8" s="29">
        <v>1481.86</v>
      </c>
      <c r="C8" s="15">
        <v>1664</v>
      </c>
      <c r="D8" s="16">
        <f t="shared" si="0"/>
        <v>182.1400000000001</v>
      </c>
      <c r="E8" s="17" t="s">
        <v>1500</v>
      </c>
    </row>
    <row r="9" spans="1:5" s="11" customFormat="1" x14ac:dyDescent="0.25">
      <c r="A9" s="29" t="s">
        <v>786</v>
      </c>
      <c r="B9" s="29">
        <v>2538.41</v>
      </c>
      <c r="C9" s="15">
        <v>3279</v>
      </c>
      <c r="D9" s="16">
        <f t="shared" si="0"/>
        <v>740.59000000000015</v>
      </c>
      <c r="E9" s="17"/>
    </row>
    <row r="10" spans="1:5" s="11" customFormat="1" x14ac:dyDescent="0.25">
      <c r="A10" s="29" t="s">
        <v>12</v>
      </c>
      <c r="B10" s="29">
        <v>1830.69</v>
      </c>
      <c r="C10" s="15">
        <v>1831</v>
      </c>
      <c r="D10" s="16">
        <f t="shared" ref="D10:D11" si="1">-B10+C10</f>
        <v>0.30999999999994543</v>
      </c>
      <c r="E10" s="17"/>
    </row>
    <row r="11" spans="1:5" s="11" customFormat="1" x14ac:dyDescent="0.25">
      <c r="A11" s="1" t="s">
        <v>54</v>
      </c>
      <c r="B11" s="1">
        <v>872.08</v>
      </c>
      <c r="C11" s="15">
        <v>873</v>
      </c>
      <c r="D11" s="16">
        <f t="shared" si="1"/>
        <v>0.91999999999995907</v>
      </c>
      <c r="E11" s="17"/>
    </row>
    <row r="15" spans="1:5" x14ac:dyDescent="0.25">
      <c r="E15" s="19"/>
    </row>
    <row r="26" spans="5:5" x14ac:dyDescent="0.25">
      <c r="E26" s="19"/>
    </row>
    <row r="94" spans="5:5" x14ac:dyDescent="0.25">
      <c r="E94" s="19"/>
    </row>
    <row r="111" spans="5:5" x14ac:dyDescent="0.25">
      <c r="E111" s="19"/>
    </row>
    <row r="122" spans="5:5" x14ac:dyDescent="0.25">
      <c r="E122" s="19"/>
    </row>
    <row r="127" spans="5:5" x14ac:dyDescent="0.25">
      <c r="E127" s="19"/>
    </row>
    <row r="164" spans="5:5" x14ac:dyDescent="0.25">
      <c r="E164" s="19"/>
    </row>
    <row r="176" spans="5:5" x14ac:dyDescent="0.25">
      <c r="E176" s="19"/>
    </row>
    <row r="183" spans="5:5" x14ac:dyDescent="0.25">
      <c r="E183" s="19"/>
    </row>
    <row r="252" spans="5:5" x14ac:dyDescent="0.25">
      <c r="E252" s="19"/>
    </row>
    <row r="258" spans="5:5" x14ac:dyDescent="0.25">
      <c r="E258" s="19"/>
    </row>
    <row r="284" spans="5:5" x14ac:dyDescent="0.25">
      <c r="E284" s="19"/>
    </row>
    <row r="316" spans="5:5" x14ac:dyDescent="0.25">
      <c r="E316" s="19"/>
    </row>
    <row r="346" spans="5:5" x14ac:dyDescent="0.25">
      <c r="E346" s="19"/>
    </row>
    <row r="348" spans="5:5" x14ac:dyDescent="0.25">
      <c r="E348" s="19"/>
    </row>
    <row r="367" spans="5:5" x14ac:dyDescent="0.25">
      <c r="E367" s="19"/>
    </row>
    <row r="382" spans="5:5" x14ac:dyDescent="0.25">
      <c r="E382" s="19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9"/>
  <sheetViews>
    <sheetView workbookViewId="0">
      <selection activeCell="A6" sqref="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43523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1341</v>
      </c>
      <c r="B4" s="29">
        <v>1020.34</v>
      </c>
      <c r="C4" s="15">
        <v>1020</v>
      </c>
      <c r="D4" s="16">
        <f>-B4+C4</f>
        <v>-0.34000000000003183</v>
      </c>
      <c r="E4" s="17"/>
    </row>
    <row r="5" spans="1:5" s="11" customFormat="1" x14ac:dyDescent="0.25">
      <c r="A5" s="29" t="s">
        <v>1304</v>
      </c>
      <c r="B5" s="1">
        <v>453.74</v>
      </c>
      <c r="C5" s="15">
        <v>454</v>
      </c>
      <c r="D5" s="16">
        <f t="shared" ref="D5:D6" si="0">-B5+C5</f>
        <v>0.25999999999999091</v>
      </c>
      <c r="E5" s="17"/>
    </row>
    <row r="6" spans="1:5" s="11" customFormat="1" x14ac:dyDescent="0.25">
      <c r="A6" s="29" t="s">
        <v>786</v>
      </c>
      <c r="B6" s="29">
        <v>741.86</v>
      </c>
      <c r="C6" s="65"/>
      <c r="D6" s="16">
        <f t="shared" si="0"/>
        <v>-741.86</v>
      </c>
      <c r="E6" s="17"/>
    </row>
    <row r="7" spans="1:5" x14ac:dyDescent="0.25">
      <c r="B7" s="18"/>
      <c r="C7" s="18"/>
    </row>
    <row r="8" spans="1:5" x14ac:dyDescent="0.25">
      <c r="B8" s="18"/>
      <c r="C8" s="18"/>
    </row>
    <row r="12" spans="1:5" x14ac:dyDescent="0.25">
      <c r="E12" s="19"/>
    </row>
    <row r="23" spans="5:5" x14ac:dyDescent="0.25">
      <c r="E23" s="19"/>
    </row>
    <row r="91" spans="5:5" x14ac:dyDescent="0.25">
      <c r="E91" s="19"/>
    </row>
    <row r="108" spans="5:5" x14ac:dyDescent="0.25">
      <c r="E108" s="19"/>
    </row>
    <row r="119" spans="5:5" x14ac:dyDescent="0.25">
      <c r="E119" s="19"/>
    </row>
    <row r="124" spans="5:5" x14ac:dyDescent="0.25">
      <c r="E124" s="19"/>
    </row>
    <row r="161" spans="5:5" x14ac:dyDescent="0.25">
      <c r="E161" s="19"/>
    </row>
    <row r="173" spans="5:5" x14ac:dyDescent="0.25">
      <c r="E173" s="19"/>
    </row>
    <row r="180" spans="5:5" x14ac:dyDescent="0.25">
      <c r="E180" s="19"/>
    </row>
    <row r="249" spans="5:5" x14ac:dyDescent="0.25">
      <c r="E249" s="19"/>
    </row>
    <row r="255" spans="5:5" x14ac:dyDescent="0.25">
      <c r="E255" s="19"/>
    </row>
    <row r="281" spans="5:5" x14ac:dyDescent="0.25">
      <c r="E281" s="19"/>
    </row>
    <row r="313" spans="5:5" x14ac:dyDescent="0.25">
      <c r="E313" s="19"/>
    </row>
    <row r="343" spans="5:5" x14ac:dyDescent="0.25">
      <c r="E343" s="19"/>
    </row>
    <row r="345" spans="5:5" x14ac:dyDescent="0.25">
      <c r="E345" s="19"/>
    </row>
    <row r="364" spans="5:5" x14ac:dyDescent="0.25">
      <c r="E364" s="19"/>
    </row>
    <row r="379" spans="5:5" x14ac:dyDescent="0.25">
      <c r="E379" s="19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4"/>
  <sheetViews>
    <sheetView workbookViewId="0">
      <selection activeCell="C19" sqref="C19:C2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43520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24" t="s">
        <v>7</v>
      </c>
      <c r="B3" s="23" t="s">
        <v>119</v>
      </c>
      <c r="C3" s="9" t="s">
        <v>10</v>
      </c>
      <c r="D3" s="10" t="s">
        <v>11</v>
      </c>
    </row>
    <row r="4" spans="1:5" s="11" customFormat="1" x14ac:dyDescent="0.25">
      <c r="A4" s="1" t="s">
        <v>12</v>
      </c>
      <c r="B4" s="29">
        <v>370.85</v>
      </c>
      <c r="C4" s="15">
        <v>371</v>
      </c>
      <c r="D4" s="16">
        <f>-B4+C4</f>
        <v>0.14999999999997726</v>
      </c>
      <c r="E4" s="17"/>
    </row>
    <row r="5" spans="1:5" s="11" customFormat="1" x14ac:dyDescent="0.25">
      <c r="A5" s="1" t="s">
        <v>17</v>
      </c>
      <c r="B5" s="67">
        <v>700.8</v>
      </c>
      <c r="C5" s="15">
        <v>701</v>
      </c>
      <c r="D5" s="16">
        <f t="shared" ref="D5:D11" si="0">-B5+C5</f>
        <v>0.20000000000004547</v>
      </c>
      <c r="E5" s="17"/>
    </row>
    <row r="6" spans="1:5" s="11" customFormat="1" x14ac:dyDescent="0.25">
      <c r="A6" s="1" t="s">
        <v>1481</v>
      </c>
      <c r="B6" s="29">
        <v>271.58</v>
      </c>
      <c r="C6" s="15">
        <v>272</v>
      </c>
      <c r="D6" s="16">
        <f t="shared" si="0"/>
        <v>0.42000000000001592</v>
      </c>
      <c r="E6" s="17"/>
    </row>
    <row r="7" spans="1:5" s="11" customFormat="1" x14ac:dyDescent="0.25">
      <c r="A7" s="1" t="s">
        <v>133</v>
      </c>
      <c r="B7" s="67">
        <v>364.83</v>
      </c>
      <c r="C7" s="15">
        <v>365</v>
      </c>
      <c r="D7" s="16">
        <f t="shared" si="0"/>
        <v>0.17000000000001592</v>
      </c>
      <c r="E7" s="17"/>
    </row>
    <row r="8" spans="1:5" s="11" customFormat="1" x14ac:dyDescent="0.25">
      <c r="A8" s="1" t="s">
        <v>86</v>
      </c>
      <c r="B8" s="66">
        <v>1232.82</v>
      </c>
      <c r="C8" s="15">
        <v>1232</v>
      </c>
      <c r="D8" s="16">
        <f t="shared" si="0"/>
        <v>-0.81999999999993634</v>
      </c>
      <c r="E8" s="17"/>
    </row>
    <row r="9" spans="1:5" s="11" customFormat="1" x14ac:dyDescent="0.25">
      <c r="A9" s="1" t="s">
        <v>100</v>
      </c>
      <c r="B9" s="29">
        <v>736.35</v>
      </c>
      <c r="C9" s="15">
        <v>736</v>
      </c>
      <c r="D9" s="16">
        <f t="shared" ref="D9" si="1">-B9+C9</f>
        <v>-0.35000000000002274</v>
      </c>
      <c r="E9" s="17"/>
    </row>
    <row r="10" spans="1:5" s="11" customFormat="1" ht="15.75" thickBot="1" x14ac:dyDescent="0.3">
      <c r="A10" s="1" t="s">
        <v>19</v>
      </c>
      <c r="B10" s="67">
        <v>432.32</v>
      </c>
      <c r="C10" s="26">
        <v>432</v>
      </c>
      <c r="D10" s="16">
        <f t="shared" si="0"/>
        <v>-0.31999999999999318</v>
      </c>
      <c r="E10" s="17"/>
    </row>
    <row r="11" spans="1:5" s="11" customFormat="1" x14ac:dyDescent="0.25">
      <c r="A11" s="1" t="s">
        <v>18</v>
      </c>
      <c r="B11" s="29">
        <v>403.59</v>
      </c>
      <c r="C11" s="15">
        <v>404</v>
      </c>
      <c r="D11" s="16">
        <f t="shared" si="0"/>
        <v>0.41000000000002501</v>
      </c>
      <c r="E11" s="17"/>
    </row>
    <row r="12" spans="1:5" x14ac:dyDescent="0.25">
      <c r="B12" s="18"/>
      <c r="C12" s="18"/>
    </row>
    <row r="13" spans="1:5" x14ac:dyDescent="0.25">
      <c r="B13" s="18"/>
      <c r="C13" s="18"/>
    </row>
    <row r="17" spans="5:5" x14ac:dyDescent="0.25">
      <c r="E17" s="19"/>
    </row>
    <row r="28" spans="5:5" x14ac:dyDescent="0.25">
      <c r="E28" s="19"/>
    </row>
    <row r="96" spans="5:5" x14ac:dyDescent="0.25">
      <c r="E96" s="19"/>
    </row>
    <row r="113" spans="5:5" x14ac:dyDescent="0.25">
      <c r="E113" s="19"/>
    </row>
    <row r="124" spans="5:5" x14ac:dyDescent="0.25">
      <c r="E124" s="19"/>
    </row>
    <row r="129" spans="5:5" x14ac:dyDescent="0.25">
      <c r="E129" s="19"/>
    </row>
    <row r="166" spans="5:5" x14ac:dyDescent="0.25">
      <c r="E166" s="19"/>
    </row>
    <row r="178" spans="5:5" x14ac:dyDescent="0.25">
      <c r="E178" s="19"/>
    </row>
    <row r="185" spans="5:5" x14ac:dyDescent="0.25">
      <c r="E185" s="19"/>
    </row>
    <row r="254" spans="5:5" x14ac:dyDescent="0.25">
      <c r="E254" s="19"/>
    </row>
    <row r="260" spans="5:5" x14ac:dyDescent="0.25">
      <c r="E260" s="19"/>
    </row>
    <row r="286" spans="5:5" x14ac:dyDescent="0.25">
      <c r="E286" s="19"/>
    </row>
    <row r="318" spans="5:5" x14ac:dyDescent="0.25">
      <c r="E318" s="19"/>
    </row>
    <row r="348" spans="5:5" x14ac:dyDescent="0.25">
      <c r="E348" s="19"/>
    </row>
    <row r="350" spans="5:5" x14ac:dyDescent="0.25">
      <c r="E350" s="19"/>
    </row>
    <row r="369" spans="5:5" x14ac:dyDescent="0.25">
      <c r="E369" s="19"/>
    </row>
    <row r="384" spans="5:5" x14ac:dyDescent="0.25">
      <c r="E384" s="19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9"/>
  <sheetViews>
    <sheetView workbookViewId="0">
      <selection activeCell="D14" sqref="D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43517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1" t="s">
        <v>118</v>
      </c>
      <c r="B4" s="1">
        <v>4262.67</v>
      </c>
      <c r="C4" s="65">
        <v>4263</v>
      </c>
      <c r="D4" s="16">
        <f>-B4+C4</f>
        <v>0.32999999999992724</v>
      </c>
      <c r="E4" s="17"/>
    </row>
    <row r="5" spans="1:5" s="11" customFormat="1" x14ac:dyDescent="0.25">
      <c r="A5" s="1" t="s">
        <v>145</v>
      </c>
      <c r="B5" s="1">
        <v>2019.22</v>
      </c>
      <c r="C5" s="15">
        <f>1500+545</f>
        <v>2045</v>
      </c>
      <c r="D5" s="16">
        <f t="shared" ref="D5:D6" si="0">-B5+C5</f>
        <v>25.779999999999973</v>
      </c>
      <c r="E5" s="17"/>
    </row>
    <row r="6" spans="1:5" s="11" customFormat="1" x14ac:dyDescent="0.25">
      <c r="A6" s="1" t="s">
        <v>146</v>
      </c>
      <c r="B6" s="1">
        <v>1081.73</v>
      </c>
      <c r="C6" s="65">
        <v>1082</v>
      </c>
      <c r="D6" s="16">
        <f t="shared" si="0"/>
        <v>0.26999999999998181</v>
      </c>
      <c r="E6" s="17"/>
    </row>
    <row r="7" spans="1:5" x14ac:dyDescent="0.25">
      <c r="B7" s="18"/>
      <c r="C7" s="18"/>
    </row>
    <row r="8" spans="1:5" x14ac:dyDescent="0.25">
      <c r="B8" s="18"/>
      <c r="C8" s="18"/>
    </row>
    <row r="12" spans="1:5" x14ac:dyDescent="0.25">
      <c r="E12" s="19"/>
    </row>
    <row r="23" spans="5:5" x14ac:dyDescent="0.25">
      <c r="E23" s="19"/>
    </row>
    <row r="91" spans="5:5" x14ac:dyDescent="0.25">
      <c r="E91" s="19"/>
    </row>
    <row r="108" spans="5:5" x14ac:dyDescent="0.25">
      <c r="E108" s="19"/>
    </row>
    <row r="119" spans="5:5" x14ac:dyDescent="0.25">
      <c r="E119" s="19"/>
    </row>
    <row r="124" spans="5:5" x14ac:dyDescent="0.25">
      <c r="E124" s="19"/>
    </row>
    <row r="161" spans="5:5" x14ac:dyDescent="0.25">
      <c r="E161" s="19"/>
    </row>
    <row r="173" spans="5:5" x14ac:dyDescent="0.25">
      <c r="E173" s="19"/>
    </row>
    <row r="180" spans="5:5" x14ac:dyDescent="0.25">
      <c r="E180" s="19"/>
    </row>
    <row r="249" spans="5:5" x14ac:dyDescent="0.25">
      <c r="E249" s="19"/>
    </row>
    <row r="255" spans="5:5" x14ac:dyDescent="0.25">
      <c r="E255" s="19"/>
    </row>
    <row r="281" spans="5:5" x14ac:dyDescent="0.25">
      <c r="E281" s="19"/>
    </row>
    <row r="313" spans="5:5" x14ac:dyDescent="0.25">
      <c r="E313" s="19"/>
    </row>
    <row r="343" spans="5:5" x14ac:dyDescent="0.25">
      <c r="E343" s="19"/>
    </row>
    <row r="345" spans="5:5" x14ac:dyDescent="0.25">
      <c r="E345" s="19"/>
    </row>
    <row r="364" spans="5:5" x14ac:dyDescent="0.25">
      <c r="E364" s="19"/>
    </row>
    <row r="379" spans="5:5" x14ac:dyDescent="0.25">
      <c r="E379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43603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89</v>
      </c>
      <c r="B4" s="29">
        <v>3502.62</v>
      </c>
      <c r="C4" s="91"/>
      <c r="D4" s="16">
        <f>-B4+C4</f>
        <v>-3502.62</v>
      </c>
      <c r="E4" s="17"/>
    </row>
    <row r="5" spans="1:5" s="11" customFormat="1" x14ac:dyDescent="0.25">
      <c r="A5" s="29" t="s">
        <v>145</v>
      </c>
      <c r="B5" s="29">
        <v>2666.11</v>
      </c>
      <c r="C5" s="65"/>
      <c r="D5" s="16">
        <f t="shared" ref="D5:D6" si="0">-B5+C5</f>
        <v>-2666.11</v>
      </c>
      <c r="E5" s="17"/>
    </row>
    <row r="6" spans="1:5" s="11" customFormat="1" x14ac:dyDescent="0.25">
      <c r="A6" s="29" t="s">
        <v>41</v>
      </c>
      <c r="B6" s="29">
        <v>949.26</v>
      </c>
      <c r="C6" s="91"/>
      <c r="D6" s="16">
        <f t="shared" si="0"/>
        <v>-949.26</v>
      </c>
      <c r="E6" s="17"/>
    </row>
    <row r="7" spans="1:5" x14ac:dyDescent="0.25">
      <c r="B7" s="18"/>
      <c r="C7" s="18"/>
    </row>
    <row r="8" spans="1:5" x14ac:dyDescent="0.25">
      <c r="B8" s="18"/>
      <c r="C8" s="18"/>
    </row>
    <row r="12" spans="1:5" x14ac:dyDescent="0.25">
      <c r="E12" s="19"/>
    </row>
    <row r="23" spans="5:5" x14ac:dyDescent="0.25">
      <c r="E23" s="19"/>
    </row>
    <row r="91" spans="5:5" x14ac:dyDescent="0.25">
      <c r="E91" s="19"/>
    </row>
    <row r="108" spans="5:5" x14ac:dyDescent="0.25">
      <c r="E108" s="19"/>
    </row>
    <row r="119" spans="5:5" x14ac:dyDescent="0.25">
      <c r="E119" s="19"/>
    </row>
    <row r="124" spans="5:5" x14ac:dyDescent="0.25">
      <c r="E124" s="19"/>
    </row>
    <row r="161" spans="5:5" x14ac:dyDescent="0.25">
      <c r="E161" s="19"/>
    </row>
    <row r="173" spans="5:5" x14ac:dyDescent="0.25">
      <c r="E173" s="19"/>
    </row>
    <row r="180" spans="5:5" x14ac:dyDescent="0.25">
      <c r="E180" s="19"/>
    </row>
    <row r="249" spans="5:5" x14ac:dyDescent="0.25">
      <c r="E249" s="19"/>
    </row>
    <row r="255" spans="5:5" x14ac:dyDescent="0.25">
      <c r="E255" s="19"/>
    </row>
    <row r="281" spans="5:5" x14ac:dyDescent="0.25">
      <c r="E281" s="19"/>
    </row>
    <row r="313" spans="5:5" x14ac:dyDescent="0.25">
      <c r="E313" s="19"/>
    </row>
    <row r="343" spans="5:5" x14ac:dyDescent="0.25">
      <c r="E343" s="19"/>
    </row>
    <row r="345" spans="5:5" x14ac:dyDescent="0.25">
      <c r="E345" s="19"/>
    </row>
    <row r="364" spans="5:5" x14ac:dyDescent="0.25">
      <c r="E364" s="19"/>
    </row>
    <row r="379" spans="5:5" x14ac:dyDescent="0.25">
      <c r="E379" s="19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79"/>
  <sheetViews>
    <sheetView workbookViewId="0">
      <selection activeCell="C11" sqref="C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43517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1" t="s">
        <v>72</v>
      </c>
      <c r="B4" s="1">
        <v>341.7</v>
      </c>
      <c r="C4" s="65">
        <v>342</v>
      </c>
      <c r="D4" s="16">
        <f>-B4+C4</f>
        <v>0.30000000000001137</v>
      </c>
      <c r="E4" s="17"/>
    </row>
    <row r="5" spans="1:5" s="11" customFormat="1" x14ac:dyDescent="0.25">
      <c r="A5" s="1" t="s">
        <v>143</v>
      </c>
      <c r="B5" s="1">
        <v>3893.54</v>
      </c>
      <c r="C5" s="65">
        <v>3892</v>
      </c>
      <c r="D5" s="16">
        <f t="shared" ref="D5:D6" si="0">-B5+C5</f>
        <v>-1.5399999999999636</v>
      </c>
      <c r="E5" s="17"/>
    </row>
    <row r="6" spans="1:5" s="11" customFormat="1" x14ac:dyDescent="0.25">
      <c r="A6" s="1" t="s">
        <v>144</v>
      </c>
      <c r="B6" s="1">
        <v>2439.1</v>
      </c>
      <c r="C6" s="65">
        <v>2439</v>
      </c>
      <c r="D6" s="16">
        <f t="shared" si="0"/>
        <v>-9.9999999999909051E-2</v>
      </c>
      <c r="E6" s="17"/>
    </row>
    <row r="7" spans="1:5" x14ac:dyDescent="0.25">
      <c r="B7" s="18"/>
      <c r="C7" s="18"/>
    </row>
    <row r="8" spans="1:5" x14ac:dyDescent="0.25">
      <c r="B8" s="18"/>
      <c r="C8" s="18"/>
    </row>
    <row r="12" spans="1:5" x14ac:dyDescent="0.25">
      <c r="E12" s="19"/>
    </row>
    <row r="23" spans="5:5" x14ac:dyDescent="0.25">
      <c r="E23" s="19"/>
    </row>
    <row r="91" spans="5:5" x14ac:dyDescent="0.25">
      <c r="E91" s="19"/>
    </row>
    <row r="108" spans="5:5" x14ac:dyDescent="0.25">
      <c r="E108" s="19"/>
    </row>
    <row r="119" spans="5:5" x14ac:dyDescent="0.25">
      <c r="E119" s="19"/>
    </row>
    <row r="124" spans="5:5" x14ac:dyDescent="0.25">
      <c r="E124" s="19"/>
    </row>
    <row r="161" spans="5:5" x14ac:dyDescent="0.25">
      <c r="E161" s="19"/>
    </row>
    <row r="173" spans="5:5" x14ac:dyDescent="0.25">
      <c r="E173" s="19"/>
    </row>
    <row r="180" spans="5:5" x14ac:dyDescent="0.25">
      <c r="E180" s="19"/>
    </row>
    <row r="249" spans="5:5" x14ac:dyDescent="0.25">
      <c r="E249" s="19"/>
    </row>
    <row r="255" spans="5:5" x14ac:dyDescent="0.25">
      <c r="E255" s="19"/>
    </row>
    <row r="281" spans="5:5" x14ac:dyDescent="0.25">
      <c r="E281" s="19"/>
    </row>
    <row r="313" spans="5:5" x14ac:dyDescent="0.25">
      <c r="E313" s="19"/>
    </row>
    <row r="343" spans="5:5" x14ac:dyDescent="0.25">
      <c r="E343" s="19"/>
    </row>
    <row r="345" spans="5:5" x14ac:dyDescent="0.25">
      <c r="E345" s="19"/>
    </row>
    <row r="364" spans="5:5" x14ac:dyDescent="0.25">
      <c r="E364" s="19"/>
    </row>
    <row r="379" spans="5:5" x14ac:dyDescent="0.25">
      <c r="E379" s="19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43517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24</v>
      </c>
      <c r="B4" s="29">
        <v>523</v>
      </c>
      <c r="C4" s="65">
        <v>523</v>
      </c>
      <c r="D4" s="16">
        <f>-B4+C4</f>
        <v>0</v>
      </c>
      <c r="E4" s="17"/>
    </row>
    <row r="5" spans="1:5" s="11" customFormat="1" x14ac:dyDescent="0.25">
      <c r="A5" s="29" t="s">
        <v>138</v>
      </c>
      <c r="B5" s="29">
        <v>433.36</v>
      </c>
      <c r="C5" s="65">
        <v>433</v>
      </c>
      <c r="D5" s="16">
        <f t="shared" ref="D5:D10" si="0">-B5+C5</f>
        <v>-0.36000000000001364</v>
      </c>
      <c r="E5" s="17"/>
    </row>
    <row r="6" spans="1:5" s="11" customFormat="1" x14ac:dyDescent="0.25">
      <c r="A6" s="29" t="s">
        <v>139</v>
      </c>
      <c r="B6" s="29">
        <v>1533.28</v>
      </c>
      <c r="C6" s="65">
        <v>1533</v>
      </c>
      <c r="D6" s="16">
        <f t="shared" si="0"/>
        <v>-0.27999999999997272</v>
      </c>
      <c r="E6" s="17"/>
    </row>
    <row r="7" spans="1:5" s="11" customFormat="1" x14ac:dyDescent="0.25">
      <c r="A7" s="29" t="s">
        <v>140</v>
      </c>
      <c r="B7" s="29">
        <v>1532.61</v>
      </c>
      <c r="C7" s="65">
        <v>1532</v>
      </c>
      <c r="D7" s="16">
        <f t="shared" si="0"/>
        <v>-0.60999999999989996</v>
      </c>
      <c r="E7" s="17"/>
    </row>
    <row r="8" spans="1:5" s="11" customFormat="1" x14ac:dyDescent="0.25">
      <c r="A8" s="29" t="s">
        <v>141</v>
      </c>
      <c r="B8" s="29">
        <v>3816.69</v>
      </c>
      <c r="C8" s="65">
        <v>3815</v>
      </c>
      <c r="D8" s="16">
        <f t="shared" si="0"/>
        <v>-1.6900000000000546</v>
      </c>
      <c r="E8" s="17"/>
    </row>
    <row r="9" spans="1:5" s="11" customFormat="1" x14ac:dyDescent="0.25">
      <c r="A9" s="29" t="s">
        <v>19</v>
      </c>
      <c r="B9" s="29">
        <v>860.66</v>
      </c>
      <c r="C9" s="65">
        <v>861</v>
      </c>
      <c r="D9" s="16">
        <f t="shared" si="0"/>
        <v>0.34000000000003183</v>
      </c>
      <c r="E9" s="17"/>
    </row>
    <row r="10" spans="1:5" s="11" customFormat="1" x14ac:dyDescent="0.25">
      <c r="A10" s="29" t="s">
        <v>142</v>
      </c>
      <c r="B10" s="29">
        <v>1092.51</v>
      </c>
      <c r="C10" s="65">
        <v>1093</v>
      </c>
      <c r="D10" s="16">
        <f t="shared" si="0"/>
        <v>0.49000000000000909</v>
      </c>
      <c r="E10" s="17"/>
    </row>
    <row r="11" spans="1:5" x14ac:dyDescent="0.25">
      <c r="B11" s="18"/>
      <c r="C11" s="18"/>
    </row>
    <row r="12" spans="1:5" x14ac:dyDescent="0.25">
      <c r="B12" s="18"/>
      <c r="C12" s="18"/>
    </row>
    <row r="16" spans="1:5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5"/>
  <sheetViews>
    <sheetView workbookViewId="0">
      <selection activeCell="C6" sqref="C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43516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1" t="s">
        <v>132</v>
      </c>
      <c r="B4" s="1">
        <v>2874.24</v>
      </c>
      <c r="C4" s="65">
        <v>2874</v>
      </c>
      <c r="D4" s="16">
        <f>-B4+C4</f>
        <v>-0.23999999999978172</v>
      </c>
      <c r="E4" s="17"/>
    </row>
    <row r="5" spans="1:5" s="11" customFormat="1" x14ac:dyDescent="0.25">
      <c r="A5" s="1" t="s">
        <v>133</v>
      </c>
      <c r="B5" s="1">
        <v>1339.57</v>
      </c>
      <c r="C5" s="65">
        <v>1339</v>
      </c>
      <c r="D5" s="16">
        <f t="shared" ref="D5:D10" si="0">-B5+C5</f>
        <v>-0.56999999999993634</v>
      </c>
      <c r="E5" s="17"/>
    </row>
    <row r="6" spans="1:5" s="11" customFormat="1" x14ac:dyDescent="0.25">
      <c r="A6" s="1" t="s">
        <v>111</v>
      </c>
      <c r="B6" s="1">
        <v>473.55</v>
      </c>
      <c r="C6" s="65">
        <v>474</v>
      </c>
      <c r="D6" s="16">
        <f t="shared" si="0"/>
        <v>0.44999999999998863</v>
      </c>
      <c r="E6" s="17"/>
    </row>
    <row r="7" spans="1:5" s="11" customFormat="1" x14ac:dyDescent="0.25">
      <c r="A7" s="1" t="s">
        <v>134</v>
      </c>
      <c r="B7" s="1">
        <v>951.38</v>
      </c>
      <c r="C7" s="15">
        <v>952</v>
      </c>
      <c r="D7" s="16">
        <f t="shared" si="0"/>
        <v>0.62000000000000455</v>
      </c>
      <c r="E7" s="17"/>
    </row>
    <row r="8" spans="1:5" s="11" customFormat="1" x14ac:dyDescent="0.25">
      <c r="A8" s="1" t="s">
        <v>104</v>
      </c>
      <c r="B8" s="1">
        <v>206.71</v>
      </c>
      <c r="C8" s="22">
        <v>207</v>
      </c>
      <c r="D8" s="16">
        <f t="shared" si="0"/>
        <v>0.28999999999999204</v>
      </c>
      <c r="E8" s="17"/>
    </row>
    <row r="9" spans="1:5" s="11" customFormat="1" x14ac:dyDescent="0.25">
      <c r="A9" s="1" t="s">
        <v>135</v>
      </c>
      <c r="B9" s="1">
        <v>528.26</v>
      </c>
      <c r="C9" s="65">
        <v>528</v>
      </c>
      <c r="D9" s="16">
        <f t="shared" si="0"/>
        <v>-0.25999999999999091</v>
      </c>
      <c r="E9" s="17"/>
    </row>
    <row r="10" spans="1:5" s="11" customFormat="1" x14ac:dyDescent="0.25">
      <c r="A10" s="1" t="s">
        <v>21</v>
      </c>
      <c r="B10" s="1">
        <v>437.13</v>
      </c>
      <c r="C10" s="65">
        <v>437</v>
      </c>
      <c r="D10" s="16">
        <f t="shared" si="0"/>
        <v>-0.12999999999999545</v>
      </c>
      <c r="E10" s="17"/>
    </row>
    <row r="11" spans="1:5" s="11" customFormat="1" x14ac:dyDescent="0.25">
      <c r="A11" s="1" t="s">
        <v>136</v>
      </c>
      <c r="B11" s="1">
        <v>951.82</v>
      </c>
      <c r="C11" s="65">
        <v>952</v>
      </c>
      <c r="D11" s="16">
        <f t="shared" ref="D11:D12" si="1">-B11+C11</f>
        <v>0.17999999999994998</v>
      </c>
      <c r="E11" s="17"/>
    </row>
    <row r="12" spans="1:5" s="11" customFormat="1" x14ac:dyDescent="0.25">
      <c r="A12" s="1" t="s">
        <v>137</v>
      </c>
      <c r="B12" s="1">
        <v>375.59</v>
      </c>
      <c r="C12" s="15">
        <v>376</v>
      </c>
      <c r="D12" s="16">
        <f t="shared" si="1"/>
        <v>0.41000000000002501</v>
      </c>
      <c r="E12" s="17"/>
    </row>
    <row r="13" spans="1:5" x14ac:dyDescent="0.25">
      <c r="B13" s="18"/>
      <c r="C13" s="18"/>
    </row>
    <row r="14" spans="1:5" x14ac:dyDescent="0.25">
      <c r="B14" s="18"/>
      <c r="C14" s="18"/>
    </row>
    <row r="18" spans="5:5" x14ac:dyDescent="0.25">
      <c r="E18" s="19"/>
    </row>
    <row r="29" spans="5:5" x14ac:dyDescent="0.25">
      <c r="E29" s="19"/>
    </row>
    <row r="97" spans="5:5" x14ac:dyDescent="0.25">
      <c r="E97" s="19"/>
    </row>
    <row r="114" spans="5:5" x14ac:dyDescent="0.25">
      <c r="E114" s="19"/>
    </row>
    <row r="125" spans="5:5" x14ac:dyDescent="0.25">
      <c r="E125" s="19"/>
    </row>
    <row r="130" spans="5:5" x14ac:dyDescent="0.25">
      <c r="E130" s="19"/>
    </row>
    <row r="167" spans="5:5" x14ac:dyDescent="0.25">
      <c r="E167" s="19"/>
    </row>
    <row r="179" spans="5:5" x14ac:dyDescent="0.25">
      <c r="E179" s="19"/>
    </row>
    <row r="186" spans="5:5" x14ac:dyDescent="0.25">
      <c r="E186" s="19"/>
    </row>
    <row r="255" spans="5:5" x14ac:dyDescent="0.25">
      <c r="E255" s="19"/>
    </row>
    <row r="261" spans="5:5" x14ac:dyDescent="0.25">
      <c r="E261" s="19"/>
    </row>
    <row r="287" spans="5:5" x14ac:dyDescent="0.25">
      <c r="E287" s="19"/>
    </row>
    <row r="319" spans="5:5" x14ac:dyDescent="0.25">
      <c r="E319" s="19"/>
    </row>
    <row r="349" spans="5:5" x14ac:dyDescent="0.25">
      <c r="E349" s="19"/>
    </row>
    <row r="351" spans="5:5" x14ac:dyDescent="0.25">
      <c r="E351" s="19"/>
    </row>
    <row r="370" spans="5:5" x14ac:dyDescent="0.25">
      <c r="E370" s="19"/>
    </row>
    <row r="385" spans="5:5" x14ac:dyDescent="0.25">
      <c r="E385" s="19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A7" sqref="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43512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1" t="s">
        <v>107</v>
      </c>
      <c r="B4" s="1">
        <v>1426.16</v>
      </c>
      <c r="C4" s="47">
        <v>1400</v>
      </c>
      <c r="D4" s="16">
        <f>-B4+C4</f>
        <v>-26.160000000000082</v>
      </c>
      <c r="E4" s="17"/>
    </row>
    <row r="5" spans="1:5" s="11" customFormat="1" x14ac:dyDescent="0.25">
      <c r="A5" s="1" t="s">
        <v>129</v>
      </c>
      <c r="B5" s="1">
        <v>291.89999999999998</v>
      </c>
      <c r="C5" s="47">
        <v>292</v>
      </c>
      <c r="D5" s="16">
        <f t="shared" ref="D5:D10" si="0">-B5+C5</f>
        <v>0.10000000000002274</v>
      </c>
      <c r="E5" s="17"/>
    </row>
    <row r="6" spans="1:5" s="11" customFormat="1" x14ac:dyDescent="0.25">
      <c r="A6" s="1" t="s">
        <v>69</v>
      </c>
      <c r="B6" s="1">
        <v>2057.4699999999998</v>
      </c>
      <c r="C6" s="47">
        <v>2057</v>
      </c>
      <c r="D6" s="16">
        <f t="shared" si="0"/>
        <v>-0.46999999999979991</v>
      </c>
      <c r="E6" s="17"/>
    </row>
    <row r="7" spans="1:5" s="11" customFormat="1" x14ac:dyDescent="0.25">
      <c r="A7" s="1" t="s">
        <v>89</v>
      </c>
      <c r="B7" s="1">
        <v>1381.92</v>
      </c>
      <c r="C7" s="15">
        <f>999</f>
        <v>999</v>
      </c>
      <c r="D7" s="16">
        <f t="shared" si="0"/>
        <v>-382.92000000000007</v>
      </c>
      <c r="E7" s="17"/>
    </row>
    <row r="8" spans="1:5" s="11" customFormat="1" x14ac:dyDescent="0.25">
      <c r="A8" s="1" t="s">
        <v>76</v>
      </c>
      <c r="B8" s="1">
        <v>278.29000000000002</v>
      </c>
      <c r="C8" s="22">
        <v>278</v>
      </c>
      <c r="D8" s="16">
        <f t="shared" si="0"/>
        <v>-0.29000000000002046</v>
      </c>
      <c r="E8" s="17"/>
    </row>
    <row r="9" spans="1:5" s="11" customFormat="1" x14ac:dyDescent="0.25">
      <c r="A9" s="1" t="s">
        <v>130</v>
      </c>
      <c r="B9" s="1">
        <v>2097.44</v>
      </c>
      <c r="C9" s="47">
        <v>2078</v>
      </c>
      <c r="D9" s="16">
        <f t="shared" si="0"/>
        <v>-19.440000000000055</v>
      </c>
      <c r="E9" s="17"/>
    </row>
    <row r="10" spans="1:5" s="11" customFormat="1" x14ac:dyDescent="0.25">
      <c r="A10" s="1" t="s">
        <v>131</v>
      </c>
      <c r="B10" s="1">
        <v>2041.93</v>
      </c>
      <c r="C10" s="15">
        <v>2041</v>
      </c>
      <c r="D10" s="16">
        <f t="shared" si="0"/>
        <v>-0.93000000000006366</v>
      </c>
      <c r="E10" s="17"/>
    </row>
    <row r="11" spans="1:5" x14ac:dyDescent="0.25">
      <c r="B11" s="18"/>
      <c r="C11" s="18"/>
    </row>
    <row r="12" spans="1:5" x14ac:dyDescent="0.25">
      <c r="B12" s="18"/>
      <c r="C12" s="18"/>
    </row>
    <row r="16" spans="1:5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0"/>
  <sheetViews>
    <sheetView workbookViewId="0">
      <selection activeCell="D32" sqref="D3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43512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24" t="s">
        <v>119</v>
      </c>
      <c r="C3" s="31" t="s">
        <v>10</v>
      </c>
      <c r="D3" s="10" t="s">
        <v>11</v>
      </c>
    </row>
    <row r="4" spans="1:5" s="11" customFormat="1" x14ac:dyDescent="0.25">
      <c r="A4" s="30" t="s">
        <v>13</v>
      </c>
      <c r="B4" s="1">
        <v>954.63</v>
      </c>
      <c r="C4" s="47">
        <v>955</v>
      </c>
      <c r="D4" s="16">
        <f>-B4+C4</f>
        <v>0.37000000000000455</v>
      </c>
      <c r="E4" s="17"/>
    </row>
    <row r="5" spans="1:5" s="11" customFormat="1" x14ac:dyDescent="0.25">
      <c r="A5" s="30" t="s">
        <v>127</v>
      </c>
      <c r="B5" s="1">
        <v>1088.67</v>
      </c>
      <c r="C5" s="15">
        <v>1089</v>
      </c>
      <c r="D5" s="16">
        <f t="shared" ref="D5:D7" si="0">-B5+C5</f>
        <v>0.32999999999992724</v>
      </c>
      <c r="E5" s="17"/>
    </row>
    <row r="6" spans="1:5" s="11" customFormat="1" x14ac:dyDescent="0.25">
      <c r="A6" s="30" t="s">
        <v>28</v>
      </c>
      <c r="B6" s="1">
        <v>1848.02</v>
      </c>
      <c r="C6" s="47">
        <v>1848</v>
      </c>
      <c r="D6" s="16">
        <f t="shared" si="0"/>
        <v>-1.999999999998181E-2</v>
      </c>
      <c r="E6" s="17"/>
    </row>
    <row r="7" spans="1:5" s="11" customFormat="1" x14ac:dyDescent="0.25">
      <c r="A7" s="30" t="s">
        <v>128</v>
      </c>
      <c r="B7" s="1">
        <v>801.53</v>
      </c>
      <c r="C7" s="32">
        <v>801</v>
      </c>
      <c r="D7" s="16">
        <f t="shared" si="0"/>
        <v>-0.52999999999997272</v>
      </c>
      <c r="E7" s="17"/>
    </row>
    <row r="8" spans="1:5" x14ac:dyDescent="0.25">
      <c r="B8" s="18"/>
      <c r="C8" s="18"/>
    </row>
    <row r="9" spans="1:5" x14ac:dyDescent="0.25">
      <c r="B9" s="18"/>
      <c r="C9" s="18"/>
    </row>
    <row r="13" spans="1:5" x14ac:dyDescent="0.25">
      <c r="E13" s="19"/>
    </row>
    <row r="24" spans="5:5" x14ac:dyDescent="0.25">
      <c r="E24" s="19"/>
    </row>
    <row r="92" spans="5:5" x14ac:dyDescent="0.25">
      <c r="E92" s="19"/>
    </row>
    <row r="109" spans="5:5" x14ac:dyDescent="0.25">
      <c r="E109" s="19"/>
    </row>
    <row r="120" spans="5:5" x14ac:dyDescent="0.25">
      <c r="E120" s="19"/>
    </row>
    <row r="125" spans="5:5" x14ac:dyDescent="0.25">
      <c r="E125" s="19"/>
    </row>
    <row r="162" spans="5:5" x14ac:dyDescent="0.25">
      <c r="E162" s="19"/>
    </row>
    <row r="174" spans="5:5" x14ac:dyDescent="0.25">
      <c r="E174" s="19"/>
    </row>
    <row r="181" spans="5:5" x14ac:dyDescent="0.25">
      <c r="E181" s="19"/>
    </row>
    <row r="250" spans="5:5" x14ac:dyDescent="0.25">
      <c r="E250" s="19"/>
    </row>
    <row r="256" spans="5:5" x14ac:dyDescent="0.25">
      <c r="E256" s="19"/>
    </row>
    <row r="282" spans="5:5" x14ac:dyDescent="0.25">
      <c r="E282" s="19"/>
    </row>
    <row r="314" spans="5:5" x14ac:dyDescent="0.25">
      <c r="E314" s="19"/>
    </row>
    <row r="344" spans="5:5" x14ac:dyDescent="0.25">
      <c r="E344" s="19"/>
    </row>
    <row r="346" spans="5:5" x14ac:dyDescent="0.25">
      <c r="E346" s="19"/>
    </row>
    <row r="365" spans="5:5" x14ac:dyDescent="0.25">
      <c r="E365" s="19"/>
    </row>
    <row r="380" spans="5:5" x14ac:dyDescent="0.25">
      <c r="E380" s="19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activeCell="D17" sqref="D17"/>
    </sheetView>
  </sheetViews>
  <sheetFormatPr defaultRowHeight="15" x14ac:dyDescent="0.25"/>
  <cols>
    <col min="1" max="1" width="22.42578125" customWidth="1"/>
    <col min="2" max="2" width="16.42578125" customWidth="1"/>
    <col min="3" max="3" width="14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43508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1" t="s">
        <v>12</v>
      </c>
      <c r="B4" s="1">
        <v>740.34</v>
      </c>
      <c r="C4" s="46">
        <v>740</v>
      </c>
      <c r="D4" s="16">
        <f>-B4+C4</f>
        <v>-0.34000000000003183</v>
      </c>
      <c r="E4" s="17"/>
    </row>
    <row r="5" spans="1:5" s="11" customFormat="1" x14ac:dyDescent="0.25">
      <c r="A5" s="1" t="s">
        <v>33</v>
      </c>
      <c r="B5" s="1">
        <v>4367.5600000000004</v>
      </c>
      <c r="C5" s="46">
        <v>4368</v>
      </c>
      <c r="D5" s="16">
        <f t="shared" ref="D5:D10" si="0">-B5+C5</f>
        <v>0.43999999999959982</v>
      </c>
      <c r="E5" s="17"/>
    </row>
    <row r="6" spans="1:5" s="11" customFormat="1" x14ac:dyDescent="0.25">
      <c r="A6" s="1" t="s">
        <v>25</v>
      </c>
      <c r="B6" s="1">
        <v>702.29</v>
      </c>
      <c r="C6" s="34">
        <v>702</v>
      </c>
      <c r="D6" s="16">
        <f t="shared" si="0"/>
        <v>-0.28999999999996362</v>
      </c>
      <c r="E6" s="17"/>
    </row>
    <row r="7" spans="1:5" s="11" customFormat="1" x14ac:dyDescent="0.25">
      <c r="A7" s="1" t="s">
        <v>125</v>
      </c>
      <c r="B7" s="1">
        <v>1360.52</v>
      </c>
      <c r="C7" s="47">
        <v>1361</v>
      </c>
      <c r="D7" s="16">
        <f t="shared" si="0"/>
        <v>0.48000000000001819</v>
      </c>
      <c r="E7" s="17"/>
    </row>
    <row r="8" spans="1:5" s="11" customFormat="1" ht="15.75" thickBot="1" x14ac:dyDescent="0.3">
      <c r="A8" s="1" t="s">
        <v>89</v>
      </c>
      <c r="B8" s="1">
        <v>373.84</v>
      </c>
      <c r="C8" s="26">
        <v>374</v>
      </c>
      <c r="D8" s="16">
        <f t="shared" si="0"/>
        <v>0.16000000000002501</v>
      </c>
      <c r="E8" s="17"/>
    </row>
    <row r="9" spans="1:5" s="11" customFormat="1" x14ac:dyDescent="0.25">
      <c r="A9" s="1" t="s">
        <v>126</v>
      </c>
      <c r="B9" s="1">
        <v>839.14</v>
      </c>
      <c r="C9" s="46">
        <v>839</v>
      </c>
      <c r="D9" s="16">
        <f t="shared" si="0"/>
        <v>-0.13999999999998636</v>
      </c>
      <c r="E9" s="17"/>
    </row>
    <row r="10" spans="1:5" s="11" customFormat="1" x14ac:dyDescent="0.25">
      <c r="A10" s="1" t="s">
        <v>23</v>
      </c>
      <c r="B10" s="1">
        <v>852.5</v>
      </c>
      <c r="C10" s="46">
        <v>852.5</v>
      </c>
      <c r="D10" s="16">
        <f t="shared" si="0"/>
        <v>0</v>
      </c>
      <c r="E10" s="17"/>
    </row>
    <row r="11" spans="1:5" x14ac:dyDescent="0.25">
      <c r="B11" s="18"/>
      <c r="C11" s="18"/>
    </row>
    <row r="12" spans="1:5" x14ac:dyDescent="0.25">
      <c r="B12" s="18"/>
      <c r="C12" s="18"/>
    </row>
    <row r="16" spans="1:5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83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43493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0" t="s">
        <v>120</v>
      </c>
      <c r="B4" s="27">
        <v>842.67</v>
      </c>
      <c r="C4" s="15">
        <v>843</v>
      </c>
      <c r="D4" s="16">
        <f>-B4+C4</f>
        <v>0.33000000000004093</v>
      </c>
      <c r="E4" s="17"/>
    </row>
    <row r="5" spans="1:5" s="11" customFormat="1" x14ac:dyDescent="0.25">
      <c r="A5" s="20" t="s">
        <v>100</v>
      </c>
      <c r="B5" s="27">
        <v>1064.03</v>
      </c>
      <c r="C5" s="15">
        <v>1064</v>
      </c>
      <c r="D5" s="16">
        <f t="shared" ref="D5:D10" si="0">-B5+C5</f>
        <v>-2.9999999999972715E-2</v>
      </c>
      <c r="E5" s="17"/>
    </row>
    <row r="6" spans="1:5" s="11" customFormat="1" x14ac:dyDescent="0.25">
      <c r="A6" s="20" t="s">
        <v>121</v>
      </c>
      <c r="B6" s="27">
        <v>371.17</v>
      </c>
      <c r="C6" s="15">
        <v>371</v>
      </c>
      <c r="D6" s="16">
        <f t="shared" si="0"/>
        <v>-0.17000000000001592</v>
      </c>
      <c r="E6" s="17"/>
    </row>
    <row r="7" spans="1:5" s="11" customFormat="1" x14ac:dyDescent="0.25">
      <c r="A7" s="20" t="s">
        <v>101</v>
      </c>
      <c r="B7" s="27">
        <v>441.39</v>
      </c>
      <c r="C7" s="15">
        <v>441</v>
      </c>
      <c r="D7" s="16">
        <f t="shared" si="0"/>
        <v>-0.38999999999998636</v>
      </c>
      <c r="E7" s="17"/>
    </row>
    <row r="8" spans="1:5" s="11" customFormat="1" x14ac:dyDescent="0.25">
      <c r="A8" s="20" t="s">
        <v>122</v>
      </c>
      <c r="B8" s="27">
        <v>876.77</v>
      </c>
      <c r="C8" s="22">
        <v>877</v>
      </c>
      <c r="D8" s="16">
        <f t="shared" si="0"/>
        <v>0.23000000000001819</v>
      </c>
      <c r="E8" s="17"/>
    </row>
    <row r="9" spans="1:5" s="11" customFormat="1" x14ac:dyDescent="0.25">
      <c r="A9" s="20" t="s">
        <v>69</v>
      </c>
      <c r="B9" s="28">
        <v>1956.1</v>
      </c>
      <c r="C9" s="22">
        <v>1956</v>
      </c>
      <c r="D9" s="16">
        <f t="shared" si="0"/>
        <v>-9.9999999999909051E-2</v>
      </c>
      <c r="E9" s="17"/>
    </row>
    <row r="10" spans="1:5" s="11" customFormat="1" x14ac:dyDescent="0.25">
      <c r="A10" s="20" t="s">
        <v>123</v>
      </c>
      <c r="B10" s="29">
        <v>405.68</v>
      </c>
      <c r="C10" s="15">
        <v>406</v>
      </c>
      <c r="D10" s="16">
        <f t="shared" si="0"/>
        <v>0.31999999999999318</v>
      </c>
      <c r="E10" s="17"/>
    </row>
    <row r="11" spans="1:5" x14ac:dyDescent="0.25">
      <c r="B11" s="18"/>
      <c r="C11" s="18"/>
    </row>
    <row r="12" spans="1:5" x14ac:dyDescent="0.25">
      <c r="B12" s="18"/>
      <c r="C12" s="18"/>
    </row>
    <row r="16" spans="1:5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  <pageSetup paperSize="9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32" sqref="C3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43503</v>
      </c>
      <c r="C1" s="3"/>
      <c r="D1" s="4" t="s">
        <v>5</v>
      </c>
      <c r="E1" s="5">
        <v>66.88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112</v>
      </c>
      <c r="B4" s="1">
        <v>17.510000000000002</v>
      </c>
      <c r="C4" s="13"/>
      <c r="D4" s="14">
        <f>(B4-C4)*$E$1</f>
        <v>1171.0688</v>
      </c>
      <c r="E4" s="15">
        <v>1171</v>
      </c>
      <c r="F4" s="16">
        <f t="shared" ref="F4:F10" si="0">-D4+E4</f>
        <v>-6.8800000000010186E-2</v>
      </c>
      <c r="G4" s="17"/>
    </row>
    <row r="5" spans="1:7" s="11" customFormat="1" x14ac:dyDescent="0.25">
      <c r="A5" s="20" t="s">
        <v>113</v>
      </c>
      <c r="B5" s="1">
        <v>8</v>
      </c>
      <c r="C5" s="13"/>
      <c r="D5" s="14">
        <f t="shared" ref="D5:D10" si="1">(B5-C5)*$E$1</f>
        <v>535.04</v>
      </c>
      <c r="E5" s="15">
        <v>535</v>
      </c>
      <c r="F5" s="16">
        <f t="shared" si="0"/>
        <v>-3.999999999996362E-2</v>
      </c>
      <c r="G5" s="17"/>
    </row>
    <row r="6" spans="1:7" s="11" customFormat="1" x14ac:dyDescent="0.25">
      <c r="A6" s="20" t="s">
        <v>114</v>
      </c>
      <c r="B6" s="1">
        <v>5.6</v>
      </c>
      <c r="C6" s="13"/>
      <c r="D6" s="14">
        <f t="shared" si="1"/>
        <v>374.52799999999996</v>
      </c>
      <c r="E6" s="15">
        <v>375</v>
      </c>
      <c r="F6" s="16">
        <f t="shared" si="0"/>
        <v>0.47200000000003683</v>
      </c>
      <c r="G6" s="17"/>
    </row>
    <row r="7" spans="1:7" s="11" customFormat="1" x14ac:dyDescent="0.25">
      <c r="A7" s="20" t="s">
        <v>115</v>
      </c>
      <c r="B7" s="1">
        <v>16.809999999999999</v>
      </c>
      <c r="C7" s="13"/>
      <c r="D7" s="14">
        <f>(B7-C7)*$E$1</f>
        <v>1124.2527999999998</v>
      </c>
      <c r="E7" s="15">
        <f>1000+124</f>
        <v>1124</v>
      </c>
      <c r="F7" s="16">
        <f>-D7+E7</f>
        <v>-0.25279999999975189</v>
      </c>
      <c r="G7" s="17"/>
    </row>
    <row r="8" spans="1:7" s="11" customFormat="1" x14ac:dyDescent="0.25">
      <c r="A8" s="20" t="s">
        <v>116</v>
      </c>
      <c r="B8" s="21">
        <v>24.44</v>
      </c>
      <c r="C8" s="13"/>
      <c r="D8" s="14">
        <f t="shared" si="1"/>
        <v>1634.5472</v>
      </c>
      <c r="E8" s="15">
        <v>1635</v>
      </c>
      <c r="F8" s="16">
        <f t="shared" si="0"/>
        <v>0.45280000000002474</v>
      </c>
      <c r="G8" s="17"/>
    </row>
    <row r="9" spans="1:7" s="11" customFormat="1" x14ac:dyDescent="0.25">
      <c r="A9" s="20" t="s">
        <v>117</v>
      </c>
      <c r="B9" s="21">
        <v>19.420000000000002</v>
      </c>
      <c r="C9" s="13"/>
      <c r="D9" s="14">
        <f>(B9-C9)*$E$1</f>
        <v>1298.8096</v>
      </c>
      <c r="E9" s="15">
        <v>1299</v>
      </c>
      <c r="F9" s="16">
        <f>-D9+E9</f>
        <v>0.19039999999995416</v>
      </c>
      <c r="G9" s="17"/>
    </row>
    <row r="10" spans="1:7" s="11" customFormat="1" x14ac:dyDescent="0.25">
      <c r="A10" s="20" t="s">
        <v>118</v>
      </c>
      <c r="B10" s="1">
        <v>45.66</v>
      </c>
      <c r="C10" s="13"/>
      <c r="D10" s="14">
        <f t="shared" si="1"/>
        <v>3053.7407999999996</v>
      </c>
      <c r="E10" s="15">
        <v>3054</v>
      </c>
      <c r="F10" s="16">
        <f t="shared" si="0"/>
        <v>0.2592000000004191</v>
      </c>
      <c r="G10" s="17"/>
    </row>
    <row r="11" spans="1:7" x14ac:dyDescent="0.25">
      <c r="B11" s="18"/>
      <c r="C11" s="18"/>
    </row>
    <row r="12" spans="1:7" x14ac:dyDescent="0.25">
      <c r="B12" s="18"/>
      <c r="C12" s="18"/>
    </row>
    <row r="16" spans="1:7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1" sqref="E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43502</v>
      </c>
      <c r="C1" s="3"/>
      <c r="D1" s="4" t="s">
        <v>5</v>
      </c>
      <c r="E1" s="5">
        <v>66.91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107</v>
      </c>
      <c r="B4" s="21">
        <v>33.9</v>
      </c>
      <c r="C4" s="13"/>
      <c r="D4" s="14">
        <f>(B4-C4)*$E$1</f>
        <v>2268.2489999999998</v>
      </c>
      <c r="E4" s="15">
        <v>2268</v>
      </c>
      <c r="F4" s="16">
        <f t="shared" ref="F4:F11" si="0">-D4+E4</f>
        <v>-0.24899999999979627</v>
      </c>
      <c r="G4" s="17"/>
    </row>
    <row r="5" spans="1:7" s="11" customFormat="1" x14ac:dyDescent="0.25">
      <c r="A5" s="20" t="s">
        <v>108</v>
      </c>
      <c r="B5" s="1">
        <v>12.67</v>
      </c>
      <c r="C5" s="13"/>
      <c r="D5" s="14">
        <f t="shared" ref="D5:D11" si="1">(B5-C5)*$E$1</f>
        <v>847.74969999999996</v>
      </c>
      <c r="E5" s="15">
        <v>848</v>
      </c>
      <c r="F5" s="16">
        <f t="shared" si="0"/>
        <v>0.25030000000003838</v>
      </c>
      <c r="G5" s="17"/>
    </row>
    <row r="6" spans="1:7" s="11" customFormat="1" x14ac:dyDescent="0.25">
      <c r="A6" s="20" t="s">
        <v>17</v>
      </c>
      <c r="B6" s="1">
        <v>6.66</v>
      </c>
      <c r="C6" s="13"/>
      <c r="D6" s="14">
        <f t="shared" si="1"/>
        <v>445.62059999999997</v>
      </c>
      <c r="E6" s="15">
        <v>446</v>
      </c>
      <c r="F6" s="16">
        <f t="shared" si="0"/>
        <v>0.37940000000003238</v>
      </c>
      <c r="G6" s="17"/>
    </row>
    <row r="7" spans="1:7" s="11" customFormat="1" x14ac:dyDescent="0.25">
      <c r="A7" s="20" t="s">
        <v>109</v>
      </c>
      <c r="B7" s="1">
        <v>6</v>
      </c>
      <c r="C7" s="13"/>
      <c r="D7" s="14">
        <f>(B7-C7)*$E$1</f>
        <v>401.46</v>
      </c>
      <c r="E7" s="15">
        <v>401</v>
      </c>
      <c r="F7" s="16">
        <f>-D7+E7</f>
        <v>-0.45999999999997954</v>
      </c>
      <c r="G7" s="17"/>
    </row>
    <row r="8" spans="1:7" s="11" customFormat="1" x14ac:dyDescent="0.25">
      <c r="A8" s="20" t="s">
        <v>48</v>
      </c>
      <c r="B8" s="21">
        <v>17.38</v>
      </c>
      <c r="C8" s="13"/>
      <c r="D8" s="14">
        <f t="shared" si="1"/>
        <v>1162.8957999999998</v>
      </c>
      <c r="E8" s="15">
        <v>1163</v>
      </c>
      <c r="F8" s="16">
        <f t="shared" si="0"/>
        <v>0.10420000000021901</v>
      </c>
      <c r="G8" s="17"/>
    </row>
    <row r="9" spans="1:7" s="11" customFormat="1" x14ac:dyDescent="0.25">
      <c r="A9" s="20" t="s">
        <v>41</v>
      </c>
      <c r="B9" s="21">
        <v>10.29</v>
      </c>
      <c r="C9" s="13"/>
      <c r="D9" s="14">
        <f>(B9-C9)*$E$1</f>
        <v>688.50389999999993</v>
      </c>
      <c r="E9" s="15">
        <v>688</v>
      </c>
      <c r="F9" s="16">
        <f>-D9+E9</f>
        <v>-0.50389999999993051</v>
      </c>
      <c r="G9" s="17"/>
    </row>
    <row r="10" spans="1:7" s="11" customFormat="1" x14ac:dyDescent="0.25">
      <c r="A10" s="20" t="s">
        <v>110</v>
      </c>
      <c r="B10" s="1">
        <v>37.159999999999997</v>
      </c>
      <c r="C10" s="13"/>
      <c r="D10" s="14">
        <f t="shared" si="1"/>
        <v>2486.3755999999998</v>
      </c>
      <c r="E10" s="15">
        <f>2300+186</f>
        <v>2486</v>
      </c>
      <c r="F10" s="16">
        <f t="shared" si="0"/>
        <v>-0.37559999999984939</v>
      </c>
      <c r="G10" s="17"/>
    </row>
    <row r="11" spans="1:7" s="11" customFormat="1" x14ac:dyDescent="0.25">
      <c r="A11" s="20" t="s">
        <v>111</v>
      </c>
      <c r="B11" s="21">
        <v>21.16</v>
      </c>
      <c r="C11" s="13"/>
      <c r="D11" s="14">
        <f t="shared" si="1"/>
        <v>1415.8155999999999</v>
      </c>
      <c r="E11" s="15">
        <v>1416</v>
      </c>
      <c r="F11" s="16">
        <f t="shared" si="0"/>
        <v>0.18440000000009604</v>
      </c>
      <c r="G11" s="17"/>
    </row>
    <row r="12" spans="1:7" x14ac:dyDescent="0.25">
      <c r="B12" s="18"/>
      <c r="C12" s="18"/>
    </row>
    <row r="13" spans="1:7" x14ac:dyDescent="0.25">
      <c r="B13" s="18"/>
      <c r="C13" s="18"/>
    </row>
    <row r="17" spans="5:5" x14ac:dyDescent="0.25">
      <c r="E17" s="19"/>
    </row>
    <row r="28" spans="5:5" x14ac:dyDescent="0.25">
      <c r="E28" s="19"/>
    </row>
    <row r="96" spans="5:5" x14ac:dyDescent="0.25">
      <c r="E96" s="19"/>
    </row>
    <row r="113" spans="5:5" x14ac:dyDescent="0.25">
      <c r="E113" s="19"/>
    </row>
    <row r="124" spans="5:5" x14ac:dyDescent="0.25">
      <c r="E124" s="19"/>
    </row>
    <row r="129" spans="5:5" x14ac:dyDescent="0.25">
      <c r="E129" s="19"/>
    </row>
    <row r="166" spans="5:5" x14ac:dyDescent="0.25">
      <c r="E166" s="19"/>
    </row>
    <row r="178" spans="5:5" x14ac:dyDescent="0.25">
      <c r="E178" s="19"/>
    </row>
    <row r="185" spans="5:5" x14ac:dyDescent="0.25">
      <c r="E185" s="19"/>
    </row>
    <row r="254" spans="5:5" x14ac:dyDescent="0.25">
      <c r="E254" s="19"/>
    </row>
    <row r="260" spans="5:5" x14ac:dyDescent="0.25">
      <c r="E260" s="19"/>
    </row>
    <row r="286" spans="5:5" x14ac:dyDescent="0.25">
      <c r="E286" s="19"/>
    </row>
    <row r="318" spans="5:5" x14ac:dyDescent="0.25">
      <c r="E318" s="19"/>
    </row>
    <row r="348" spans="5:5" x14ac:dyDescent="0.25">
      <c r="E348" s="19"/>
    </row>
    <row r="350" spans="5:5" x14ac:dyDescent="0.25">
      <c r="E350" s="19"/>
    </row>
    <row r="369" spans="5:5" x14ac:dyDescent="0.25">
      <c r="E369" s="19"/>
    </row>
    <row r="384" spans="5:5" x14ac:dyDescent="0.25">
      <c r="E384" s="19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43502</v>
      </c>
      <c r="C1" s="3"/>
      <c r="D1" s="4" t="s">
        <v>5</v>
      </c>
      <c r="E1" s="5">
        <v>66.900999999999996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33</v>
      </c>
      <c r="B4" s="21">
        <v>41.39</v>
      </c>
      <c r="C4" s="13"/>
      <c r="D4" s="14">
        <f>(B4-C4)*$E$1</f>
        <v>2769.0323899999999</v>
      </c>
      <c r="E4" s="15">
        <v>2770</v>
      </c>
      <c r="F4" s="16">
        <f t="shared" ref="F4:F6" si="0">-D4+E4</f>
        <v>0.96761000000014974</v>
      </c>
      <c r="G4" s="17"/>
    </row>
    <row r="5" spans="1:7" s="11" customFormat="1" x14ac:dyDescent="0.25">
      <c r="A5" s="20" t="s">
        <v>105</v>
      </c>
      <c r="B5" s="21">
        <v>11.19</v>
      </c>
      <c r="C5" s="13"/>
      <c r="D5" s="14">
        <f t="shared" ref="D5:D6" si="1">(B5-C5)*$E$1</f>
        <v>748.62218999999993</v>
      </c>
      <c r="E5" s="15">
        <v>749</v>
      </c>
      <c r="F5" s="16">
        <f t="shared" si="0"/>
        <v>0.3778100000000677</v>
      </c>
      <c r="G5" s="17"/>
    </row>
    <row r="6" spans="1:7" s="11" customFormat="1" x14ac:dyDescent="0.25">
      <c r="A6" s="20" t="s">
        <v>106</v>
      </c>
      <c r="B6" s="21">
        <v>34.9</v>
      </c>
      <c r="C6" s="13"/>
      <c r="D6" s="14">
        <f t="shared" si="1"/>
        <v>2334.8448999999996</v>
      </c>
      <c r="E6" s="15">
        <v>2335</v>
      </c>
      <c r="F6" s="16">
        <f t="shared" si="0"/>
        <v>0.15510000000040236</v>
      </c>
      <c r="G6" s="17"/>
    </row>
    <row r="7" spans="1:7" x14ac:dyDescent="0.25">
      <c r="B7" s="18"/>
      <c r="C7" s="18"/>
    </row>
    <row r="8" spans="1:7" x14ac:dyDescent="0.25">
      <c r="B8" s="18"/>
      <c r="C8" s="18"/>
    </row>
    <row r="12" spans="1:7" x14ac:dyDescent="0.25">
      <c r="E12" s="19"/>
    </row>
    <row r="23" spans="5:5" x14ac:dyDescent="0.25">
      <c r="E23" s="19"/>
    </row>
    <row r="91" spans="5:5" x14ac:dyDescent="0.25">
      <c r="E91" s="19"/>
    </row>
    <row r="108" spans="5:5" x14ac:dyDescent="0.25">
      <c r="E108" s="19"/>
    </row>
    <row r="119" spans="5:5" x14ac:dyDescent="0.25">
      <c r="E119" s="19"/>
    </row>
    <row r="124" spans="5:5" x14ac:dyDescent="0.25">
      <c r="E124" s="19"/>
    </row>
    <row r="161" spans="5:5" x14ac:dyDescent="0.25">
      <c r="E161" s="19"/>
    </row>
    <row r="173" spans="5:5" x14ac:dyDescent="0.25">
      <c r="E173" s="19"/>
    </row>
    <row r="180" spans="5:5" x14ac:dyDescent="0.25">
      <c r="E180" s="19"/>
    </row>
    <row r="249" spans="5:5" x14ac:dyDescent="0.25">
      <c r="E249" s="19"/>
    </row>
    <row r="255" spans="5:5" x14ac:dyDescent="0.25">
      <c r="E255" s="19"/>
    </row>
    <row r="281" spans="5:5" x14ac:dyDescent="0.25">
      <c r="E281" s="19"/>
    </row>
    <row r="313" spans="5:5" x14ac:dyDescent="0.25">
      <c r="E313" s="19"/>
    </row>
    <row r="343" spans="5:5" x14ac:dyDescent="0.25">
      <c r="E343" s="19"/>
    </row>
    <row r="345" spans="5:5" x14ac:dyDescent="0.25">
      <c r="E345" s="19"/>
    </row>
    <row r="364" spans="5:5" x14ac:dyDescent="0.25">
      <c r="E364" s="19"/>
    </row>
    <row r="379" spans="5:5" x14ac:dyDescent="0.25">
      <c r="E379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0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43603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46</v>
      </c>
      <c r="B4" s="29">
        <v>2974.61</v>
      </c>
      <c r="C4" s="91"/>
      <c r="D4" s="16">
        <f>-B4+C4</f>
        <v>-2974.61</v>
      </c>
      <c r="E4" s="17"/>
    </row>
    <row r="5" spans="1:5" s="11" customFormat="1" x14ac:dyDescent="0.25">
      <c r="A5" s="29" t="s">
        <v>141</v>
      </c>
      <c r="B5" s="29">
        <v>2763.56</v>
      </c>
      <c r="C5" s="65">
        <v>2764</v>
      </c>
      <c r="D5" s="16">
        <f t="shared" ref="D5:D7" si="0">-B5+C5</f>
        <v>0.44000000000005457</v>
      </c>
      <c r="E5" s="17"/>
    </row>
    <row r="6" spans="1:5" s="11" customFormat="1" x14ac:dyDescent="0.25">
      <c r="A6" s="29" t="s">
        <v>97</v>
      </c>
      <c r="B6" s="99">
        <v>369.93</v>
      </c>
      <c r="C6" s="91"/>
      <c r="D6" s="16">
        <f t="shared" si="0"/>
        <v>-369.93</v>
      </c>
      <c r="E6" s="17"/>
    </row>
    <row r="7" spans="1:5" s="11" customFormat="1" x14ac:dyDescent="0.25">
      <c r="A7" s="29" t="s">
        <v>78</v>
      </c>
      <c r="B7" s="29">
        <v>1248.51</v>
      </c>
      <c r="C7" s="90"/>
      <c r="D7" s="16">
        <f t="shared" si="0"/>
        <v>-1248.51</v>
      </c>
      <c r="E7" s="17"/>
    </row>
    <row r="8" spans="1:5" x14ac:dyDescent="0.25">
      <c r="B8" s="18"/>
      <c r="C8" s="18"/>
    </row>
    <row r="9" spans="1:5" x14ac:dyDescent="0.25">
      <c r="B9" s="18"/>
      <c r="C9" s="18"/>
    </row>
    <row r="13" spans="1:5" x14ac:dyDescent="0.25">
      <c r="E13" s="19"/>
    </row>
    <row r="24" spans="5:5" x14ac:dyDescent="0.25">
      <c r="E24" s="19"/>
    </row>
    <row r="92" spans="5:5" x14ac:dyDescent="0.25">
      <c r="E92" s="19"/>
    </row>
    <row r="109" spans="5:5" x14ac:dyDescent="0.25">
      <c r="E109" s="19"/>
    </row>
    <row r="120" spans="5:5" x14ac:dyDescent="0.25">
      <c r="E120" s="19"/>
    </row>
    <row r="125" spans="5:5" x14ac:dyDescent="0.25">
      <c r="E125" s="19"/>
    </row>
    <row r="162" spans="5:5" x14ac:dyDescent="0.25">
      <c r="E162" s="19"/>
    </row>
    <row r="174" spans="5:5" x14ac:dyDescent="0.25">
      <c r="E174" s="19"/>
    </row>
    <row r="181" spans="5:5" x14ac:dyDescent="0.25">
      <c r="E181" s="19"/>
    </row>
    <row r="250" spans="5:5" x14ac:dyDescent="0.25">
      <c r="E250" s="19"/>
    </row>
    <row r="256" spans="5:5" x14ac:dyDescent="0.25">
      <c r="E256" s="19"/>
    </row>
    <row r="282" spans="5:5" x14ac:dyDescent="0.25">
      <c r="E282" s="19"/>
    </row>
    <row r="314" spans="5:5" x14ac:dyDescent="0.25">
      <c r="E314" s="19"/>
    </row>
    <row r="344" spans="5:5" x14ac:dyDescent="0.25">
      <c r="E344" s="19"/>
    </row>
    <row r="346" spans="5:5" x14ac:dyDescent="0.25">
      <c r="E346" s="19"/>
    </row>
    <row r="365" spans="5:5" x14ac:dyDescent="0.25">
      <c r="E365" s="19"/>
    </row>
    <row r="380" spans="5:5" x14ac:dyDescent="0.25">
      <c r="E380" s="19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43499</v>
      </c>
      <c r="C1" s="3"/>
      <c r="D1" s="4" t="s">
        <v>5</v>
      </c>
      <c r="E1" s="5">
        <v>66.78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101</v>
      </c>
      <c r="B4" s="1">
        <v>6.74</v>
      </c>
      <c r="C4" s="13"/>
      <c r="D4" s="14">
        <f>(B4-C4)*$E$1</f>
        <v>450.09720000000004</v>
      </c>
      <c r="E4" s="15">
        <v>450</v>
      </c>
      <c r="F4" s="16">
        <f t="shared" ref="F4:F11" si="0">-D4+E4</f>
        <v>-9.7200000000043474E-2</v>
      </c>
      <c r="G4" s="17"/>
    </row>
    <row r="5" spans="1:7" s="11" customFormat="1" x14ac:dyDescent="0.25">
      <c r="A5" s="20" t="s">
        <v>102</v>
      </c>
      <c r="B5" s="21">
        <v>54.12</v>
      </c>
      <c r="C5" s="13"/>
      <c r="D5" s="14">
        <f t="shared" ref="D5:D11" si="1">(B5-C5)*$E$1</f>
        <v>3614.1336000000001</v>
      </c>
      <c r="E5" s="15">
        <v>3614</v>
      </c>
      <c r="F5" s="16">
        <f t="shared" si="0"/>
        <v>-0.13360000000011496</v>
      </c>
      <c r="G5" s="17"/>
    </row>
    <row r="6" spans="1:7" s="11" customFormat="1" x14ac:dyDescent="0.25">
      <c r="A6" s="20" t="s">
        <v>12</v>
      </c>
      <c r="B6" s="1">
        <v>7.69</v>
      </c>
      <c r="C6" s="13"/>
      <c r="D6" s="14">
        <f t="shared" si="1"/>
        <v>513.53820000000007</v>
      </c>
      <c r="E6" s="15">
        <v>513</v>
      </c>
      <c r="F6" s="16">
        <f t="shared" si="0"/>
        <v>-0.5382000000000744</v>
      </c>
      <c r="G6" s="17"/>
    </row>
    <row r="7" spans="1:7" s="11" customFormat="1" x14ac:dyDescent="0.25">
      <c r="A7" s="20" t="s">
        <v>97</v>
      </c>
      <c r="B7" s="1">
        <v>7.29</v>
      </c>
      <c r="C7" s="13"/>
      <c r="D7" s="14">
        <f>(B7-C7)*$E$1</f>
        <v>486.82620000000003</v>
      </c>
      <c r="E7" s="15">
        <v>487</v>
      </c>
      <c r="F7" s="16">
        <f>-D7+E7</f>
        <v>0.17379999999997153</v>
      </c>
      <c r="G7" s="17"/>
    </row>
    <row r="8" spans="1:7" s="11" customFormat="1" x14ac:dyDescent="0.25">
      <c r="A8" s="20" t="s">
        <v>71</v>
      </c>
      <c r="B8" s="1">
        <v>2.4900000000000002</v>
      </c>
      <c r="C8" s="13"/>
      <c r="D8" s="14">
        <f t="shared" si="1"/>
        <v>166.28220000000002</v>
      </c>
      <c r="E8" s="15">
        <v>166</v>
      </c>
      <c r="F8" s="16">
        <f t="shared" si="0"/>
        <v>-0.28220000000001733</v>
      </c>
      <c r="G8" s="17"/>
    </row>
    <row r="9" spans="1:7" s="11" customFormat="1" x14ac:dyDescent="0.25">
      <c r="A9" s="20" t="s">
        <v>103</v>
      </c>
      <c r="B9" s="1">
        <v>10</v>
      </c>
      <c r="C9" s="13"/>
      <c r="D9" s="14">
        <f>(B9-C9)*$E$1</f>
        <v>667.8</v>
      </c>
      <c r="E9" s="15">
        <v>668</v>
      </c>
      <c r="F9" s="16">
        <f>-D9+E9</f>
        <v>0.20000000000004547</v>
      </c>
      <c r="G9" s="17"/>
    </row>
    <row r="10" spans="1:7" s="11" customFormat="1" x14ac:dyDescent="0.25">
      <c r="A10" s="20" t="s">
        <v>104</v>
      </c>
      <c r="B10" s="1">
        <v>13.29</v>
      </c>
      <c r="C10" s="13"/>
      <c r="D10" s="14">
        <f t="shared" si="1"/>
        <v>887.50619999999992</v>
      </c>
      <c r="E10" s="15">
        <v>887</v>
      </c>
      <c r="F10" s="16">
        <f t="shared" si="0"/>
        <v>-0.5061999999999216</v>
      </c>
      <c r="G10" s="17"/>
    </row>
    <row r="11" spans="1:7" s="11" customFormat="1" x14ac:dyDescent="0.25">
      <c r="A11" s="20" t="s">
        <v>59</v>
      </c>
      <c r="B11" s="1">
        <v>28.76</v>
      </c>
      <c r="C11" s="13"/>
      <c r="D11" s="14">
        <f t="shared" si="1"/>
        <v>1920.5928000000001</v>
      </c>
      <c r="E11" s="22">
        <v>1920</v>
      </c>
      <c r="F11" s="16">
        <f t="shared" si="0"/>
        <v>-0.59280000000012478</v>
      </c>
      <c r="G11" s="17"/>
    </row>
    <row r="12" spans="1:7" x14ac:dyDescent="0.25">
      <c r="B12" s="18"/>
      <c r="C12" s="18"/>
    </row>
    <row r="13" spans="1:7" x14ac:dyDescent="0.25">
      <c r="B13" s="18"/>
      <c r="C13" s="18"/>
    </row>
    <row r="17" spans="5:5" x14ac:dyDescent="0.25">
      <c r="E17" s="19"/>
    </row>
    <row r="28" spans="5:5" x14ac:dyDescent="0.25">
      <c r="E28" s="19"/>
    </row>
    <row r="96" spans="5:5" x14ac:dyDescent="0.25">
      <c r="E96" s="19"/>
    </row>
    <row r="113" spans="5:5" x14ac:dyDescent="0.25">
      <c r="E113" s="19"/>
    </row>
    <row r="124" spans="5:5" x14ac:dyDescent="0.25">
      <c r="E124" s="19"/>
    </row>
    <row r="129" spans="5:5" x14ac:dyDescent="0.25">
      <c r="E129" s="19"/>
    </row>
    <row r="166" spans="5:5" x14ac:dyDescent="0.25">
      <c r="E166" s="19"/>
    </row>
    <row r="178" spans="5:5" x14ac:dyDescent="0.25">
      <c r="E178" s="19"/>
    </row>
    <row r="185" spans="5:5" x14ac:dyDescent="0.25">
      <c r="E185" s="19"/>
    </row>
    <row r="254" spans="5:5" x14ac:dyDescent="0.25">
      <c r="E254" s="19"/>
    </row>
    <row r="260" spans="5:5" x14ac:dyDescent="0.25">
      <c r="E260" s="19"/>
    </row>
    <row r="286" spans="5:5" x14ac:dyDescent="0.25">
      <c r="E286" s="19"/>
    </row>
    <row r="318" spans="5:5" x14ac:dyDescent="0.25">
      <c r="E318" s="19"/>
    </row>
    <row r="348" spans="5:5" x14ac:dyDescent="0.25">
      <c r="E348" s="19"/>
    </row>
    <row r="350" spans="5:5" x14ac:dyDescent="0.25">
      <c r="E350" s="19"/>
    </row>
    <row r="369" spans="5:5" x14ac:dyDescent="0.25">
      <c r="E369" s="19"/>
    </row>
    <row r="384" spans="5:5" x14ac:dyDescent="0.25">
      <c r="E384" s="19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43497</v>
      </c>
      <c r="C1" s="3"/>
      <c r="D1" s="4" t="s">
        <v>5</v>
      </c>
      <c r="E1" s="5">
        <v>67.209999999999994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99</v>
      </c>
      <c r="B4" s="21">
        <v>62.34</v>
      </c>
      <c r="C4" s="13"/>
      <c r="D4" s="14">
        <f>(B4-C4)*$E$1</f>
        <v>4189.8714</v>
      </c>
      <c r="E4" s="15">
        <v>4190</v>
      </c>
      <c r="F4" s="16">
        <f t="shared" ref="F4:F6" si="0">-D4+E4</f>
        <v>0.12860000000000582</v>
      </c>
      <c r="G4" s="17"/>
    </row>
    <row r="5" spans="1:7" s="11" customFormat="1" x14ac:dyDescent="0.25">
      <c r="A5" s="20" t="s">
        <v>19</v>
      </c>
      <c r="B5" s="21">
        <v>10.76</v>
      </c>
      <c r="C5" s="13"/>
      <c r="D5" s="14">
        <f t="shared" ref="D5:D6" si="1">(B5-C5)*$E$1</f>
        <v>723.17959999999994</v>
      </c>
      <c r="E5" s="15">
        <v>723</v>
      </c>
      <c r="F5" s="16">
        <f t="shared" si="0"/>
        <v>-0.1795999999999367</v>
      </c>
      <c r="G5" s="17"/>
    </row>
    <row r="6" spans="1:7" s="11" customFormat="1" x14ac:dyDescent="0.25">
      <c r="A6" s="20" t="s">
        <v>100</v>
      </c>
      <c r="B6" s="1">
        <v>16.53</v>
      </c>
      <c r="C6" s="13"/>
      <c r="D6" s="14">
        <f t="shared" si="1"/>
        <v>1110.9812999999999</v>
      </c>
      <c r="E6" s="22">
        <v>1111</v>
      </c>
      <c r="F6" s="16">
        <f t="shared" si="0"/>
        <v>1.8700000000080763E-2</v>
      </c>
      <c r="G6" s="17"/>
    </row>
    <row r="7" spans="1:7" x14ac:dyDescent="0.25">
      <c r="B7" s="18"/>
      <c r="C7" s="18"/>
    </row>
    <row r="8" spans="1:7" x14ac:dyDescent="0.25">
      <c r="B8" s="18"/>
      <c r="C8" s="18"/>
    </row>
    <row r="12" spans="1:7" x14ac:dyDescent="0.25">
      <c r="E12" s="19"/>
    </row>
    <row r="23" spans="5:5" x14ac:dyDescent="0.25">
      <c r="E23" s="19"/>
    </row>
    <row r="91" spans="5:5" x14ac:dyDescent="0.25">
      <c r="E91" s="19"/>
    </row>
    <row r="108" spans="5:5" x14ac:dyDescent="0.25">
      <c r="E108" s="19"/>
    </row>
    <row r="119" spans="5:5" x14ac:dyDescent="0.25">
      <c r="E119" s="19"/>
    </row>
    <row r="124" spans="5:5" x14ac:dyDescent="0.25">
      <c r="E124" s="19"/>
    </row>
    <row r="161" spans="5:5" x14ac:dyDescent="0.25">
      <c r="E161" s="19"/>
    </row>
    <row r="173" spans="5:5" x14ac:dyDescent="0.25">
      <c r="E173" s="19"/>
    </row>
    <row r="180" spans="5:5" x14ac:dyDescent="0.25">
      <c r="E180" s="19"/>
    </row>
    <row r="249" spans="5:5" x14ac:dyDescent="0.25">
      <c r="E249" s="19"/>
    </row>
    <row r="255" spans="5:5" x14ac:dyDescent="0.25">
      <c r="E255" s="19"/>
    </row>
    <row r="281" spans="5:5" x14ac:dyDescent="0.25">
      <c r="E281" s="19"/>
    </row>
    <row r="313" spans="5:5" x14ac:dyDescent="0.25">
      <c r="E313" s="19"/>
    </row>
    <row r="343" spans="5:5" x14ac:dyDescent="0.25">
      <c r="E343" s="19"/>
    </row>
    <row r="345" spans="5:5" x14ac:dyDescent="0.25">
      <c r="E345" s="19"/>
    </row>
    <row r="364" spans="5:5" x14ac:dyDescent="0.25">
      <c r="E364" s="19"/>
    </row>
    <row r="379" spans="5:5" x14ac:dyDescent="0.25">
      <c r="E379" s="19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F31" sqref="F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43497</v>
      </c>
      <c r="C1" s="3"/>
      <c r="D1" s="4" t="s">
        <v>5</v>
      </c>
      <c r="E1" s="5">
        <v>67.209999999999994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82</v>
      </c>
      <c r="B4" s="21">
        <v>0</v>
      </c>
      <c r="C4" s="13"/>
      <c r="D4" s="14">
        <f>(B4-C4)*$E$1</f>
        <v>0</v>
      </c>
      <c r="E4" s="15">
        <v>731</v>
      </c>
      <c r="F4" s="16">
        <f t="shared" ref="F4:F11" si="0">-D4+E4</f>
        <v>731</v>
      </c>
      <c r="G4" s="17"/>
    </row>
    <row r="5" spans="1:7" s="11" customFormat="1" x14ac:dyDescent="0.25">
      <c r="A5" s="20" t="s">
        <v>96</v>
      </c>
      <c r="B5" s="1">
        <v>12.24</v>
      </c>
      <c r="C5" s="13"/>
      <c r="D5" s="14">
        <f t="shared" ref="D5:D11" si="1">(B5-C5)*$E$1</f>
        <v>822.65039999999999</v>
      </c>
      <c r="E5" s="15">
        <v>823</v>
      </c>
      <c r="F5" s="16">
        <f t="shared" si="0"/>
        <v>0.34960000000000946</v>
      </c>
      <c r="G5" s="17"/>
    </row>
    <row r="6" spans="1:7" s="11" customFormat="1" x14ac:dyDescent="0.25">
      <c r="A6" s="20" t="s">
        <v>80</v>
      </c>
      <c r="B6" s="21">
        <v>34.82</v>
      </c>
      <c r="C6" s="13"/>
      <c r="D6" s="14">
        <f t="shared" si="1"/>
        <v>2340.2521999999999</v>
      </c>
      <c r="E6" s="22">
        <v>2340</v>
      </c>
      <c r="F6" s="16">
        <f t="shared" si="0"/>
        <v>-0.2521999999999025</v>
      </c>
      <c r="G6" s="17"/>
    </row>
    <row r="7" spans="1:7" s="11" customFormat="1" x14ac:dyDescent="0.25">
      <c r="A7" s="20" t="s">
        <v>97</v>
      </c>
      <c r="B7" s="21">
        <v>8.9600000000000009</v>
      </c>
      <c r="C7" s="13"/>
      <c r="D7" s="14">
        <f>(B7-C7)*$E$1</f>
        <v>602.20159999999998</v>
      </c>
      <c r="E7" s="15">
        <v>602</v>
      </c>
      <c r="F7" s="16">
        <f>-D7+E7</f>
        <v>-0.2015999999999849</v>
      </c>
      <c r="G7" s="17"/>
    </row>
    <row r="8" spans="1:7" s="11" customFormat="1" x14ac:dyDescent="0.25">
      <c r="A8" s="20" t="s">
        <v>95</v>
      </c>
      <c r="B8" s="1">
        <v>17.98</v>
      </c>
      <c r="C8" s="13"/>
      <c r="D8" s="14">
        <f t="shared" si="1"/>
        <v>1208.4358</v>
      </c>
      <c r="E8" s="15">
        <v>1210</v>
      </c>
      <c r="F8" s="16">
        <f t="shared" si="0"/>
        <v>1.564200000000028</v>
      </c>
      <c r="G8" s="17"/>
    </row>
    <row r="9" spans="1:7" s="11" customFormat="1" x14ac:dyDescent="0.25">
      <c r="A9" s="20" t="s">
        <v>79</v>
      </c>
      <c r="B9" s="21">
        <v>19.36</v>
      </c>
      <c r="C9" s="13"/>
      <c r="D9" s="14">
        <f>(B9-C9)*$E$1</f>
        <v>1301.1855999999998</v>
      </c>
      <c r="E9" s="22">
        <v>1301</v>
      </c>
      <c r="F9" s="16">
        <f>-D9+E9</f>
        <v>-0.18559999999979482</v>
      </c>
      <c r="G9" s="17"/>
    </row>
    <row r="10" spans="1:7" s="11" customFormat="1" x14ac:dyDescent="0.25">
      <c r="A10" s="20" t="s">
        <v>12</v>
      </c>
      <c r="B10" s="1">
        <v>5.91</v>
      </c>
      <c r="C10" s="13"/>
      <c r="D10" s="14">
        <f t="shared" si="1"/>
        <v>397.21109999999999</v>
      </c>
      <c r="E10" s="15">
        <v>397</v>
      </c>
      <c r="F10" s="16">
        <f t="shared" si="0"/>
        <v>-0.21109999999998763</v>
      </c>
      <c r="G10" s="17"/>
    </row>
    <row r="11" spans="1:7" s="11" customFormat="1" x14ac:dyDescent="0.25">
      <c r="A11" s="20" t="s">
        <v>98</v>
      </c>
      <c r="B11" s="1">
        <v>5.91</v>
      </c>
      <c r="C11" s="13"/>
      <c r="D11" s="14">
        <f t="shared" si="1"/>
        <v>397.21109999999999</v>
      </c>
      <c r="E11" s="22">
        <v>397</v>
      </c>
      <c r="F11" s="16">
        <f t="shared" si="0"/>
        <v>-0.21109999999998763</v>
      </c>
      <c r="G11" s="17"/>
    </row>
    <row r="12" spans="1:7" x14ac:dyDescent="0.25">
      <c r="B12" s="18"/>
      <c r="C12" s="18"/>
    </row>
    <row r="13" spans="1:7" x14ac:dyDescent="0.25">
      <c r="B13" s="18"/>
      <c r="C13" s="18"/>
    </row>
    <row r="17" spans="5:5" x14ac:dyDescent="0.25">
      <c r="E17" s="19"/>
    </row>
    <row r="28" spans="5:5" x14ac:dyDescent="0.25">
      <c r="E28" s="19"/>
    </row>
    <row r="96" spans="5:5" x14ac:dyDescent="0.25">
      <c r="E96" s="19"/>
    </row>
    <row r="113" spans="5:5" x14ac:dyDescent="0.25">
      <c r="E113" s="19"/>
    </row>
    <row r="124" spans="5:5" x14ac:dyDescent="0.25">
      <c r="E124" s="19"/>
    </row>
    <row r="129" spans="5:5" x14ac:dyDescent="0.25">
      <c r="E129" s="19"/>
    </row>
    <row r="166" spans="5:5" x14ac:dyDescent="0.25">
      <c r="E166" s="19"/>
    </row>
    <row r="178" spans="5:5" x14ac:dyDescent="0.25">
      <c r="E178" s="19"/>
    </row>
    <row r="185" spans="5:5" x14ac:dyDescent="0.25">
      <c r="E185" s="19"/>
    </row>
    <row r="254" spans="5:5" x14ac:dyDescent="0.25">
      <c r="E254" s="19"/>
    </row>
    <row r="260" spans="5:5" x14ac:dyDescent="0.25">
      <c r="E260" s="19"/>
    </row>
    <row r="286" spans="5:5" x14ac:dyDescent="0.25">
      <c r="E286" s="19"/>
    </row>
    <row r="318" spans="5:5" x14ac:dyDescent="0.25">
      <c r="E318" s="19"/>
    </row>
    <row r="348" spans="5:5" x14ac:dyDescent="0.25">
      <c r="E348" s="19"/>
    </row>
    <row r="350" spans="5:5" x14ac:dyDescent="0.25">
      <c r="E350" s="19"/>
    </row>
    <row r="369" spans="5:5" x14ac:dyDescent="0.25">
      <c r="E369" s="19"/>
    </row>
    <row r="384" spans="5:5" x14ac:dyDescent="0.25">
      <c r="E384" s="19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34" sqref="D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43495</v>
      </c>
      <c r="C1" s="3"/>
      <c r="D1" s="4" t="s">
        <v>5</v>
      </c>
      <c r="E1" s="5">
        <v>67.34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12</v>
      </c>
      <c r="B4" s="21">
        <v>11.99</v>
      </c>
      <c r="C4" s="13"/>
      <c r="D4" s="14">
        <f t="shared" ref="D4:D10" si="0">(B4-C4)*$E$1</f>
        <v>807.40660000000003</v>
      </c>
      <c r="E4" s="15">
        <v>807</v>
      </c>
      <c r="F4" s="16">
        <f t="shared" ref="F4:F10" si="1">-D4+E4</f>
        <v>-0.40660000000002583</v>
      </c>
      <c r="G4" s="17"/>
    </row>
    <row r="5" spans="1:7" s="11" customFormat="1" x14ac:dyDescent="0.25">
      <c r="A5" s="20" t="s">
        <v>92</v>
      </c>
      <c r="B5" s="21">
        <v>32.53</v>
      </c>
      <c r="C5" s="13"/>
      <c r="D5" s="14">
        <f>(B5-C5)*$E$1</f>
        <v>2190.5702000000001</v>
      </c>
      <c r="E5" s="15">
        <v>2191</v>
      </c>
      <c r="F5" s="16">
        <f>-D5+E5</f>
        <v>0.4297999999998865</v>
      </c>
      <c r="G5" s="17"/>
    </row>
    <row r="6" spans="1:7" s="11" customFormat="1" x14ac:dyDescent="0.25">
      <c r="A6" s="20" t="s">
        <v>23</v>
      </c>
      <c r="B6" s="21">
        <v>49.61</v>
      </c>
      <c r="C6" s="13"/>
      <c r="D6" s="14">
        <f t="shared" si="0"/>
        <v>3340.7374</v>
      </c>
      <c r="E6" s="15">
        <v>3341</v>
      </c>
      <c r="F6" s="16">
        <f t="shared" si="1"/>
        <v>0.26260000000002037</v>
      </c>
      <c r="G6" s="17"/>
    </row>
    <row r="7" spans="1:7" s="11" customFormat="1" x14ac:dyDescent="0.25">
      <c r="A7" s="20" t="s">
        <v>93</v>
      </c>
      <c r="B7" s="1">
        <v>14.21</v>
      </c>
      <c r="C7" s="13"/>
      <c r="D7" s="14">
        <f>(B7-C7)*$E$1</f>
        <v>956.90140000000008</v>
      </c>
      <c r="E7" s="15">
        <v>957</v>
      </c>
      <c r="F7" s="16">
        <f>-D7+E7</f>
        <v>9.8599999999919419E-2</v>
      </c>
      <c r="G7" s="17"/>
    </row>
    <row r="8" spans="1:7" s="11" customFormat="1" x14ac:dyDescent="0.25">
      <c r="A8" s="20" t="s">
        <v>94</v>
      </c>
      <c r="B8" s="1">
        <v>12</v>
      </c>
      <c r="C8" s="13"/>
      <c r="D8" s="14">
        <f t="shared" si="0"/>
        <v>808.08</v>
      </c>
      <c r="E8" s="15">
        <v>808</v>
      </c>
      <c r="F8" s="16">
        <f t="shared" si="1"/>
        <v>-8.0000000000040927E-2</v>
      </c>
      <c r="G8" s="17"/>
    </row>
    <row r="9" spans="1:7" s="11" customFormat="1" x14ac:dyDescent="0.25">
      <c r="A9" s="20" t="s">
        <v>95</v>
      </c>
      <c r="B9" s="21">
        <v>31.96</v>
      </c>
      <c r="C9" s="13"/>
      <c r="D9" s="14">
        <f t="shared" si="0"/>
        <v>2152.1864</v>
      </c>
      <c r="E9" s="15">
        <v>2152</v>
      </c>
      <c r="F9" s="16">
        <f t="shared" si="1"/>
        <v>-0.18640000000004875</v>
      </c>
      <c r="G9" s="17"/>
    </row>
    <row r="10" spans="1:7" s="11" customFormat="1" x14ac:dyDescent="0.25">
      <c r="A10" s="20" t="s">
        <v>96</v>
      </c>
      <c r="B10" s="21">
        <v>50.28</v>
      </c>
      <c r="C10" s="13"/>
      <c r="D10" s="14">
        <f t="shared" si="0"/>
        <v>3385.8552000000004</v>
      </c>
      <c r="E10" s="15">
        <v>3386</v>
      </c>
      <c r="F10" s="16">
        <f t="shared" si="1"/>
        <v>0.14479999999957727</v>
      </c>
      <c r="G10" s="17"/>
    </row>
    <row r="11" spans="1:7" x14ac:dyDescent="0.25">
      <c r="B11" s="18"/>
      <c r="C11" s="18"/>
    </row>
    <row r="12" spans="1:7" x14ac:dyDescent="0.25">
      <c r="B12" s="18"/>
      <c r="C12" s="18"/>
    </row>
    <row r="16" spans="1:7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G13" sqref="G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43495</v>
      </c>
      <c r="C1" s="3"/>
      <c r="D1" s="4" t="s">
        <v>5</v>
      </c>
      <c r="E1" s="5">
        <v>67.34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71</v>
      </c>
      <c r="B4" s="21">
        <v>18.02</v>
      </c>
      <c r="C4" s="13"/>
      <c r="D4" s="14">
        <f>(B4-C4)*$E$1</f>
        <v>1213.4667999999999</v>
      </c>
      <c r="E4" s="15">
        <v>1213</v>
      </c>
      <c r="F4" s="16">
        <f t="shared" ref="F4:F12" si="0">-D4+E4</f>
        <v>-0.46679999999992106</v>
      </c>
      <c r="G4" s="17"/>
    </row>
    <row r="5" spans="1:7" s="11" customFormat="1" ht="45" x14ac:dyDescent="0.25">
      <c r="A5" s="20" t="s">
        <v>87</v>
      </c>
      <c r="B5" s="21">
        <v>10.77</v>
      </c>
      <c r="C5" s="13"/>
      <c r="D5" s="14">
        <f t="shared" ref="D5:D12" si="1">(B5-C5)*$E$1</f>
        <v>725.2518</v>
      </c>
      <c r="E5" s="15">
        <f>2906-2180</f>
        <v>726</v>
      </c>
      <c r="F5" s="16">
        <f t="shared" si="0"/>
        <v>0.74819999999999709</v>
      </c>
      <c r="G5" s="17" t="s">
        <v>1479</v>
      </c>
    </row>
    <row r="6" spans="1:7" s="11" customFormat="1" x14ac:dyDescent="0.25">
      <c r="A6" s="20" t="s">
        <v>69</v>
      </c>
      <c r="B6" s="21">
        <v>5.62</v>
      </c>
      <c r="C6" s="13"/>
      <c r="D6" s="14">
        <f t="shared" si="1"/>
        <v>378.45080000000002</v>
      </c>
      <c r="E6" s="15">
        <v>378</v>
      </c>
      <c r="F6" s="16">
        <f t="shared" si="0"/>
        <v>-0.45080000000001519</v>
      </c>
      <c r="G6" s="17"/>
    </row>
    <row r="7" spans="1:7" s="11" customFormat="1" x14ac:dyDescent="0.25">
      <c r="A7" s="20" t="s">
        <v>88</v>
      </c>
      <c r="B7" s="21">
        <v>23.99</v>
      </c>
      <c r="C7" s="13"/>
      <c r="D7" s="14">
        <f>(B7-C7)*$E$1</f>
        <v>1615.4866</v>
      </c>
      <c r="E7" s="15">
        <v>1615</v>
      </c>
      <c r="F7" s="16">
        <f>-D7+E7</f>
        <v>-0.48659999999995307</v>
      </c>
      <c r="G7" s="17"/>
    </row>
    <row r="8" spans="1:7" s="11" customFormat="1" x14ac:dyDescent="0.25">
      <c r="A8" s="20" t="s">
        <v>89</v>
      </c>
      <c r="B8" s="21"/>
      <c r="C8" s="13"/>
      <c r="D8" s="14"/>
      <c r="E8" s="15">
        <v>383</v>
      </c>
      <c r="F8" s="16">
        <f t="shared" si="0"/>
        <v>383</v>
      </c>
      <c r="G8" s="17" t="s">
        <v>1480</v>
      </c>
    </row>
    <row r="9" spans="1:7" s="11" customFormat="1" x14ac:dyDescent="0.25">
      <c r="A9" s="20" t="s">
        <v>90</v>
      </c>
      <c r="B9" s="21">
        <v>5</v>
      </c>
      <c r="C9" s="13"/>
      <c r="D9" s="14">
        <f>(B9-C9)*$E$1</f>
        <v>336.70000000000005</v>
      </c>
      <c r="E9" s="15">
        <v>337</v>
      </c>
      <c r="F9" s="16">
        <f>-D9+E9</f>
        <v>0.29999999999995453</v>
      </c>
      <c r="G9" s="17"/>
    </row>
    <row r="10" spans="1:7" s="11" customFormat="1" x14ac:dyDescent="0.25">
      <c r="A10" s="20" t="s">
        <v>72</v>
      </c>
      <c r="B10" s="21">
        <v>6.73</v>
      </c>
      <c r="C10" s="13"/>
      <c r="D10" s="14">
        <f t="shared" si="1"/>
        <v>453.19820000000004</v>
      </c>
      <c r="E10" s="15">
        <v>453</v>
      </c>
      <c r="F10" s="16">
        <f t="shared" si="0"/>
        <v>-0.19820000000004256</v>
      </c>
      <c r="G10" s="17"/>
    </row>
    <row r="11" spans="1:7" s="11" customFormat="1" x14ac:dyDescent="0.25">
      <c r="A11" s="20" t="s">
        <v>76</v>
      </c>
      <c r="B11" s="21">
        <v>17.989999999999998</v>
      </c>
      <c r="C11" s="13"/>
      <c r="D11" s="14">
        <f t="shared" si="1"/>
        <v>1211.4466</v>
      </c>
      <c r="E11" s="15">
        <v>1211</v>
      </c>
      <c r="F11" s="16">
        <f t="shared" si="0"/>
        <v>-0.44659999999998945</v>
      </c>
      <c r="G11" s="17"/>
    </row>
    <row r="12" spans="1:7" s="11" customFormat="1" x14ac:dyDescent="0.25">
      <c r="A12" s="20" t="s">
        <v>91</v>
      </c>
      <c r="B12" s="21">
        <v>10</v>
      </c>
      <c r="C12" s="13"/>
      <c r="D12" s="14">
        <f t="shared" si="1"/>
        <v>673.40000000000009</v>
      </c>
      <c r="E12" s="15">
        <v>673</v>
      </c>
      <c r="F12" s="16">
        <f t="shared" si="0"/>
        <v>-0.40000000000009095</v>
      </c>
      <c r="G12" s="17"/>
    </row>
    <row r="13" spans="1:7" x14ac:dyDescent="0.25">
      <c r="B13" s="18"/>
      <c r="C13" s="18"/>
    </row>
    <row r="14" spans="1:7" x14ac:dyDescent="0.25">
      <c r="B14" s="18"/>
      <c r="C14" s="18"/>
    </row>
    <row r="18" spans="5:5" x14ac:dyDescent="0.25">
      <c r="E18" s="19"/>
    </row>
    <row r="29" spans="5:5" x14ac:dyDescent="0.25">
      <c r="E29" s="19"/>
    </row>
    <row r="97" spans="5:5" x14ac:dyDescent="0.25">
      <c r="E97" s="19"/>
    </row>
    <row r="114" spans="5:5" x14ac:dyDescent="0.25">
      <c r="E114" s="19"/>
    </row>
    <row r="125" spans="5:5" x14ac:dyDescent="0.25">
      <c r="E125" s="19"/>
    </row>
    <row r="130" spans="5:5" x14ac:dyDescent="0.25">
      <c r="E130" s="19"/>
    </row>
    <row r="167" spans="5:5" x14ac:dyDescent="0.25">
      <c r="E167" s="19"/>
    </row>
    <row r="179" spans="5:5" x14ac:dyDescent="0.25">
      <c r="E179" s="19"/>
    </row>
    <row r="186" spans="5:5" x14ac:dyDescent="0.25">
      <c r="E186" s="19"/>
    </row>
    <row r="255" spans="5:5" x14ac:dyDescent="0.25">
      <c r="E255" s="19"/>
    </row>
    <row r="261" spans="5:5" x14ac:dyDescent="0.25">
      <c r="E261" s="19"/>
    </row>
    <row r="287" spans="5:5" x14ac:dyDescent="0.25">
      <c r="E287" s="19"/>
    </row>
    <row r="319" spans="5:5" x14ac:dyDescent="0.25">
      <c r="E319" s="19"/>
    </row>
    <row r="349" spans="5:5" x14ac:dyDescent="0.25">
      <c r="E349" s="19"/>
    </row>
    <row r="351" spans="5:5" x14ac:dyDescent="0.25">
      <c r="E351" s="19"/>
    </row>
    <row r="370" spans="5:5" x14ac:dyDescent="0.25">
      <c r="E370" s="19"/>
    </row>
    <row r="385" spans="5:5" x14ac:dyDescent="0.25">
      <c r="E385" s="19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K37" sqref="K3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43495</v>
      </c>
      <c r="C1" s="3"/>
      <c r="D1" s="4" t="s">
        <v>5</v>
      </c>
      <c r="E1" s="5">
        <v>67.34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81</v>
      </c>
      <c r="B4" s="21">
        <v>6.34</v>
      </c>
      <c r="C4" s="13"/>
      <c r="D4" s="14">
        <f>(B4-C4)*$E$1</f>
        <v>426.93560000000002</v>
      </c>
      <c r="E4" s="15">
        <v>427</v>
      </c>
      <c r="F4" s="16">
        <f t="shared" ref="F4:F8" si="0">-D4+E4</f>
        <v>6.4399999999977808E-2</v>
      </c>
      <c r="G4" s="17"/>
    </row>
    <row r="5" spans="1:7" s="11" customFormat="1" x14ac:dyDescent="0.25">
      <c r="A5" s="20" t="s">
        <v>82</v>
      </c>
      <c r="B5" s="21">
        <v>23.72</v>
      </c>
      <c r="C5" s="13"/>
      <c r="D5" s="14">
        <f t="shared" ref="D5:D8" si="1">(B5-C5)*$E$1</f>
        <v>1597.3048000000001</v>
      </c>
      <c r="E5" s="15">
        <v>1597</v>
      </c>
      <c r="F5" s="16">
        <f t="shared" si="0"/>
        <v>-0.30480000000011387</v>
      </c>
      <c r="G5" s="17"/>
    </row>
    <row r="6" spans="1:7" s="11" customFormat="1" x14ac:dyDescent="0.25">
      <c r="A6" s="20" t="s">
        <v>83</v>
      </c>
      <c r="B6" s="21">
        <v>12.59</v>
      </c>
      <c r="C6" s="13"/>
      <c r="D6" s="14">
        <f t="shared" si="1"/>
        <v>847.81060000000002</v>
      </c>
      <c r="E6" s="15">
        <v>848</v>
      </c>
      <c r="F6" s="16">
        <f t="shared" si="0"/>
        <v>0.18939999999997781</v>
      </c>
      <c r="G6" s="17"/>
    </row>
    <row r="7" spans="1:7" s="11" customFormat="1" x14ac:dyDescent="0.25">
      <c r="A7" s="20" t="s">
        <v>84</v>
      </c>
      <c r="B7" s="21">
        <v>27.22</v>
      </c>
      <c r="C7" s="13"/>
      <c r="D7" s="14">
        <f>(B7-C7)*$E$1</f>
        <v>1832.9947999999999</v>
      </c>
      <c r="E7" s="15">
        <v>1833</v>
      </c>
      <c r="F7" s="16">
        <f>-D7+E7</f>
        <v>5.2000000000589353E-3</v>
      </c>
      <c r="G7" s="17"/>
    </row>
    <row r="8" spans="1:7" s="11" customFormat="1" x14ac:dyDescent="0.25">
      <c r="A8" s="20" t="s">
        <v>85</v>
      </c>
      <c r="B8" s="21">
        <v>9.59</v>
      </c>
      <c r="C8" s="13"/>
      <c r="D8" s="14">
        <f t="shared" si="1"/>
        <v>645.79060000000004</v>
      </c>
      <c r="E8" s="15">
        <v>646</v>
      </c>
      <c r="F8" s="16">
        <f t="shared" si="0"/>
        <v>0.20939999999995962</v>
      </c>
      <c r="G8" s="17"/>
    </row>
    <row r="9" spans="1:7" s="11" customFormat="1" x14ac:dyDescent="0.25">
      <c r="A9" s="20" t="s">
        <v>86</v>
      </c>
      <c r="B9" s="21">
        <v>42.46</v>
      </c>
      <c r="C9" s="13"/>
      <c r="D9" s="14">
        <f>(B9-C9)*$E$1</f>
        <v>2859.2564000000002</v>
      </c>
      <c r="E9" s="22">
        <v>2859</v>
      </c>
      <c r="F9" s="16">
        <f>-D9+E9</f>
        <v>-0.25640000000021246</v>
      </c>
      <c r="G9" s="17"/>
    </row>
    <row r="10" spans="1:7" x14ac:dyDescent="0.25">
      <c r="B10" s="18"/>
      <c r="C10" s="18"/>
    </row>
    <row r="11" spans="1:7" x14ac:dyDescent="0.25">
      <c r="B11" s="18"/>
      <c r="C11" s="18"/>
    </row>
    <row r="15" spans="1:7" x14ac:dyDescent="0.25">
      <c r="E15" s="19"/>
    </row>
    <row r="26" spans="5:5" x14ac:dyDescent="0.25">
      <c r="E26" s="19"/>
    </row>
    <row r="94" spans="5:5" x14ac:dyDescent="0.25">
      <c r="E94" s="19"/>
    </row>
    <row r="111" spans="5:5" x14ac:dyDescent="0.25">
      <c r="E111" s="19"/>
    </row>
    <row r="122" spans="5:5" x14ac:dyDescent="0.25">
      <c r="E122" s="19"/>
    </row>
    <row r="127" spans="5:5" x14ac:dyDescent="0.25">
      <c r="E127" s="19"/>
    </row>
    <row r="164" spans="5:5" x14ac:dyDescent="0.25">
      <c r="E164" s="19"/>
    </row>
    <row r="176" spans="5:5" x14ac:dyDescent="0.25">
      <c r="E176" s="19"/>
    </row>
    <row r="183" spans="5:5" x14ac:dyDescent="0.25">
      <c r="E183" s="19"/>
    </row>
    <row r="252" spans="5:5" x14ac:dyDescent="0.25">
      <c r="E252" s="19"/>
    </row>
    <row r="258" spans="5:5" x14ac:dyDescent="0.25">
      <c r="E258" s="19"/>
    </row>
    <row r="284" spans="5:5" x14ac:dyDescent="0.25">
      <c r="E284" s="19"/>
    </row>
    <row r="316" spans="5:5" x14ac:dyDescent="0.25">
      <c r="E316" s="19"/>
    </row>
    <row r="346" spans="5:5" x14ac:dyDescent="0.25">
      <c r="E346" s="19"/>
    </row>
    <row r="348" spans="5:5" x14ac:dyDescent="0.25">
      <c r="E348" s="19"/>
    </row>
    <row r="367" spans="5:5" x14ac:dyDescent="0.25">
      <c r="E367" s="19"/>
    </row>
    <row r="382" spans="5:5" x14ac:dyDescent="0.25">
      <c r="E382" s="19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43493</v>
      </c>
      <c r="C1" s="3"/>
      <c r="D1" s="4" t="s">
        <v>5</v>
      </c>
      <c r="E1" s="5">
        <v>67.58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23</v>
      </c>
      <c r="B4" s="21">
        <v>29.84</v>
      </c>
      <c r="C4" s="13"/>
      <c r="D4" s="14">
        <f>(B4-C4)*$E$1</f>
        <v>2016.5871999999999</v>
      </c>
      <c r="E4" s="15">
        <v>2016</v>
      </c>
      <c r="F4" s="16">
        <f t="shared" ref="F4:F12" si="0">-D4+E4</f>
        <v>-0.58719999999993888</v>
      </c>
      <c r="G4" s="17"/>
    </row>
    <row r="5" spans="1:7" s="11" customFormat="1" x14ac:dyDescent="0.25">
      <c r="A5" s="20" t="s">
        <v>75</v>
      </c>
      <c r="B5" s="21">
        <v>9.44</v>
      </c>
      <c r="C5" s="13"/>
      <c r="D5" s="14">
        <f t="shared" ref="D5:D12" si="1">(B5-C5)*$E$1</f>
        <v>637.95519999999999</v>
      </c>
      <c r="E5" s="15">
        <v>638</v>
      </c>
      <c r="F5" s="16">
        <f t="shared" si="0"/>
        <v>4.4800000000009277E-2</v>
      </c>
      <c r="G5" s="17"/>
    </row>
    <row r="6" spans="1:7" s="11" customFormat="1" x14ac:dyDescent="0.25">
      <c r="A6" s="20" t="s">
        <v>41</v>
      </c>
      <c r="B6" s="21">
        <v>8.99</v>
      </c>
      <c r="C6" s="13"/>
      <c r="D6" s="14">
        <f t="shared" si="1"/>
        <v>607.54420000000005</v>
      </c>
      <c r="E6" s="22">
        <v>607</v>
      </c>
      <c r="F6" s="16">
        <f t="shared" si="0"/>
        <v>-0.5442000000000462</v>
      </c>
      <c r="G6" s="17"/>
    </row>
    <row r="7" spans="1:7" s="11" customFormat="1" x14ac:dyDescent="0.25">
      <c r="A7" s="20" t="s">
        <v>76</v>
      </c>
      <c r="B7" s="21">
        <v>42.53</v>
      </c>
      <c r="C7" s="13"/>
      <c r="D7" s="14">
        <f>(B7-C7)*$E$1</f>
        <v>2874.1774</v>
      </c>
      <c r="E7" s="15">
        <v>2874</v>
      </c>
      <c r="F7" s="16">
        <f>-D7+E7</f>
        <v>-0.1774000000000342</v>
      </c>
      <c r="G7" s="17"/>
    </row>
    <row r="8" spans="1:7" s="11" customFormat="1" x14ac:dyDescent="0.25">
      <c r="A8" s="20" t="s">
        <v>77</v>
      </c>
      <c r="B8" s="21">
        <v>8.44</v>
      </c>
      <c r="C8" s="13"/>
      <c r="D8" s="14">
        <f t="shared" si="1"/>
        <v>570.37519999999995</v>
      </c>
      <c r="E8" s="15">
        <v>570</v>
      </c>
      <c r="F8" s="16">
        <f t="shared" si="0"/>
        <v>-0.3751999999999498</v>
      </c>
      <c r="G8" s="17"/>
    </row>
    <row r="9" spans="1:7" s="11" customFormat="1" x14ac:dyDescent="0.25">
      <c r="A9" s="20" t="s">
        <v>78</v>
      </c>
      <c r="B9" s="21">
        <v>23.53</v>
      </c>
      <c r="C9" s="13"/>
      <c r="D9" s="14">
        <f>(B9-C9)*$E$1</f>
        <v>1590.1574000000001</v>
      </c>
      <c r="E9" s="15">
        <v>1590</v>
      </c>
      <c r="F9" s="16">
        <f>-D9+E9</f>
        <v>-0.15740000000005239</v>
      </c>
      <c r="G9" s="17"/>
    </row>
    <row r="10" spans="1:7" s="11" customFormat="1" x14ac:dyDescent="0.25">
      <c r="A10" s="20" t="s">
        <v>79</v>
      </c>
      <c r="B10" s="1">
        <v>12.35</v>
      </c>
      <c r="C10" s="13"/>
      <c r="D10" s="14">
        <f t="shared" si="1"/>
        <v>834.61299999999994</v>
      </c>
      <c r="E10" s="15">
        <v>835</v>
      </c>
      <c r="F10" s="16">
        <f t="shared" si="0"/>
        <v>0.3870000000000573</v>
      </c>
      <c r="G10" s="17"/>
    </row>
    <row r="11" spans="1:7" s="11" customFormat="1" x14ac:dyDescent="0.25">
      <c r="A11" s="20" t="s">
        <v>80</v>
      </c>
      <c r="B11" s="21">
        <v>17.739999999999998</v>
      </c>
      <c r="C11" s="13"/>
      <c r="D11" s="14">
        <f t="shared" si="1"/>
        <v>1198.8691999999999</v>
      </c>
      <c r="E11" s="15">
        <v>1199</v>
      </c>
      <c r="F11" s="16">
        <f t="shared" si="0"/>
        <v>0.1308000000001357</v>
      </c>
      <c r="G11" s="17"/>
    </row>
    <row r="12" spans="1:7" s="11" customFormat="1" x14ac:dyDescent="0.25">
      <c r="A12" s="20" t="s">
        <v>69</v>
      </c>
      <c r="B12" s="21">
        <v>29.92</v>
      </c>
      <c r="C12" s="13"/>
      <c r="D12" s="14">
        <f t="shared" si="1"/>
        <v>2021.9936</v>
      </c>
      <c r="E12" s="22">
        <v>2022</v>
      </c>
      <c r="F12" s="16">
        <f t="shared" si="0"/>
        <v>6.3999999999850843E-3</v>
      </c>
      <c r="G12" s="17"/>
    </row>
    <row r="13" spans="1:7" x14ac:dyDescent="0.25">
      <c r="B13" s="18"/>
      <c r="C13" s="18"/>
    </row>
    <row r="14" spans="1:7" x14ac:dyDescent="0.25">
      <c r="B14" s="18"/>
      <c r="C14" s="18"/>
    </row>
    <row r="18" spans="5:5" x14ac:dyDescent="0.25">
      <c r="E18" s="19"/>
    </row>
    <row r="29" spans="5:5" x14ac:dyDescent="0.25">
      <c r="E29" s="19"/>
    </row>
    <row r="97" spans="5:5" x14ac:dyDescent="0.25">
      <c r="E97" s="19"/>
    </row>
    <row r="114" spans="5:5" x14ac:dyDescent="0.25">
      <c r="E114" s="19"/>
    </row>
    <row r="125" spans="5:5" x14ac:dyDescent="0.25">
      <c r="E125" s="19"/>
    </row>
    <row r="130" spans="5:5" x14ac:dyDescent="0.25">
      <c r="E130" s="19"/>
    </row>
    <row r="167" spans="5:5" x14ac:dyDescent="0.25">
      <c r="E167" s="19"/>
    </row>
    <row r="179" spans="5:5" x14ac:dyDescent="0.25">
      <c r="E179" s="19"/>
    </row>
    <row r="186" spans="5:5" x14ac:dyDescent="0.25">
      <c r="E186" s="19"/>
    </row>
    <row r="255" spans="5:5" x14ac:dyDescent="0.25">
      <c r="E255" s="19"/>
    </row>
    <row r="261" spans="5:5" x14ac:dyDescent="0.25">
      <c r="E261" s="19"/>
    </row>
    <row r="287" spans="5:5" x14ac:dyDescent="0.25">
      <c r="E287" s="19"/>
    </row>
    <row r="319" spans="5:5" x14ac:dyDescent="0.25">
      <c r="E319" s="19"/>
    </row>
    <row r="349" spans="5:5" x14ac:dyDescent="0.25">
      <c r="E349" s="19"/>
    </row>
    <row r="351" spans="5:5" x14ac:dyDescent="0.25">
      <c r="E351" s="19"/>
    </row>
    <row r="370" spans="5:5" x14ac:dyDescent="0.25">
      <c r="E370" s="19"/>
    </row>
    <row r="385" spans="5:5" x14ac:dyDescent="0.25">
      <c r="E385" s="1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D22" sqref="D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43486</v>
      </c>
      <c r="C1" s="3"/>
      <c r="D1" s="4" t="s">
        <v>5</v>
      </c>
      <c r="E1" s="5">
        <v>67.491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72</v>
      </c>
      <c r="B4" s="21">
        <v>9.64</v>
      </c>
      <c r="C4" s="13"/>
      <c r="D4" s="14">
        <f>(B4-C4)*$E$1</f>
        <v>650.61324000000002</v>
      </c>
      <c r="E4" s="15">
        <v>651</v>
      </c>
      <c r="F4" s="16">
        <f t="shared" ref="F4:F6" si="0">-D4+E4</f>
        <v>0.38675999999998112</v>
      </c>
      <c r="G4" s="17"/>
    </row>
    <row r="5" spans="1:7" s="11" customFormat="1" ht="15.75" thickBot="1" x14ac:dyDescent="0.3">
      <c r="A5" s="20" t="s">
        <v>73</v>
      </c>
      <c r="B5" s="21">
        <v>26.11</v>
      </c>
      <c r="C5" s="13"/>
      <c r="D5" s="14">
        <f t="shared" ref="D5:D6" si="1">(B5-C5)*$E$1</f>
        <v>1762.19001</v>
      </c>
      <c r="E5" s="26">
        <v>1762</v>
      </c>
      <c r="F5" s="16">
        <f t="shared" si="0"/>
        <v>-0.19001000000002932</v>
      </c>
      <c r="G5" s="17"/>
    </row>
    <row r="6" spans="1:7" s="11" customFormat="1" x14ac:dyDescent="0.25">
      <c r="A6" s="20" t="s">
        <v>74</v>
      </c>
      <c r="B6" s="21">
        <v>30.05</v>
      </c>
      <c r="C6" s="13"/>
      <c r="D6" s="14">
        <f t="shared" si="1"/>
        <v>2028.10455</v>
      </c>
      <c r="E6" s="22">
        <v>2028</v>
      </c>
      <c r="F6" s="16">
        <f t="shared" si="0"/>
        <v>-0.10455000000001746</v>
      </c>
      <c r="G6" s="17"/>
    </row>
    <row r="7" spans="1:7" s="11" customFormat="1" x14ac:dyDescent="0.25">
      <c r="A7" s="20" t="s">
        <v>45</v>
      </c>
      <c r="B7" s="21">
        <v>35.36</v>
      </c>
      <c r="C7" s="13"/>
      <c r="D7" s="14">
        <f>(B7-C7)*$E$1</f>
        <v>2386.4817600000001</v>
      </c>
      <c r="E7" s="15">
        <v>2386</v>
      </c>
      <c r="F7" s="16">
        <f>-D7+E7</f>
        <v>-0.48176000000012209</v>
      </c>
      <c r="G7" s="17"/>
    </row>
    <row r="8" spans="1:7" x14ac:dyDescent="0.25">
      <c r="B8" s="18"/>
      <c r="C8" s="18"/>
    </row>
    <row r="9" spans="1:7" x14ac:dyDescent="0.25">
      <c r="B9" s="18"/>
      <c r="C9" s="18"/>
    </row>
    <row r="13" spans="1:7" x14ac:dyDescent="0.25">
      <c r="E13" s="19"/>
    </row>
    <row r="24" spans="5:5" x14ac:dyDescent="0.25">
      <c r="E24" s="19"/>
    </row>
    <row r="92" spans="5:5" x14ac:dyDescent="0.25">
      <c r="E92" s="19"/>
    </row>
    <row r="109" spans="5:5" x14ac:dyDescent="0.25">
      <c r="E109" s="19"/>
    </row>
    <row r="120" spans="5:5" x14ac:dyDescent="0.25">
      <c r="E120" s="19"/>
    </row>
    <row r="125" spans="5:5" x14ac:dyDescent="0.25">
      <c r="E125" s="19"/>
    </row>
    <row r="162" spans="5:5" x14ac:dyDescent="0.25">
      <c r="E162" s="19"/>
    </row>
    <row r="174" spans="5:5" x14ac:dyDescent="0.25">
      <c r="E174" s="19"/>
    </row>
    <row r="181" spans="5:5" x14ac:dyDescent="0.25">
      <c r="E181" s="19"/>
    </row>
    <row r="250" spans="5:5" x14ac:dyDescent="0.25">
      <c r="E250" s="19"/>
    </row>
    <row r="256" spans="5:5" x14ac:dyDescent="0.25">
      <c r="E256" s="19"/>
    </row>
    <row r="282" spans="5:5" x14ac:dyDescent="0.25">
      <c r="E282" s="19"/>
    </row>
    <row r="314" spans="5:5" x14ac:dyDescent="0.25">
      <c r="E314" s="19"/>
    </row>
    <row r="344" spans="5:5" x14ac:dyDescent="0.25">
      <c r="E344" s="19"/>
    </row>
    <row r="346" spans="5:5" x14ac:dyDescent="0.25">
      <c r="E346" s="19"/>
    </row>
    <row r="365" spans="5:5" x14ac:dyDescent="0.25">
      <c r="E365" s="19"/>
    </row>
    <row r="380" spans="5:5" x14ac:dyDescent="0.25">
      <c r="E380" s="19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43486</v>
      </c>
      <c r="C1" s="3"/>
      <c r="D1" s="4" t="s">
        <v>5</v>
      </c>
      <c r="E1" s="5">
        <v>67.491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69</v>
      </c>
      <c r="B4" s="21">
        <v>124.5</v>
      </c>
      <c r="C4" s="13"/>
      <c r="D4" s="14">
        <f>(B4-C4)*$E$1</f>
        <v>8402.6294999999991</v>
      </c>
      <c r="E4" s="15">
        <v>8403</v>
      </c>
      <c r="F4" s="16">
        <f t="shared" ref="F4:F6" si="0">-D4+E4</f>
        <v>0.37050000000090222</v>
      </c>
      <c r="G4" s="17"/>
    </row>
    <row r="5" spans="1:7" s="11" customFormat="1" x14ac:dyDescent="0.25">
      <c r="A5" s="20" t="s">
        <v>70</v>
      </c>
      <c r="B5" s="21">
        <v>10.32</v>
      </c>
      <c r="C5" s="13"/>
      <c r="D5" s="14">
        <f t="shared" ref="D5:D6" si="1">(B5-C5)*$E$1</f>
        <v>696.50711999999999</v>
      </c>
      <c r="E5" s="15">
        <f>300+397</f>
        <v>697</v>
      </c>
      <c r="F5" s="16">
        <f t="shared" si="0"/>
        <v>0.49288000000001375</v>
      </c>
      <c r="G5" s="17"/>
    </row>
    <row r="6" spans="1:7" s="11" customFormat="1" x14ac:dyDescent="0.25">
      <c r="A6" s="20" t="s">
        <v>12</v>
      </c>
      <c r="B6" s="21">
        <v>3.82</v>
      </c>
      <c r="C6" s="13"/>
      <c r="D6" s="14">
        <f t="shared" si="1"/>
        <v>257.81561999999997</v>
      </c>
      <c r="E6" s="15">
        <v>258</v>
      </c>
      <c r="F6" s="16">
        <f t="shared" si="0"/>
        <v>0.18438000000003285</v>
      </c>
      <c r="G6" s="17"/>
    </row>
    <row r="7" spans="1:7" s="11" customFormat="1" x14ac:dyDescent="0.25">
      <c r="A7" s="20" t="s">
        <v>71</v>
      </c>
      <c r="B7" s="21">
        <v>5.99</v>
      </c>
      <c r="C7" s="13"/>
      <c r="D7" s="14">
        <f>(B7-C7)*$E$1</f>
        <v>404.27109000000002</v>
      </c>
      <c r="E7" s="15">
        <v>404</v>
      </c>
      <c r="F7" s="16">
        <f>-D7+E7</f>
        <v>-0.27109000000001515</v>
      </c>
      <c r="G7" s="17"/>
    </row>
    <row r="8" spans="1:7" x14ac:dyDescent="0.25">
      <c r="B8" s="18"/>
      <c r="C8" s="18"/>
    </row>
    <row r="9" spans="1:7" x14ac:dyDescent="0.25">
      <c r="B9" s="18"/>
      <c r="C9" s="18"/>
    </row>
    <row r="13" spans="1:7" x14ac:dyDescent="0.25">
      <c r="E13" s="19"/>
    </row>
    <row r="24" spans="5:5" x14ac:dyDescent="0.25">
      <c r="E24" s="19"/>
    </row>
    <row r="92" spans="5:5" x14ac:dyDescent="0.25">
      <c r="E92" s="19"/>
    </row>
    <row r="109" spans="5:5" x14ac:dyDescent="0.25">
      <c r="E109" s="19"/>
    </row>
    <row r="120" spans="5:5" x14ac:dyDescent="0.25">
      <c r="E120" s="19"/>
    </row>
    <row r="125" spans="5:5" x14ac:dyDescent="0.25">
      <c r="E125" s="19"/>
    </row>
    <row r="162" spans="5:5" x14ac:dyDescent="0.25">
      <c r="E162" s="19"/>
    </row>
    <row r="174" spans="5:5" x14ac:dyDescent="0.25">
      <c r="E174" s="19"/>
    </row>
    <row r="181" spans="5:5" x14ac:dyDescent="0.25">
      <c r="E181" s="19"/>
    </row>
    <row r="250" spans="5:5" x14ac:dyDescent="0.25">
      <c r="E250" s="19"/>
    </row>
    <row r="256" spans="5:5" x14ac:dyDescent="0.25">
      <c r="E256" s="19"/>
    </row>
    <row r="282" spans="5:5" x14ac:dyDescent="0.25">
      <c r="E282" s="19"/>
    </row>
    <row r="314" spans="5:5" x14ac:dyDescent="0.25">
      <c r="E314" s="19"/>
    </row>
    <row r="344" spans="5:5" x14ac:dyDescent="0.25">
      <c r="E344" s="19"/>
    </row>
    <row r="346" spans="5:5" x14ac:dyDescent="0.25">
      <c r="E346" s="19"/>
    </row>
    <row r="365" spans="5:5" x14ac:dyDescent="0.25">
      <c r="E365" s="19"/>
    </row>
    <row r="380" spans="5:5" x14ac:dyDescent="0.25">
      <c r="E380" s="19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43484</v>
      </c>
      <c r="C1" s="3"/>
      <c r="D1" s="4" t="s">
        <v>5</v>
      </c>
      <c r="E1" s="5">
        <v>67.652000000000001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61</v>
      </c>
      <c r="B4" s="21">
        <v>5.55</v>
      </c>
      <c r="C4" s="13"/>
      <c r="D4" s="14">
        <f>(B4-C4)*$E$1</f>
        <v>375.46859999999998</v>
      </c>
      <c r="E4" s="15">
        <v>475</v>
      </c>
      <c r="F4" s="16">
        <f t="shared" ref="F4:F12" si="0">-D4+E4</f>
        <v>99.531400000000019</v>
      </c>
      <c r="G4" s="17"/>
    </row>
    <row r="5" spans="1:7" s="11" customFormat="1" x14ac:dyDescent="0.25">
      <c r="A5" s="20" t="s">
        <v>62</v>
      </c>
      <c r="B5" s="21">
        <v>5.13</v>
      </c>
      <c r="C5" s="13"/>
      <c r="D5" s="14">
        <f t="shared" ref="D5:D12" si="1">(B5-C5)*$E$1</f>
        <v>347.05475999999999</v>
      </c>
      <c r="E5" s="15">
        <v>347</v>
      </c>
      <c r="F5" s="16">
        <f t="shared" si="0"/>
        <v>-5.4759999999987485E-2</v>
      </c>
      <c r="G5" s="17"/>
    </row>
    <row r="6" spans="1:7" s="11" customFormat="1" x14ac:dyDescent="0.25">
      <c r="A6" s="20" t="s">
        <v>17</v>
      </c>
      <c r="B6" s="21">
        <v>7.73</v>
      </c>
      <c r="C6" s="13"/>
      <c r="D6" s="14">
        <f t="shared" si="1"/>
        <v>522.94996000000003</v>
      </c>
      <c r="E6" s="15">
        <v>523</v>
      </c>
      <c r="F6" s="16">
        <f t="shared" si="0"/>
        <v>5.0039999999967222E-2</v>
      </c>
      <c r="G6" s="17"/>
    </row>
    <row r="7" spans="1:7" s="11" customFormat="1" x14ac:dyDescent="0.25">
      <c r="A7" s="20" t="s">
        <v>63</v>
      </c>
      <c r="B7" s="21">
        <v>7.73</v>
      </c>
      <c r="C7" s="13"/>
      <c r="D7" s="14">
        <f>(B7-C7)*$E$1</f>
        <v>522.94996000000003</v>
      </c>
      <c r="E7" s="15">
        <v>523</v>
      </c>
      <c r="F7" s="16">
        <f>-D7+E7</f>
        <v>5.0039999999967222E-2</v>
      </c>
      <c r="G7" s="17"/>
    </row>
    <row r="8" spans="1:7" s="11" customFormat="1" x14ac:dyDescent="0.25">
      <c r="A8" s="20" t="s">
        <v>64</v>
      </c>
      <c r="B8" s="21">
        <v>6.75</v>
      </c>
      <c r="C8" s="13"/>
      <c r="D8" s="14">
        <f t="shared" si="1"/>
        <v>456.65100000000001</v>
      </c>
      <c r="E8" s="15">
        <v>457</v>
      </c>
      <c r="F8" s="16">
        <f t="shared" si="0"/>
        <v>0.34899999999998954</v>
      </c>
      <c r="G8" s="17"/>
    </row>
    <row r="9" spans="1:7" s="11" customFormat="1" x14ac:dyDescent="0.25">
      <c r="A9" s="20" t="s">
        <v>12</v>
      </c>
      <c r="B9" s="21">
        <v>5.99</v>
      </c>
      <c r="C9" s="13"/>
      <c r="D9" s="14">
        <f>(B9-C9)*$E$1</f>
        <v>405.23548</v>
      </c>
      <c r="E9" s="15">
        <v>405</v>
      </c>
      <c r="F9" s="16">
        <f>-D9+E9</f>
        <v>-0.23547999999999547</v>
      </c>
      <c r="G9" s="17"/>
    </row>
    <row r="10" spans="1:7" s="11" customFormat="1" x14ac:dyDescent="0.25">
      <c r="A10" s="20" t="s">
        <v>65</v>
      </c>
      <c r="B10" s="1">
        <v>57.2</v>
      </c>
      <c r="C10" s="13"/>
      <c r="D10" s="14">
        <f t="shared" si="1"/>
        <v>3869.6944000000003</v>
      </c>
      <c r="E10" s="15">
        <v>3870</v>
      </c>
      <c r="F10" s="16">
        <f t="shared" si="0"/>
        <v>0.30559999999968568</v>
      </c>
      <c r="G10" s="17"/>
    </row>
    <row r="11" spans="1:7" s="11" customFormat="1" x14ac:dyDescent="0.25">
      <c r="A11" s="20" t="s">
        <v>66</v>
      </c>
      <c r="B11" s="21">
        <v>6.43</v>
      </c>
      <c r="C11" s="13"/>
      <c r="D11" s="14">
        <f t="shared" si="1"/>
        <v>435.00236000000001</v>
      </c>
      <c r="E11" s="15">
        <v>435</v>
      </c>
      <c r="F11" s="16">
        <f t="shared" si="0"/>
        <v>-2.3600000000101318E-3</v>
      </c>
      <c r="G11" s="17"/>
    </row>
    <row r="12" spans="1:7" s="11" customFormat="1" x14ac:dyDescent="0.25">
      <c r="A12" s="20" t="s">
        <v>67</v>
      </c>
      <c r="B12" s="21">
        <v>10.02</v>
      </c>
      <c r="C12" s="13"/>
      <c r="D12" s="14">
        <f t="shared" si="1"/>
        <v>677.87303999999995</v>
      </c>
      <c r="E12" s="15">
        <v>678</v>
      </c>
      <c r="F12" s="16">
        <f t="shared" si="0"/>
        <v>0.1269600000000537</v>
      </c>
      <c r="G12" s="17"/>
    </row>
    <row r="13" spans="1:7" x14ac:dyDescent="0.25">
      <c r="B13" s="18"/>
      <c r="C13" s="18"/>
    </row>
    <row r="14" spans="1:7" x14ac:dyDescent="0.25">
      <c r="B14" s="18"/>
      <c r="C14" s="18"/>
    </row>
    <row r="18" spans="5:5" x14ac:dyDescent="0.25">
      <c r="E18" s="19"/>
    </row>
    <row r="29" spans="5:5" x14ac:dyDescent="0.25">
      <c r="E29" s="19"/>
    </row>
    <row r="97" spans="5:5" x14ac:dyDescent="0.25">
      <c r="E97" s="19"/>
    </row>
    <row r="114" spans="5:5" x14ac:dyDescent="0.25">
      <c r="E114" s="19"/>
    </row>
    <row r="125" spans="5:5" x14ac:dyDescent="0.25">
      <c r="E125" s="19"/>
    </row>
    <row r="130" spans="5:5" x14ac:dyDescent="0.25">
      <c r="E130" s="19"/>
    </row>
    <row r="167" spans="5:5" x14ac:dyDescent="0.25">
      <c r="E167" s="19"/>
    </row>
    <row r="179" spans="5:5" x14ac:dyDescent="0.25">
      <c r="E179" s="19"/>
    </row>
    <row r="186" spans="5:5" x14ac:dyDescent="0.25">
      <c r="E186" s="19"/>
    </row>
    <row r="255" spans="5:5" x14ac:dyDescent="0.25">
      <c r="E255" s="19"/>
    </row>
    <row r="261" spans="5:5" x14ac:dyDescent="0.25">
      <c r="E261" s="19"/>
    </row>
    <row r="287" spans="5:5" x14ac:dyDescent="0.25">
      <c r="E287" s="19"/>
    </row>
    <row r="319" spans="5:5" x14ac:dyDescent="0.25">
      <c r="E319" s="19"/>
    </row>
    <row r="349" spans="5:5" x14ac:dyDescent="0.25">
      <c r="E349" s="19"/>
    </row>
    <row r="351" spans="5:5" x14ac:dyDescent="0.25">
      <c r="E351" s="19"/>
    </row>
    <row r="370" spans="5:5" x14ac:dyDescent="0.25">
      <c r="E370" s="19"/>
    </row>
    <row r="385" spans="5:5" x14ac:dyDescent="0.25">
      <c r="E385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4"/>
  <sheetViews>
    <sheetView workbookViewId="0">
      <selection activeCell="C7" sqref="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43600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886</v>
      </c>
      <c r="B4" s="29">
        <v>828.88</v>
      </c>
      <c r="C4" s="91">
        <v>830</v>
      </c>
      <c r="D4" s="16">
        <f>-B4+C4</f>
        <v>1.1200000000000045</v>
      </c>
      <c r="E4" s="17"/>
    </row>
    <row r="5" spans="1:5" s="11" customFormat="1" x14ac:dyDescent="0.25">
      <c r="A5" s="29" t="s">
        <v>141</v>
      </c>
      <c r="B5" s="99">
        <v>406.66</v>
      </c>
      <c r="C5" s="65">
        <v>407</v>
      </c>
      <c r="D5" s="16">
        <f t="shared" ref="D5:D11" si="0">-B5+C5</f>
        <v>0.33999999999997499</v>
      </c>
      <c r="E5" s="17"/>
    </row>
    <row r="6" spans="1:5" s="11" customFormat="1" x14ac:dyDescent="0.25">
      <c r="A6" s="29" t="s">
        <v>23</v>
      </c>
      <c r="B6" s="29">
        <v>2402.19</v>
      </c>
      <c r="C6" s="91">
        <v>2402</v>
      </c>
      <c r="D6" s="16">
        <f t="shared" si="0"/>
        <v>-0.19000000000005457</v>
      </c>
      <c r="E6" s="17"/>
    </row>
    <row r="7" spans="1:5" s="11" customFormat="1" x14ac:dyDescent="0.25">
      <c r="A7" s="29" t="s">
        <v>59</v>
      </c>
      <c r="B7" s="29">
        <v>1185.82</v>
      </c>
      <c r="C7" s="90">
        <v>1186</v>
      </c>
      <c r="D7" s="16">
        <f t="shared" si="0"/>
        <v>0.18000000000006366</v>
      </c>
      <c r="E7" s="17"/>
    </row>
    <row r="8" spans="1:5" s="11" customFormat="1" x14ac:dyDescent="0.25">
      <c r="A8" s="29" t="s">
        <v>86</v>
      </c>
      <c r="B8" s="29">
        <v>581.61</v>
      </c>
      <c r="C8" s="91">
        <v>581</v>
      </c>
      <c r="D8" s="16">
        <f t="shared" si="0"/>
        <v>-0.61000000000001364</v>
      </c>
      <c r="E8" s="17"/>
    </row>
    <row r="9" spans="1:5" s="11" customFormat="1" x14ac:dyDescent="0.25">
      <c r="A9" s="29" t="s">
        <v>533</v>
      </c>
      <c r="B9" s="29">
        <v>1076.8</v>
      </c>
      <c r="C9" s="90">
        <v>1077</v>
      </c>
      <c r="D9" s="16">
        <f t="shared" si="0"/>
        <v>0.20000000000004547</v>
      </c>
      <c r="E9" s="17"/>
    </row>
    <row r="10" spans="1:5" s="11" customFormat="1" x14ac:dyDescent="0.25">
      <c r="A10" s="29" t="s">
        <v>98</v>
      </c>
      <c r="B10" s="29">
        <v>278.51</v>
      </c>
      <c r="C10" s="91">
        <v>279</v>
      </c>
      <c r="D10" s="16">
        <f t="shared" si="0"/>
        <v>0.49000000000000909</v>
      </c>
      <c r="E10" s="17"/>
    </row>
    <row r="11" spans="1:5" s="11" customFormat="1" x14ac:dyDescent="0.25">
      <c r="A11" s="29" t="s">
        <v>1511</v>
      </c>
      <c r="B11" s="29">
        <v>1527.47</v>
      </c>
      <c r="C11" s="90">
        <v>1528</v>
      </c>
      <c r="D11" s="16">
        <f t="shared" si="0"/>
        <v>0.52999999999997272</v>
      </c>
      <c r="E11" s="17"/>
    </row>
    <row r="12" spans="1:5" x14ac:dyDescent="0.25">
      <c r="B12" s="18"/>
      <c r="C12" s="18"/>
    </row>
    <row r="13" spans="1:5" x14ac:dyDescent="0.25">
      <c r="B13" s="18"/>
      <c r="C13" s="18"/>
    </row>
    <row r="17" spans="5:5" x14ac:dyDescent="0.25">
      <c r="E17" s="19"/>
    </row>
    <row r="28" spans="5:5" x14ac:dyDescent="0.25">
      <c r="E28" s="19"/>
    </row>
    <row r="96" spans="5:5" x14ac:dyDescent="0.25">
      <c r="E96" s="19"/>
    </row>
    <row r="113" spans="5:5" x14ac:dyDescent="0.25">
      <c r="E113" s="19"/>
    </row>
    <row r="124" spans="5:5" x14ac:dyDescent="0.25">
      <c r="E124" s="19"/>
    </row>
    <row r="129" spans="5:5" x14ac:dyDescent="0.25">
      <c r="E129" s="19"/>
    </row>
    <row r="166" spans="5:5" x14ac:dyDescent="0.25">
      <c r="E166" s="19"/>
    </row>
    <row r="178" spans="5:5" x14ac:dyDescent="0.25">
      <c r="E178" s="19"/>
    </row>
    <row r="185" spans="5:5" x14ac:dyDescent="0.25">
      <c r="E185" s="19"/>
    </row>
    <row r="254" spans="5:5" x14ac:dyDescent="0.25">
      <c r="E254" s="19"/>
    </row>
    <row r="260" spans="5:5" x14ac:dyDescent="0.25">
      <c r="E260" s="19"/>
    </row>
    <row r="286" spans="5:5" x14ac:dyDescent="0.25">
      <c r="E286" s="19"/>
    </row>
    <row r="318" spans="5:5" x14ac:dyDescent="0.25">
      <c r="E318" s="19"/>
    </row>
    <row r="348" spans="5:5" x14ac:dyDescent="0.25">
      <c r="E348" s="19"/>
    </row>
    <row r="350" spans="5:5" x14ac:dyDescent="0.25">
      <c r="E350" s="19"/>
    </row>
    <row r="369" spans="5:5" x14ac:dyDescent="0.25">
      <c r="E369" s="19"/>
    </row>
    <row r="384" spans="5:5" x14ac:dyDescent="0.25">
      <c r="E384" s="19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43484</v>
      </c>
      <c r="C1" s="3"/>
      <c r="D1" s="4" t="s">
        <v>5</v>
      </c>
      <c r="E1" s="5">
        <v>67.652000000000001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58</v>
      </c>
      <c r="B4" s="21">
        <v>13.63</v>
      </c>
      <c r="C4" s="13"/>
      <c r="D4" s="14">
        <f>(B4-C4)*$E$1</f>
        <v>922.09676000000002</v>
      </c>
      <c r="E4" s="15">
        <v>922</v>
      </c>
      <c r="F4" s="16">
        <f>-D4+E4</f>
        <v>-9.6760000000017499E-2</v>
      </c>
      <c r="G4" s="17"/>
    </row>
    <row r="5" spans="1:7" s="11" customFormat="1" x14ac:dyDescent="0.25">
      <c r="A5" s="20" t="s">
        <v>59</v>
      </c>
      <c r="B5" s="21">
        <v>28.13</v>
      </c>
      <c r="C5" s="13"/>
      <c r="D5" s="14">
        <f>(B5-C5)*$E$1</f>
        <v>1903.0507599999999</v>
      </c>
      <c r="E5" s="15">
        <v>1903</v>
      </c>
      <c r="F5" s="16">
        <f>-D5+E5</f>
        <v>-5.0759999999854699E-2</v>
      </c>
      <c r="G5" s="17"/>
    </row>
    <row r="6" spans="1:7" s="11" customFormat="1" x14ac:dyDescent="0.25">
      <c r="A6" s="20" t="s">
        <v>46</v>
      </c>
      <c r="B6" s="21">
        <v>39.74</v>
      </c>
      <c r="C6" s="13"/>
      <c r="D6" s="14">
        <f>(B6-C6)*$E$1</f>
        <v>2688.4904800000004</v>
      </c>
      <c r="E6" s="15">
        <v>2688</v>
      </c>
      <c r="F6" s="16">
        <f>-D6+E6</f>
        <v>-0.49048000000038883</v>
      </c>
      <c r="G6" s="17"/>
    </row>
    <row r="7" spans="1:7" s="11" customFormat="1" x14ac:dyDescent="0.25">
      <c r="A7" s="20" t="s">
        <v>60</v>
      </c>
      <c r="B7" s="21">
        <v>25.63</v>
      </c>
      <c r="C7" s="13"/>
      <c r="D7" s="14">
        <f>(B7-C7)*$E$1</f>
        <v>1733.92076</v>
      </c>
      <c r="E7" s="15">
        <v>1734</v>
      </c>
      <c r="F7" s="16">
        <f>-D7+E7</f>
        <v>7.9240000000027067E-2</v>
      </c>
      <c r="G7" s="17"/>
    </row>
    <row r="8" spans="1:7" x14ac:dyDescent="0.25">
      <c r="B8" s="18"/>
      <c r="C8" s="18"/>
    </row>
    <row r="9" spans="1:7" x14ac:dyDescent="0.25">
      <c r="B9" s="18"/>
      <c r="C9" s="18"/>
    </row>
    <row r="13" spans="1:7" x14ac:dyDescent="0.25">
      <c r="E13" s="19"/>
    </row>
    <row r="24" spans="5:5" x14ac:dyDescent="0.25">
      <c r="E24" s="19"/>
    </row>
    <row r="92" spans="5:5" x14ac:dyDescent="0.25">
      <c r="E92" s="19"/>
    </row>
    <row r="109" spans="5:5" x14ac:dyDescent="0.25">
      <c r="E109" s="19"/>
    </row>
    <row r="120" spans="5:5" x14ac:dyDescent="0.25">
      <c r="E120" s="19"/>
    </row>
    <row r="125" spans="5:5" x14ac:dyDescent="0.25">
      <c r="E125" s="19"/>
    </row>
    <row r="162" spans="5:5" x14ac:dyDescent="0.25">
      <c r="E162" s="19"/>
    </row>
    <row r="174" spans="5:5" x14ac:dyDescent="0.25">
      <c r="E174" s="19"/>
    </row>
    <row r="181" spans="5:5" x14ac:dyDescent="0.25">
      <c r="E181" s="19"/>
    </row>
    <row r="250" spans="5:5" x14ac:dyDescent="0.25">
      <c r="E250" s="19"/>
    </row>
    <row r="256" spans="5:5" x14ac:dyDescent="0.25">
      <c r="E256" s="19"/>
    </row>
    <row r="282" spans="5:5" x14ac:dyDescent="0.25">
      <c r="E282" s="19"/>
    </row>
    <row r="314" spans="5:5" x14ac:dyDescent="0.25">
      <c r="E314" s="19"/>
    </row>
    <row r="344" spans="5:5" x14ac:dyDescent="0.25">
      <c r="E344" s="19"/>
    </row>
    <row r="346" spans="5:5" x14ac:dyDescent="0.25">
      <c r="E346" s="19"/>
    </row>
    <row r="365" spans="5:5" x14ac:dyDescent="0.25">
      <c r="E365" s="19"/>
    </row>
    <row r="380" spans="5:5" x14ac:dyDescent="0.25">
      <c r="E380" s="19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43482</v>
      </c>
      <c r="C1" s="3"/>
      <c r="D1" s="4" t="s">
        <v>5</v>
      </c>
      <c r="E1" s="5">
        <v>68.373999999999995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24" t="s">
        <v>7</v>
      </c>
      <c r="B3" s="24" t="s">
        <v>8</v>
      </c>
      <c r="C3" s="23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55</v>
      </c>
      <c r="B4" s="1">
        <v>6.75</v>
      </c>
      <c r="C4" s="25"/>
      <c r="D4" s="14">
        <f>(B4-C4)*$E$1</f>
        <v>461.52449999999999</v>
      </c>
      <c r="E4" s="15">
        <v>461</v>
      </c>
      <c r="F4" s="16">
        <f t="shared" ref="F4:F10" si="0">-D4+E4</f>
        <v>-0.52449999999998909</v>
      </c>
      <c r="G4" s="17"/>
    </row>
    <row r="5" spans="1:7" s="11" customFormat="1" x14ac:dyDescent="0.25">
      <c r="A5" s="20" t="s">
        <v>41</v>
      </c>
      <c r="B5" s="21">
        <v>27.99</v>
      </c>
      <c r="C5" s="25"/>
      <c r="D5" s="14">
        <f t="shared" ref="D5:D10" si="1">(B5-C5)*$E$1</f>
        <v>1913.7882599999998</v>
      </c>
      <c r="E5" s="15">
        <v>1914</v>
      </c>
      <c r="F5" s="16">
        <f t="shared" si="0"/>
        <v>0.21174000000019078</v>
      </c>
      <c r="G5" s="17"/>
    </row>
    <row r="6" spans="1:7" s="11" customFormat="1" x14ac:dyDescent="0.25">
      <c r="A6" s="20" t="s">
        <v>43</v>
      </c>
      <c r="B6" s="21">
        <v>43.77</v>
      </c>
      <c r="C6" s="25"/>
      <c r="D6" s="14">
        <f t="shared" si="1"/>
        <v>2992.7299800000001</v>
      </c>
      <c r="E6" s="15">
        <v>2993</v>
      </c>
      <c r="F6" s="16">
        <f t="shared" si="0"/>
        <v>0.27001999999993131</v>
      </c>
      <c r="G6" s="17"/>
    </row>
    <row r="7" spans="1:7" s="11" customFormat="1" x14ac:dyDescent="0.25">
      <c r="A7" s="20" t="s">
        <v>56</v>
      </c>
      <c r="B7" s="21">
        <v>11.62</v>
      </c>
      <c r="C7" s="25"/>
      <c r="D7" s="14">
        <f>(B7-C7)*$E$1</f>
        <v>794.50587999999993</v>
      </c>
      <c r="E7" s="15">
        <v>794</v>
      </c>
      <c r="F7" s="16">
        <f>-D7+E7</f>
        <v>-0.50587999999993372</v>
      </c>
      <c r="G7" s="17"/>
    </row>
    <row r="8" spans="1:7" s="11" customFormat="1" x14ac:dyDescent="0.25">
      <c r="A8" s="20" t="s">
        <v>12</v>
      </c>
      <c r="B8" s="21">
        <v>11.09</v>
      </c>
      <c r="C8" s="25"/>
      <c r="D8" s="14">
        <f t="shared" si="1"/>
        <v>758.26765999999998</v>
      </c>
      <c r="E8" s="15">
        <v>758</v>
      </c>
      <c r="F8" s="16">
        <f t="shared" si="0"/>
        <v>-0.26765999999997803</v>
      </c>
      <c r="G8" s="17"/>
    </row>
    <row r="9" spans="1:7" s="11" customFormat="1" x14ac:dyDescent="0.25">
      <c r="A9" s="20" t="s">
        <v>23</v>
      </c>
      <c r="B9" s="1">
        <v>15.68</v>
      </c>
      <c r="C9" s="25"/>
      <c r="D9" s="14">
        <f t="shared" si="1"/>
        <v>1072.1043199999999</v>
      </c>
      <c r="E9" s="15">
        <v>1072</v>
      </c>
      <c r="F9" s="16">
        <f t="shared" si="0"/>
        <v>-0.10431999999991604</v>
      </c>
      <c r="G9" s="17"/>
    </row>
    <row r="10" spans="1:7" s="11" customFormat="1" x14ac:dyDescent="0.25">
      <c r="A10" s="20" t="s">
        <v>57</v>
      </c>
      <c r="B10" s="21">
        <v>14.44</v>
      </c>
      <c r="C10" s="25"/>
      <c r="D10" s="14">
        <f t="shared" si="1"/>
        <v>987.32055999999989</v>
      </c>
      <c r="E10" s="22">
        <v>990</v>
      </c>
      <c r="F10" s="16">
        <f t="shared" si="0"/>
        <v>2.6794400000001133</v>
      </c>
      <c r="G10" s="17"/>
    </row>
    <row r="11" spans="1:7" x14ac:dyDescent="0.25">
      <c r="B11" s="18"/>
      <c r="C11" s="18"/>
    </row>
    <row r="12" spans="1:7" x14ac:dyDescent="0.25">
      <c r="B12" s="18"/>
      <c r="C12" s="18"/>
    </row>
    <row r="16" spans="1:7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  <pageSetup paperSize="9" orientation="portrait" horizontalDpi="0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27" sqref="C2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43448</v>
      </c>
      <c r="C1" s="3"/>
      <c r="D1" s="4" t="s">
        <v>5</v>
      </c>
      <c r="E1" s="5">
        <v>68.23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12" t="s">
        <v>48</v>
      </c>
      <c r="B4" s="1">
        <v>7.79</v>
      </c>
      <c r="C4" s="13"/>
      <c r="D4" s="14">
        <f>(B4-C4)*$E$1</f>
        <v>531.51170000000002</v>
      </c>
      <c r="E4" s="15">
        <v>532</v>
      </c>
      <c r="F4" s="16">
        <f t="shared" ref="F4:F10" si="0">-D4+E4</f>
        <v>0.48829999999998108</v>
      </c>
      <c r="G4" s="17"/>
    </row>
    <row r="5" spans="1:7" s="11" customFormat="1" x14ac:dyDescent="0.25">
      <c r="A5" s="12" t="s">
        <v>49</v>
      </c>
      <c r="B5" s="1">
        <v>20.28</v>
      </c>
      <c r="C5" s="13"/>
      <c r="D5" s="14">
        <f t="shared" ref="D5:D10" si="1">(B5-C5)*$E$1</f>
        <v>1383.7044000000001</v>
      </c>
      <c r="E5" s="15">
        <v>1384</v>
      </c>
      <c r="F5" s="16">
        <f t="shared" si="0"/>
        <v>0.29559999999992215</v>
      </c>
      <c r="G5" s="17"/>
    </row>
    <row r="6" spans="1:7" s="11" customFormat="1" x14ac:dyDescent="0.25">
      <c r="A6" s="12" t="s">
        <v>50</v>
      </c>
      <c r="B6" s="1">
        <v>9.3699999999999992</v>
      </c>
      <c r="C6" s="13"/>
      <c r="D6" s="14">
        <f t="shared" si="1"/>
        <v>639.31510000000003</v>
      </c>
      <c r="E6" s="15">
        <v>639</v>
      </c>
      <c r="F6" s="16">
        <f t="shared" si="0"/>
        <v>-0.31510000000002947</v>
      </c>
      <c r="G6" s="17"/>
    </row>
    <row r="7" spans="1:7" s="11" customFormat="1" x14ac:dyDescent="0.25">
      <c r="A7" s="12" t="s">
        <v>51</v>
      </c>
      <c r="B7" s="1">
        <v>32.44</v>
      </c>
      <c r="C7" s="13"/>
      <c r="D7" s="14">
        <f t="shared" si="1"/>
        <v>2213.3811999999998</v>
      </c>
      <c r="E7" s="15">
        <v>2213</v>
      </c>
      <c r="F7" s="16">
        <f t="shared" si="0"/>
        <v>-0.38119999999980791</v>
      </c>
      <c r="G7" s="17"/>
    </row>
    <row r="8" spans="1:7" s="11" customFormat="1" x14ac:dyDescent="0.25">
      <c r="A8" s="12" t="s">
        <v>52</v>
      </c>
      <c r="B8" s="1">
        <v>33.82</v>
      </c>
      <c r="C8" s="13"/>
      <c r="D8" s="14">
        <f t="shared" si="1"/>
        <v>2307.5386000000003</v>
      </c>
      <c r="E8" s="15">
        <v>2308</v>
      </c>
      <c r="F8" s="16">
        <f t="shared" si="0"/>
        <v>0.46139999999968495</v>
      </c>
      <c r="G8" s="17"/>
    </row>
    <row r="9" spans="1:7" s="11" customFormat="1" x14ac:dyDescent="0.25">
      <c r="A9" s="12" t="s">
        <v>53</v>
      </c>
      <c r="B9" s="21">
        <v>22.19</v>
      </c>
      <c r="C9" s="13"/>
      <c r="D9" s="14">
        <f t="shared" si="1"/>
        <v>1514.0237000000002</v>
      </c>
      <c r="E9" s="15">
        <v>1514</v>
      </c>
      <c r="F9" s="16">
        <f t="shared" si="0"/>
        <v>-2.3700000000189902E-2</v>
      </c>
      <c r="G9" s="17"/>
    </row>
    <row r="10" spans="1:7" s="11" customFormat="1" x14ac:dyDescent="0.25">
      <c r="A10" s="12" t="s">
        <v>54</v>
      </c>
      <c r="B10" s="1">
        <v>6.61</v>
      </c>
      <c r="C10" s="13"/>
      <c r="D10" s="14">
        <f t="shared" si="1"/>
        <v>451.00030000000004</v>
      </c>
      <c r="E10" s="15">
        <v>451</v>
      </c>
      <c r="F10" s="16">
        <f t="shared" si="0"/>
        <v>-3.0000000003838068E-4</v>
      </c>
      <c r="G10" s="17"/>
    </row>
    <row r="11" spans="1:7" x14ac:dyDescent="0.25">
      <c r="B11" s="18"/>
      <c r="C11" s="18"/>
    </row>
    <row r="12" spans="1:7" x14ac:dyDescent="0.25">
      <c r="B12" s="18"/>
      <c r="C12" s="18"/>
    </row>
    <row r="13" spans="1:7" x14ac:dyDescent="0.25">
      <c r="B13" s="18"/>
      <c r="C13" s="18"/>
    </row>
    <row r="17" spans="5:5" x14ac:dyDescent="0.25">
      <c r="E17" s="19"/>
    </row>
    <row r="28" spans="5:5" x14ac:dyDescent="0.25">
      <c r="E28" s="19"/>
    </row>
    <row r="96" spans="5:5" x14ac:dyDescent="0.25">
      <c r="E96" s="19"/>
    </row>
    <row r="113" spans="5:5" x14ac:dyDescent="0.25">
      <c r="E113" s="19"/>
    </row>
    <row r="124" spans="5:5" x14ac:dyDescent="0.25">
      <c r="E124" s="19"/>
    </row>
    <row r="129" spans="5:5" x14ac:dyDescent="0.25">
      <c r="E129" s="19"/>
    </row>
    <row r="166" spans="5:5" x14ac:dyDescent="0.25">
      <c r="E166" s="19"/>
    </row>
    <row r="178" spans="5:5" x14ac:dyDescent="0.25">
      <c r="E178" s="19"/>
    </row>
    <row r="185" spans="5:5" x14ac:dyDescent="0.25">
      <c r="E185" s="19"/>
    </row>
    <row r="254" spans="5:5" x14ac:dyDescent="0.25">
      <c r="E254" s="19"/>
    </row>
    <row r="260" spans="5:5" x14ac:dyDescent="0.25">
      <c r="E260" s="19"/>
    </row>
    <row r="286" spans="5:5" x14ac:dyDescent="0.25">
      <c r="E286" s="19"/>
    </row>
    <row r="318" spans="5:5" x14ac:dyDescent="0.25">
      <c r="E318" s="19"/>
    </row>
    <row r="348" spans="5:5" x14ac:dyDescent="0.25">
      <c r="E348" s="19"/>
    </row>
    <row r="350" spans="5:5" x14ac:dyDescent="0.25">
      <c r="E350" s="19"/>
    </row>
    <row r="369" spans="5:5" x14ac:dyDescent="0.25">
      <c r="E369" s="19"/>
    </row>
    <row r="384" spans="5:5" x14ac:dyDescent="0.25">
      <c r="E384" s="19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43448</v>
      </c>
      <c r="C1" s="3"/>
      <c r="D1" s="4" t="s">
        <v>5</v>
      </c>
      <c r="E1" s="5">
        <v>68.23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12" t="s">
        <v>18</v>
      </c>
      <c r="B4" s="21">
        <v>35.6</v>
      </c>
      <c r="C4" s="13"/>
      <c r="D4" s="14">
        <f>(B4-C4)*$E$1</f>
        <v>2428.9880000000003</v>
      </c>
      <c r="E4" s="22">
        <v>2429</v>
      </c>
      <c r="F4" s="16">
        <f t="shared" ref="F4:F9" si="0">-D4+E4</f>
        <v>1.1999999999716238E-2</v>
      </c>
      <c r="G4" s="17"/>
    </row>
    <row r="5" spans="1:7" s="11" customFormat="1" x14ac:dyDescent="0.25">
      <c r="A5" s="12" t="s">
        <v>45</v>
      </c>
      <c r="B5" s="21">
        <v>6</v>
      </c>
      <c r="C5" s="13"/>
      <c r="D5" s="14"/>
      <c r="E5" s="15"/>
      <c r="F5" s="16"/>
      <c r="G5" s="17" t="s">
        <v>68</v>
      </c>
    </row>
    <row r="6" spans="1:7" s="11" customFormat="1" x14ac:dyDescent="0.25">
      <c r="A6" s="12" t="s">
        <v>46</v>
      </c>
      <c r="B6" s="1">
        <v>71.599999999999994</v>
      </c>
      <c r="C6" s="13"/>
      <c r="D6" s="14">
        <f>(B6-C6)*$E$1</f>
        <v>4885.268</v>
      </c>
      <c r="E6" s="15">
        <f>3900+227</f>
        <v>4127</v>
      </c>
      <c r="F6" s="16">
        <f t="shared" si="0"/>
        <v>-758.26800000000003</v>
      </c>
      <c r="G6" s="17"/>
    </row>
    <row r="7" spans="1:7" s="11" customFormat="1" x14ac:dyDescent="0.25">
      <c r="A7" s="12" t="s">
        <v>35</v>
      </c>
      <c r="B7" s="21">
        <v>6.99</v>
      </c>
      <c r="C7" s="13"/>
      <c r="D7" s="14">
        <f>(B7-C7)*$E$1</f>
        <v>476.92770000000002</v>
      </c>
      <c r="E7" s="15">
        <v>477</v>
      </c>
      <c r="F7" s="16">
        <f t="shared" si="0"/>
        <v>7.2299999999984266E-2</v>
      </c>
      <c r="G7" s="17"/>
    </row>
    <row r="8" spans="1:7" s="11" customFormat="1" x14ac:dyDescent="0.25">
      <c r="A8" s="12" t="s">
        <v>13</v>
      </c>
      <c r="B8">
        <v>5.36</v>
      </c>
      <c r="C8" s="13"/>
      <c r="D8" s="14">
        <f>(B8-C8)*$E$1</f>
        <v>365.71280000000002</v>
      </c>
      <c r="E8" s="15">
        <v>366</v>
      </c>
      <c r="F8" s="16">
        <f t="shared" si="0"/>
        <v>0.28719999999998436</v>
      </c>
      <c r="G8" s="17"/>
    </row>
    <row r="9" spans="1:7" s="11" customFormat="1" x14ac:dyDescent="0.25">
      <c r="A9" s="12" t="s">
        <v>47</v>
      </c>
      <c r="B9" s="1">
        <v>9</v>
      </c>
      <c r="C9" s="13"/>
      <c r="D9" s="14">
        <f>(B9-C9)*$E$1</f>
        <v>614.07000000000005</v>
      </c>
      <c r="E9" s="15">
        <v>614</v>
      </c>
      <c r="F9" s="16">
        <f t="shared" si="0"/>
        <v>-7.0000000000050022E-2</v>
      </c>
      <c r="G9" s="17"/>
    </row>
    <row r="10" spans="1:7" x14ac:dyDescent="0.25">
      <c r="B10" s="18"/>
      <c r="C10" s="18"/>
    </row>
    <row r="11" spans="1:7" x14ac:dyDescent="0.25">
      <c r="B11" s="18"/>
      <c r="C11" s="18"/>
    </row>
    <row r="12" spans="1:7" x14ac:dyDescent="0.25">
      <c r="B12" s="18"/>
      <c r="C12" s="18"/>
    </row>
    <row r="16" spans="1:7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43448</v>
      </c>
      <c r="C1" s="3"/>
      <c r="D1" s="4" t="s">
        <v>5</v>
      </c>
      <c r="E1" s="5">
        <v>68.23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12" t="s">
        <v>41</v>
      </c>
      <c r="B4" s="1">
        <v>21.6</v>
      </c>
      <c r="C4" s="13"/>
      <c r="D4" s="14">
        <f>(B4-C4)*$E$1</f>
        <v>1473.7680000000003</v>
      </c>
      <c r="E4" s="15">
        <v>1474</v>
      </c>
      <c r="F4" s="16">
        <f>-D4+E4</f>
        <v>0.23199999999974352</v>
      </c>
      <c r="G4" s="17"/>
    </row>
    <row r="5" spans="1:7" s="11" customFormat="1" x14ac:dyDescent="0.25">
      <c r="A5" s="12" t="s">
        <v>42</v>
      </c>
      <c r="B5" s="1">
        <v>71.38</v>
      </c>
      <c r="C5" s="13"/>
      <c r="D5" s="14">
        <f>(B5-C5)*$E$1</f>
        <v>4870.2574000000004</v>
      </c>
      <c r="E5" s="15">
        <v>4870</v>
      </c>
      <c r="F5" s="16">
        <f>-D5+E5</f>
        <v>-0.25740000000041618</v>
      </c>
      <c r="G5" s="17"/>
    </row>
    <row r="6" spans="1:7" s="11" customFormat="1" x14ac:dyDescent="0.25">
      <c r="A6" s="12" t="s">
        <v>43</v>
      </c>
      <c r="B6" s="21">
        <v>8.99</v>
      </c>
      <c r="C6" s="13"/>
      <c r="D6" s="14">
        <f>(B6-C6)*$E$1</f>
        <v>613.3877</v>
      </c>
      <c r="E6" s="15">
        <v>613</v>
      </c>
      <c r="F6" s="16">
        <f>-D6+E6</f>
        <v>-0.38769999999999527</v>
      </c>
      <c r="G6" s="17"/>
    </row>
    <row r="7" spans="1:7" s="11" customFormat="1" x14ac:dyDescent="0.25">
      <c r="A7" s="12" t="s">
        <v>44</v>
      </c>
      <c r="B7" s="21">
        <v>6.43</v>
      </c>
      <c r="C7" s="13"/>
      <c r="D7" s="14">
        <f>(B7-C7)*$E$1</f>
        <v>438.71890000000002</v>
      </c>
      <c r="E7" s="15">
        <v>439</v>
      </c>
      <c r="F7" s="16">
        <f>-D7+E7</f>
        <v>0.28109999999998081</v>
      </c>
      <c r="G7" s="17"/>
    </row>
    <row r="8" spans="1:7" x14ac:dyDescent="0.25">
      <c r="B8" s="18"/>
      <c r="C8" s="18"/>
    </row>
    <row r="9" spans="1:7" x14ac:dyDescent="0.25">
      <c r="B9" s="18"/>
      <c r="C9" s="18"/>
    </row>
    <row r="10" spans="1:7" x14ac:dyDescent="0.25">
      <c r="B10" s="18"/>
      <c r="C10" s="18"/>
    </row>
    <row r="14" spans="1:7" x14ac:dyDescent="0.25">
      <c r="E14" s="19"/>
    </row>
    <row r="25" spans="5:5" x14ac:dyDescent="0.25">
      <c r="E25" s="19"/>
    </row>
    <row r="93" spans="5:5" x14ac:dyDescent="0.25">
      <c r="E93" s="19"/>
    </row>
    <row r="110" spans="5:5" x14ac:dyDescent="0.25">
      <c r="E110" s="19"/>
    </row>
    <row r="121" spans="5:5" x14ac:dyDescent="0.25">
      <c r="E121" s="19"/>
    </row>
    <row r="126" spans="5:5" x14ac:dyDescent="0.25">
      <c r="E126" s="19"/>
    </row>
    <row r="163" spans="5:5" x14ac:dyDescent="0.25">
      <c r="E163" s="19"/>
    </row>
    <row r="175" spans="5:5" x14ac:dyDescent="0.25">
      <c r="E175" s="19"/>
    </row>
    <row r="182" spans="5:5" x14ac:dyDescent="0.25">
      <c r="E182" s="19"/>
    </row>
    <row r="251" spans="5:5" x14ac:dyDescent="0.25">
      <c r="E251" s="19"/>
    </row>
    <row r="257" spans="5:5" x14ac:dyDescent="0.25">
      <c r="E257" s="19"/>
    </row>
    <row r="283" spans="5:5" x14ac:dyDescent="0.25">
      <c r="E283" s="19"/>
    </row>
    <row r="315" spans="5:5" x14ac:dyDescent="0.25">
      <c r="E315" s="19"/>
    </row>
    <row r="345" spans="5:5" x14ac:dyDescent="0.25">
      <c r="E345" s="19"/>
    </row>
    <row r="347" spans="5:5" x14ac:dyDescent="0.25">
      <c r="E347" s="19"/>
    </row>
    <row r="366" spans="5:5" x14ac:dyDescent="0.25">
      <c r="E366" s="19"/>
    </row>
    <row r="381" spans="5:5" x14ac:dyDescent="0.25">
      <c r="E381" s="1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7" sqref="C1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43448</v>
      </c>
      <c r="C1" s="3"/>
      <c r="D1" s="4" t="s">
        <v>5</v>
      </c>
      <c r="E1" s="5">
        <v>68.23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12" t="s">
        <v>36</v>
      </c>
      <c r="B4" s="21">
        <v>17.41</v>
      </c>
      <c r="C4" s="13"/>
      <c r="D4" s="14">
        <f>(B4-C4)*$E$1</f>
        <v>1187.8843000000002</v>
      </c>
      <c r="E4" s="15">
        <v>1188</v>
      </c>
      <c r="F4" s="16">
        <f t="shared" ref="F4:F10" si="0">-D4+E4</f>
        <v>0.11569999999983338</v>
      </c>
      <c r="G4" s="17"/>
    </row>
    <row r="5" spans="1:7" s="11" customFormat="1" x14ac:dyDescent="0.25">
      <c r="A5" s="12" t="s">
        <v>37</v>
      </c>
      <c r="B5" s="21">
        <v>15.12</v>
      </c>
      <c r="C5" s="13"/>
      <c r="D5" s="14">
        <f t="shared" ref="D5:D10" si="1">(B5-C5)*$E$1</f>
        <v>1031.6376</v>
      </c>
      <c r="E5" s="15">
        <v>1032</v>
      </c>
      <c r="F5" s="16">
        <f t="shared" si="0"/>
        <v>0.36239999999997963</v>
      </c>
      <c r="G5" s="17"/>
    </row>
    <row r="6" spans="1:7" s="11" customFormat="1" x14ac:dyDescent="0.25">
      <c r="A6" s="12" t="s">
        <v>14</v>
      </c>
      <c r="B6" s="1">
        <v>13.19</v>
      </c>
      <c r="C6" s="13"/>
      <c r="D6" s="14">
        <f t="shared" si="1"/>
        <v>899.95370000000003</v>
      </c>
      <c r="E6" s="15">
        <v>900</v>
      </c>
      <c r="F6" s="16">
        <f t="shared" si="0"/>
        <v>4.6299999999973807E-2</v>
      </c>
      <c r="G6" s="17"/>
    </row>
    <row r="7" spans="1:7" s="11" customFormat="1" x14ac:dyDescent="0.25">
      <c r="A7" s="12" t="s">
        <v>38</v>
      </c>
      <c r="B7" s="21">
        <v>11</v>
      </c>
      <c r="C7" s="13"/>
      <c r="D7" s="14">
        <f t="shared" si="1"/>
        <v>750.53000000000009</v>
      </c>
      <c r="E7" s="15">
        <v>750</v>
      </c>
      <c r="F7" s="16">
        <f t="shared" si="0"/>
        <v>-0.5300000000000864</v>
      </c>
      <c r="G7" s="17"/>
    </row>
    <row r="8" spans="1:7" s="11" customFormat="1" x14ac:dyDescent="0.25">
      <c r="A8" s="12" t="s">
        <v>39</v>
      </c>
      <c r="B8" s="21">
        <v>13.46</v>
      </c>
      <c r="C8" s="13"/>
      <c r="D8" s="14">
        <f t="shared" si="1"/>
        <v>918.37580000000014</v>
      </c>
      <c r="E8" s="15">
        <v>918.83</v>
      </c>
      <c r="F8" s="16">
        <f t="shared" si="0"/>
        <v>0.45419999999990068</v>
      </c>
      <c r="G8" s="17"/>
    </row>
    <row r="9" spans="1:7" s="11" customFormat="1" x14ac:dyDescent="0.25">
      <c r="A9" s="12" t="s">
        <v>19</v>
      </c>
      <c r="B9" s="21">
        <v>10.029999999999999</v>
      </c>
      <c r="C9" s="13"/>
      <c r="D9" s="14">
        <f t="shared" si="1"/>
        <v>684.34690000000001</v>
      </c>
      <c r="E9" s="22">
        <v>684</v>
      </c>
      <c r="F9" s="16">
        <f t="shared" si="0"/>
        <v>-0.34690000000000509</v>
      </c>
      <c r="G9" s="17"/>
    </row>
    <row r="10" spans="1:7" s="11" customFormat="1" x14ac:dyDescent="0.25">
      <c r="A10" s="12" t="s">
        <v>40</v>
      </c>
      <c r="B10" s="21">
        <v>2.1</v>
      </c>
      <c r="C10" s="13"/>
      <c r="D10" s="14">
        <f t="shared" si="1"/>
        <v>143.28300000000002</v>
      </c>
      <c r="E10" s="15">
        <v>143</v>
      </c>
      <c r="F10" s="16">
        <f t="shared" si="0"/>
        <v>-0.28300000000001546</v>
      </c>
      <c r="G10" s="17"/>
    </row>
    <row r="11" spans="1:7" x14ac:dyDescent="0.25">
      <c r="B11" s="18"/>
      <c r="C11" s="18"/>
    </row>
    <row r="12" spans="1:7" x14ac:dyDescent="0.25">
      <c r="B12" s="18"/>
      <c r="C12" s="18"/>
    </row>
    <row r="13" spans="1:7" x14ac:dyDescent="0.25">
      <c r="B13" s="18"/>
      <c r="C13" s="18"/>
    </row>
    <row r="17" spans="5:5" x14ac:dyDescent="0.25">
      <c r="E17" s="19"/>
    </row>
    <row r="28" spans="5:5" x14ac:dyDescent="0.25">
      <c r="E28" s="19"/>
    </row>
    <row r="96" spans="5:5" x14ac:dyDescent="0.25">
      <c r="E96" s="19"/>
    </row>
    <row r="113" spans="5:5" x14ac:dyDescent="0.25">
      <c r="E113" s="19"/>
    </row>
    <row r="124" spans="5:5" x14ac:dyDescent="0.25">
      <c r="E124" s="19"/>
    </row>
    <row r="129" spans="5:5" x14ac:dyDescent="0.25">
      <c r="E129" s="19"/>
    </row>
    <row r="166" spans="5:5" x14ac:dyDescent="0.25">
      <c r="E166" s="19"/>
    </row>
    <row r="178" spans="5:5" x14ac:dyDescent="0.25">
      <c r="E178" s="19"/>
    </row>
    <row r="185" spans="5:5" x14ac:dyDescent="0.25">
      <c r="E185" s="19"/>
    </row>
    <row r="254" spans="5:5" x14ac:dyDescent="0.25">
      <c r="E254" s="19"/>
    </row>
    <row r="260" spans="5:5" x14ac:dyDescent="0.25">
      <c r="E260" s="19"/>
    </row>
    <row r="286" spans="5:5" x14ac:dyDescent="0.25">
      <c r="E286" s="19"/>
    </row>
    <row r="318" spans="5:5" x14ac:dyDescent="0.25">
      <c r="E318" s="19"/>
    </row>
    <row r="348" spans="5:5" x14ac:dyDescent="0.25">
      <c r="E348" s="19"/>
    </row>
    <row r="350" spans="5:5" x14ac:dyDescent="0.25">
      <c r="E350" s="19"/>
    </row>
    <row r="369" spans="5:5" x14ac:dyDescent="0.25">
      <c r="E369" s="19"/>
    </row>
    <row r="384" spans="5:5" x14ac:dyDescent="0.25">
      <c r="E384" s="19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43473</v>
      </c>
      <c r="C1" s="3"/>
      <c r="D1" s="4" t="s">
        <v>5</v>
      </c>
      <c r="E1" s="5">
        <v>68.686999999999998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12" t="s">
        <v>29</v>
      </c>
      <c r="B4" s="21">
        <v>12.74</v>
      </c>
      <c r="C4" s="13"/>
      <c r="D4" s="14">
        <f>(B4-C4)*$E$1</f>
        <v>875.07237999999995</v>
      </c>
      <c r="E4" s="15">
        <v>875</v>
      </c>
      <c r="F4" s="16">
        <f t="shared" ref="F4:F10" si="0">-D4+E4</f>
        <v>-7.2379999999952815E-2</v>
      </c>
      <c r="G4" s="17"/>
    </row>
    <row r="5" spans="1:7" s="11" customFormat="1" x14ac:dyDescent="0.25">
      <c r="A5" s="12" t="s">
        <v>30</v>
      </c>
      <c r="B5" s="21">
        <v>16.96</v>
      </c>
      <c r="C5" s="13"/>
      <c r="D5" s="14">
        <f t="shared" ref="D5:D10" si="1">(B5-C5)*$E$1</f>
        <v>1164.9315200000001</v>
      </c>
      <c r="E5" s="15">
        <v>1165</v>
      </c>
      <c r="F5" s="16">
        <f t="shared" si="0"/>
        <v>6.8479999999908614E-2</v>
      </c>
      <c r="G5" s="17"/>
    </row>
    <row r="6" spans="1:7" s="11" customFormat="1" x14ac:dyDescent="0.25">
      <c r="A6" s="12" t="s">
        <v>31</v>
      </c>
      <c r="B6" s="1">
        <v>13.48</v>
      </c>
      <c r="C6" s="13"/>
      <c r="D6" s="14">
        <f t="shared" si="1"/>
        <v>925.90075999999999</v>
      </c>
      <c r="E6" s="15">
        <v>926</v>
      </c>
      <c r="F6" s="16">
        <f t="shared" si="0"/>
        <v>9.9240000000008877E-2</v>
      </c>
      <c r="G6" s="17"/>
    </row>
    <row r="7" spans="1:7" s="11" customFormat="1" x14ac:dyDescent="0.25">
      <c r="A7" s="12" t="s">
        <v>32</v>
      </c>
      <c r="B7" s="21">
        <v>6</v>
      </c>
      <c r="C7" s="13"/>
      <c r="D7" s="14">
        <f t="shared" si="1"/>
        <v>412.12199999999996</v>
      </c>
      <c r="E7" s="15">
        <v>412</v>
      </c>
      <c r="F7" s="16">
        <f t="shared" si="0"/>
        <v>-0.12199999999995725</v>
      </c>
      <c r="G7" s="17"/>
    </row>
    <row r="8" spans="1:7" s="11" customFormat="1" x14ac:dyDescent="0.25">
      <c r="A8" s="12" t="s">
        <v>33</v>
      </c>
      <c r="B8" s="1">
        <v>48.61</v>
      </c>
      <c r="C8" s="13"/>
      <c r="D8" s="14">
        <f t="shared" si="1"/>
        <v>3338.8750700000001</v>
      </c>
      <c r="E8" s="15">
        <v>3339</v>
      </c>
      <c r="F8" s="16">
        <f t="shared" si="0"/>
        <v>0.12492999999994936</v>
      </c>
      <c r="G8" s="17"/>
    </row>
    <row r="9" spans="1:7" s="11" customFormat="1" x14ac:dyDescent="0.25">
      <c r="A9" s="12" t="s">
        <v>34</v>
      </c>
      <c r="B9" s="21">
        <v>11.43</v>
      </c>
      <c r="C9" s="13"/>
      <c r="D9" s="14">
        <f t="shared" si="1"/>
        <v>785.09240999999997</v>
      </c>
      <c r="E9" s="15">
        <v>785</v>
      </c>
      <c r="F9" s="16">
        <f t="shared" si="0"/>
        <v>-9.240999999997257E-2</v>
      </c>
      <c r="G9" s="17"/>
    </row>
    <row r="10" spans="1:7" s="11" customFormat="1" x14ac:dyDescent="0.25">
      <c r="A10" s="12" t="s">
        <v>35</v>
      </c>
      <c r="B10" s="21">
        <v>8</v>
      </c>
      <c r="C10" s="13"/>
      <c r="D10" s="14">
        <f t="shared" si="1"/>
        <v>549.49599999999998</v>
      </c>
      <c r="E10" s="15">
        <v>549</v>
      </c>
      <c r="F10" s="16">
        <f t="shared" si="0"/>
        <v>-0.4959999999999809</v>
      </c>
      <c r="G10" s="17"/>
    </row>
    <row r="11" spans="1:7" x14ac:dyDescent="0.25">
      <c r="B11" s="18"/>
      <c r="C11" s="18"/>
    </row>
    <row r="12" spans="1:7" x14ac:dyDescent="0.25">
      <c r="B12" s="18"/>
      <c r="C12" s="18"/>
    </row>
    <row r="13" spans="1:7" x14ac:dyDescent="0.25">
      <c r="B13" s="18"/>
      <c r="C13" s="18"/>
    </row>
    <row r="17" spans="5:5" x14ac:dyDescent="0.25">
      <c r="E17" s="19"/>
    </row>
    <row r="28" spans="5:5" x14ac:dyDescent="0.25">
      <c r="E28" s="19"/>
    </row>
    <row r="96" spans="5:5" x14ac:dyDescent="0.25">
      <c r="E96" s="19"/>
    </row>
    <row r="113" spans="5:5" x14ac:dyDescent="0.25">
      <c r="E113" s="19"/>
    </row>
    <row r="124" spans="5:5" x14ac:dyDescent="0.25">
      <c r="E124" s="19"/>
    </row>
    <row r="129" spans="5:5" x14ac:dyDescent="0.25">
      <c r="E129" s="19"/>
    </row>
    <row r="166" spans="5:5" x14ac:dyDescent="0.25">
      <c r="E166" s="19"/>
    </row>
    <row r="178" spans="5:5" x14ac:dyDescent="0.25">
      <c r="E178" s="19"/>
    </row>
    <row r="185" spans="5:5" x14ac:dyDescent="0.25">
      <c r="E185" s="19"/>
    </row>
    <row r="254" spans="5:5" x14ac:dyDescent="0.25">
      <c r="E254" s="19"/>
    </row>
    <row r="260" spans="5:5" x14ac:dyDescent="0.25">
      <c r="E260" s="19"/>
    </row>
    <row r="286" spans="5:5" x14ac:dyDescent="0.25">
      <c r="E286" s="19"/>
    </row>
    <row r="318" spans="5:5" x14ac:dyDescent="0.25">
      <c r="E318" s="19"/>
    </row>
    <row r="348" spans="5:5" x14ac:dyDescent="0.25">
      <c r="E348" s="19"/>
    </row>
    <row r="350" spans="5:5" x14ac:dyDescent="0.25">
      <c r="E350" s="19"/>
    </row>
    <row r="369" spans="5:5" x14ac:dyDescent="0.25">
      <c r="E369" s="19"/>
    </row>
    <row r="384" spans="5:5" x14ac:dyDescent="0.25">
      <c r="E384" s="19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43473</v>
      </c>
      <c r="C1" s="3"/>
      <c r="D1" s="4" t="s">
        <v>5</v>
      </c>
      <c r="E1" s="5">
        <v>68.686999999999998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12" t="s">
        <v>25</v>
      </c>
      <c r="B4" s="1">
        <v>22.81</v>
      </c>
      <c r="C4" s="13"/>
      <c r="D4" s="14">
        <f>(B4-C4)*$E$1</f>
        <v>1566.75047</v>
      </c>
      <c r="E4" s="15">
        <v>1567</v>
      </c>
      <c r="F4" s="16">
        <f>-D4+E4</f>
        <v>0.24953000000004977</v>
      </c>
      <c r="G4" s="17"/>
    </row>
    <row r="5" spans="1:7" s="11" customFormat="1" x14ac:dyDescent="0.25">
      <c r="A5" s="12" t="s">
        <v>26</v>
      </c>
      <c r="B5" s="1">
        <v>82.76</v>
      </c>
      <c r="C5" s="13"/>
      <c r="D5" s="14">
        <f>(B5-C5)*$E$1</f>
        <v>5684.5361199999998</v>
      </c>
      <c r="E5" s="15">
        <f>4763+922</f>
        <v>5685</v>
      </c>
      <c r="F5" s="16">
        <f>-D5+E5</f>
        <v>0.46388000000024476</v>
      </c>
      <c r="G5" s="17"/>
    </row>
    <row r="6" spans="1:7" s="11" customFormat="1" x14ac:dyDescent="0.25">
      <c r="A6" s="12" t="s">
        <v>27</v>
      </c>
      <c r="B6" s="21">
        <v>18.739999999999998</v>
      </c>
      <c r="C6" s="13"/>
      <c r="D6" s="14">
        <f>(B6-C6)*$E$1</f>
        <v>1287.1943799999999</v>
      </c>
      <c r="E6" s="15">
        <v>1287</v>
      </c>
      <c r="F6" s="16">
        <f>-D6+E6</f>
        <v>-0.19437999999991007</v>
      </c>
      <c r="G6" s="17"/>
    </row>
    <row r="7" spans="1:7" s="11" customFormat="1" x14ac:dyDescent="0.25">
      <c r="A7" s="12" t="s">
        <v>28</v>
      </c>
      <c r="B7" s="1">
        <v>43.71</v>
      </c>
      <c r="C7" s="13"/>
      <c r="D7" s="14">
        <f>(B7-C7)*$E$1</f>
        <v>3002.3087700000001</v>
      </c>
      <c r="E7" s="15">
        <v>3002</v>
      </c>
      <c r="F7" s="16">
        <f>-D7+E7</f>
        <v>-0.30877000000009502</v>
      </c>
      <c r="G7" s="17"/>
    </row>
    <row r="8" spans="1:7" x14ac:dyDescent="0.25">
      <c r="B8" s="18"/>
      <c r="C8" s="18"/>
    </row>
    <row r="9" spans="1:7" x14ac:dyDescent="0.25">
      <c r="B9" s="18"/>
      <c r="C9" s="18"/>
    </row>
    <row r="10" spans="1:7" x14ac:dyDescent="0.25">
      <c r="B10" s="18"/>
      <c r="C10" s="18"/>
    </row>
    <row r="14" spans="1:7" x14ac:dyDescent="0.25">
      <c r="E14" s="19"/>
    </row>
    <row r="25" spans="5:5" x14ac:dyDescent="0.25">
      <c r="E25" s="19"/>
    </row>
    <row r="93" spans="5:5" x14ac:dyDescent="0.25">
      <c r="E93" s="19"/>
    </row>
    <row r="110" spans="5:5" x14ac:dyDescent="0.25">
      <c r="E110" s="19"/>
    </row>
    <row r="121" spans="5:5" x14ac:dyDescent="0.25">
      <c r="E121" s="19"/>
    </row>
    <row r="126" spans="5:5" x14ac:dyDescent="0.25">
      <c r="E126" s="19"/>
    </row>
    <row r="163" spans="5:5" x14ac:dyDescent="0.25">
      <c r="E163" s="19"/>
    </row>
    <row r="175" spans="5:5" x14ac:dyDescent="0.25">
      <c r="E175" s="19"/>
    </row>
    <row r="182" spans="5:5" x14ac:dyDescent="0.25">
      <c r="E182" s="19"/>
    </row>
    <row r="251" spans="5:5" x14ac:dyDescent="0.25">
      <c r="E251" s="19"/>
    </row>
    <row r="257" spans="5:5" x14ac:dyDescent="0.25">
      <c r="E257" s="19"/>
    </row>
    <row r="283" spans="5:5" x14ac:dyDescent="0.25">
      <c r="E283" s="19"/>
    </row>
    <row r="315" spans="5:5" x14ac:dyDescent="0.25">
      <c r="E315" s="19"/>
    </row>
    <row r="345" spans="5:5" x14ac:dyDescent="0.25">
      <c r="E345" s="19"/>
    </row>
    <row r="347" spans="5:5" x14ac:dyDescent="0.25">
      <c r="E347" s="19"/>
    </row>
    <row r="366" spans="5:5" x14ac:dyDescent="0.25">
      <c r="E366" s="19"/>
    </row>
    <row r="381" spans="5:5" x14ac:dyDescent="0.25">
      <c r="E381" s="19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topLeftCell="B1" workbookViewId="0">
      <selection activeCell="G6" sqref="G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43473</v>
      </c>
      <c r="C1" s="3"/>
      <c r="D1" s="4" t="s">
        <v>5</v>
      </c>
      <c r="E1" s="5">
        <v>68.686999999999998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12" t="s">
        <v>21</v>
      </c>
      <c r="B4" s="1">
        <v>11.46</v>
      </c>
      <c r="C4" s="13"/>
      <c r="D4" s="14">
        <f>(B4-C4)*$E$1</f>
        <v>787.15302000000008</v>
      </c>
      <c r="E4" s="15">
        <v>787</v>
      </c>
      <c r="F4" s="16">
        <f>-D4+E4</f>
        <v>-0.1530200000000832</v>
      </c>
      <c r="G4" s="17"/>
    </row>
    <row r="5" spans="1:7" s="11" customFormat="1" ht="30" x14ac:dyDescent="0.25">
      <c r="A5" s="12" t="s">
        <v>22</v>
      </c>
      <c r="B5" s="1">
        <v>22.79</v>
      </c>
      <c r="C5" s="13"/>
      <c r="D5" s="14">
        <f>(B5-C5)*$E$1</f>
        <v>1565.37673</v>
      </c>
      <c r="E5" s="15">
        <f>2487-920</f>
        <v>1567</v>
      </c>
      <c r="F5" s="16">
        <f>-D5+E5</f>
        <v>1.6232700000000477</v>
      </c>
      <c r="G5" s="17" t="s">
        <v>124</v>
      </c>
    </row>
    <row r="6" spans="1:7" s="11" customFormat="1" x14ac:dyDescent="0.25">
      <c r="A6" s="12" t="s">
        <v>23</v>
      </c>
      <c r="B6" s="1">
        <v>27.97</v>
      </c>
      <c r="C6" s="13"/>
      <c r="D6" s="14">
        <f>(B6-C6)*$E$1</f>
        <v>1921.1753899999999</v>
      </c>
      <c r="E6" s="15">
        <v>1921</v>
      </c>
      <c r="F6" s="16">
        <f>-D6+E6</f>
        <v>-0.17538999999987936</v>
      </c>
      <c r="G6" s="17"/>
    </row>
    <row r="7" spans="1:7" s="11" customFormat="1" x14ac:dyDescent="0.25">
      <c r="A7" s="12" t="s">
        <v>24</v>
      </c>
      <c r="B7" s="1">
        <v>48.74</v>
      </c>
      <c r="C7" s="13"/>
      <c r="D7" s="14">
        <f>(B7-C7)*$E$1</f>
        <v>3347.80438</v>
      </c>
      <c r="E7" s="15">
        <v>3348</v>
      </c>
      <c r="F7" s="16">
        <f>-D7+E7</f>
        <v>0.1956199999999626</v>
      </c>
      <c r="G7" s="17"/>
    </row>
    <row r="8" spans="1:7" x14ac:dyDescent="0.25">
      <c r="B8" s="18"/>
      <c r="C8" s="18"/>
    </row>
    <row r="9" spans="1:7" x14ac:dyDescent="0.25">
      <c r="B9" s="18"/>
      <c r="C9" s="18"/>
    </row>
    <row r="10" spans="1:7" x14ac:dyDescent="0.25">
      <c r="B10" s="18"/>
      <c r="C10" s="18"/>
    </row>
    <row r="14" spans="1:7" x14ac:dyDescent="0.25">
      <c r="E14" s="19"/>
    </row>
    <row r="25" spans="5:5" x14ac:dyDescent="0.25">
      <c r="E25" s="19"/>
    </row>
    <row r="93" spans="5:5" x14ac:dyDescent="0.25">
      <c r="E93" s="19"/>
    </row>
    <row r="110" spans="5:5" x14ac:dyDescent="0.25">
      <c r="E110" s="19"/>
    </row>
    <row r="121" spans="5:5" x14ac:dyDescent="0.25">
      <c r="E121" s="19"/>
    </row>
    <row r="126" spans="5:5" x14ac:dyDescent="0.25">
      <c r="E126" s="19"/>
    </row>
    <row r="163" spans="5:5" x14ac:dyDescent="0.25">
      <c r="E163" s="19"/>
    </row>
    <row r="175" spans="5:5" x14ac:dyDescent="0.25">
      <c r="E175" s="19"/>
    </row>
    <row r="182" spans="5:5" x14ac:dyDescent="0.25">
      <c r="E182" s="19"/>
    </row>
    <row r="251" spans="5:5" x14ac:dyDescent="0.25">
      <c r="E251" s="19"/>
    </row>
    <row r="257" spans="5:5" x14ac:dyDescent="0.25">
      <c r="E257" s="19"/>
    </row>
    <row r="283" spans="5:5" x14ac:dyDescent="0.25">
      <c r="E283" s="19"/>
    </row>
    <row r="315" spans="5:5" x14ac:dyDescent="0.25">
      <c r="E315" s="19"/>
    </row>
    <row r="345" spans="5:5" x14ac:dyDescent="0.25">
      <c r="E345" s="19"/>
    </row>
    <row r="347" spans="5:5" x14ac:dyDescent="0.25">
      <c r="E347" s="19"/>
    </row>
    <row r="366" spans="5:5" x14ac:dyDescent="0.25">
      <c r="E366" s="19"/>
    </row>
    <row r="381" spans="5:5" x14ac:dyDescent="0.25">
      <c r="E381" s="19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7" s="6" customFormat="1" ht="21" x14ac:dyDescent="0.35">
      <c r="A1" s="2" t="s">
        <v>4</v>
      </c>
      <c r="B1" s="3">
        <v>43473</v>
      </c>
      <c r="C1" s="3"/>
      <c r="D1" s="4" t="s">
        <v>5</v>
      </c>
      <c r="E1" s="5">
        <v>68.686999999999998</v>
      </c>
      <c r="F1" s="6" t="s">
        <v>6</v>
      </c>
    </row>
    <row r="2" spans="1:7" s="6" customFormat="1" x14ac:dyDescent="0.25">
      <c r="A2" s="7"/>
    </row>
    <row r="3" spans="1:7" s="11" customFormat="1" ht="30" customHeight="1" x14ac:dyDescent="0.25">
      <c r="A3" s="8" t="s">
        <v>7</v>
      </c>
      <c r="B3" s="8" t="s">
        <v>8</v>
      </c>
      <c r="C3" s="8"/>
      <c r="D3" s="9" t="s">
        <v>9</v>
      </c>
      <c r="E3" s="9" t="s">
        <v>10</v>
      </c>
      <c r="F3" s="10" t="s">
        <v>11</v>
      </c>
    </row>
    <row r="4" spans="1:7" s="11" customFormat="1" x14ac:dyDescent="0.25">
      <c r="A4" s="20" t="s">
        <v>15</v>
      </c>
      <c r="B4" s="21">
        <v>14</v>
      </c>
      <c r="C4" s="13"/>
      <c r="D4" s="14">
        <f t="shared" ref="D4:D10" si="0">(B4-C4)*$E$1</f>
        <v>961.61799999999994</v>
      </c>
      <c r="E4" s="15">
        <f>30</f>
        <v>30</v>
      </c>
      <c r="F4" s="16">
        <f t="shared" ref="F4:F9" si="1">-D4+E4</f>
        <v>-931.61799999999994</v>
      </c>
      <c r="G4" s="17"/>
    </row>
    <row r="5" spans="1:7" s="11" customFormat="1" x14ac:dyDescent="0.25">
      <c r="A5" s="20" t="s">
        <v>16</v>
      </c>
      <c r="B5" s="21">
        <v>12.29</v>
      </c>
      <c r="C5" s="13"/>
      <c r="D5" s="14">
        <f t="shared" si="0"/>
        <v>844.16322999999988</v>
      </c>
      <c r="E5" s="15">
        <v>844</v>
      </c>
      <c r="F5" s="16">
        <f t="shared" si="1"/>
        <v>-0.16322999999988497</v>
      </c>
      <c r="G5" s="17"/>
    </row>
    <row r="6" spans="1:7" s="11" customFormat="1" x14ac:dyDescent="0.25">
      <c r="A6" s="20" t="s">
        <v>17</v>
      </c>
      <c r="B6" s="21">
        <v>6.1</v>
      </c>
      <c r="C6" s="13"/>
      <c r="D6" s="14">
        <f t="shared" si="0"/>
        <v>418.99069999999995</v>
      </c>
      <c r="E6" s="15">
        <v>419</v>
      </c>
      <c r="F6" s="16">
        <f t="shared" si="1"/>
        <v>9.3000000000529326E-3</v>
      </c>
      <c r="G6" s="17"/>
    </row>
    <row r="7" spans="1:7" s="11" customFormat="1" x14ac:dyDescent="0.25">
      <c r="A7" s="20" t="s">
        <v>19</v>
      </c>
      <c r="B7">
        <v>2.7</v>
      </c>
      <c r="C7" s="13"/>
      <c r="D7" s="14">
        <f t="shared" si="0"/>
        <v>185.45490000000001</v>
      </c>
      <c r="E7" s="15">
        <v>185</v>
      </c>
      <c r="F7" s="16">
        <f t="shared" si="1"/>
        <v>-0.45490000000000919</v>
      </c>
      <c r="G7" s="17"/>
    </row>
    <row r="8" spans="1:7" s="11" customFormat="1" x14ac:dyDescent="0.25">
      <c r="A8" s="20" t="s">
        <v>12</v>
      </c>
      <c r="B8" s="1">
        <v>20.03</v>
      </c>
      <c r="C8" s="13"/>
      <c r="D8" s="14">
        <f t="shared" si="0"/>
        <v>1375.80061</v>
      </c>
      <c r="E8" s="15">
        <v>1376</v>
      </c>
      <c r="F8" s="16">
        <f t="shared" si="1"/>
        <v>0.19938999999999396</v>
      </c>
      <c r="G8" s="17"/>
    </row>
    <row r="9" spans="1:7" s="11" customFormat="1" x14ac:dyDescent="0.25">
      <c r="A9" s="20" t="s">
        <v>18</v>
      </c>
      <c r="B9" s="1">
        <v>25.51</v>
      </c>
      <c r="C9" s="13"/>
      <c r="D9" s="14">
        <f t="shared" si="0"/>
        <v>1752.2053700000001</v>
      </c>
      <c r="E9" s="15">
        <v>1752</v>
      </c>
      <c r="F9" s="16">
        <f t="shared" si="1"/>
        <v>-0.20537000000012995</v>
      </c>
      <c r="G9" s="17"/>
    </row>
    <row r="10" spans="1:7" s="11" customFormat="1" x14ac:dyDescent="0.25">
      <c r="A10" s="20" t="s">
        <v>20</v>
      </c>
      <c r="B10" s="1">
        <v>65.91</v>
      </c>
      <c r="C10" s="13"/>
      <c r="D10" s="14">
        <f t="shared" si="0"/>
        <v>4527.1601699999992</v>
      </c>
      <c r="E10" s="22">
        <v>4527</v>
      </c>
      <c r="F10" s="16">
        <f>-D10+E10</f>
        <v>-0.1601699999991979</v>
      </c>
      <c r="G10" s="17"/>
    </row>
    <row r="11" spans="1:7" x14ac:dyDescent="0.25">
      <c r="B11" s="18"/>
      <c r="C11" s="18"/>
    </row>
    <row r="12" spans="1:7" x14ac:dyDescent="0.25">
      <c r="B12" s="18"/>
      <c r="C12" s="18"/>
    </row>
    <row r="16" spans="1:7" x14ac:dyDescent="0.25">
      <c r="E16" s="19"/>
    </row>
    <row r="27" spans="5:5" x14ac:dyDescent="0.25">
      <c r="E27" s="19"/>
    </row>
    <row r="95" spans="5:5" x14ac:dyDescent="0.25">
      <c r="E95" s="19"/>
    </row>
    <row r="112" spans="5:5" x14ac:dyDescent="0.25">
      <c r="E112" s="19"/>
    </row>
    <row r="123" spans="5:5" x14ac:dyDescent="0.25">
      <c r="E123" s="19"/>
    </row>
    <row r="128" spans="5:5" x14ac:dyDescent="0.25">
      <c r="E128" s="19"/>
    </row>
    <row r="165" spans="5:5" x14ac:dyDescent="0.25">
      <c r="E165" s="19"/>
    </row>
    <row r="177" spans="5:5" x14ac:dyDescent="0.25">
      <c r="E177" s="19"/>
    </row>
    <row r="184" spans="5:5" x14ac:dyDescent="0.25">
      <c r="E184" s="19"/>
    </row>
    <row r="253" spans="5:5" x14ac:dyDescent="0.25">
      <c r="E253" s="19"/>
    </row>
    <row r="259" spans="5:5" x14ac:dyDescent="0.25">
      <c r="E259" s="19"/>
    </row>
    <row r="285" spans="5:5" x14ac:dyDescent="0.25">
      <c r="E285" s="19"/>
    </row>
    <row r="317" spans="5:5" x14ac:dyDescent="0.25">
      <c r="E317" s="19"/>
    </row>
    <row r="347" spans="5:5" x14ac:dyDescent="0.25">
      <c r="E347" s="19"/>
    </row>
    <row r="349" spans="5:5" x14ac:dyDescent="0.25">
      <c r="E349" s="19"/>
    </row>
    <row r="368" spans="5:5" x14ac:dyDescent="0.25">
      <c r="E368" s="19"/>
    </row>
    <row r="383" spans="5:5" x14ac:dyDescent="0.25">
      <c r="E383" s="19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workbookViewId="0">
      <selection activeCell="C24" sqref="C2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43600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1365</v>
      </c>
      <c r="B4" s="29">
        <v>777.69</v>
      </c>
      <c r="C4" s="91">
        <v>778</v>
      </c>
      <c r="D4" s="16">
        <f>-B4+C4</f>
        <v>0.30999999999994543</v>
      </c>
      <c r="E4" s="17"/>
    </row>
    <row r="5" spans="1:5" s="11" customFormat="1" x14ac:dyDescent="0.25">
      <c r="A5" s="29" t="s">
        <v>1498</v>
      </c>
      <c r="B5" s="29">
        <v>653.4</v>
      </c>
      <c r="C5" s="65">
        <v>653</v>
      </c>
      <c r="D5" s="16">
        <f t="shared" ref="D5:D6" si="0">-B5+C5</f>
        <v>-0.39999999999997726</v>
      </c>
      <c r="E5" s="17"/>
    </row>
    <row r="6" spans="1:5" s="11" customFormat="1" x14ac:dyDescent="0.25">
      <c r="A6" s="29" t="s">
        <v>46</v>
      </c>
      <c r="B6" s="29">
        <v>2763.21</v>
      </c>
      <c r="C6" s="91">
        <v>2763</v>
      </c>
      <c r="D6" s="16">
        <f t="shared" si="0"/>
        <v>-0.21000000000003638</v>
      </c>
      <c r="E6" s="17"/>
    </row>
    <row r="7" spans="1:5" x14ac:dyDescent="0.25">
      <c r="B7" s="18"/>
      <c r="C7" s="18"/>
    </row>
    <row r="8" spans="1:5" x14ac:dyDescent="0.25">
      <c r="B8" s="18"/>
      <c r="C8" s="18"/>
    </row>
    <row r="12" spans="1:5" x14ac:dyDescent="0.25">
      <c r="E12" s="19"/>
    </row>
    <row r="23" spans="5:5" x14ac:dyDescent="0.25">
      <c r="E23" s="19"/>
    </row>
    <row r="91" spans="5:5" x14ac:dyDescent="0.25">
      <c r="E91" s="19"/>
    </row>
    <row r="108" spans="5:5" x14ac:dyDescent="0.25">
      <c r="E108" s="19"/>
    </row>
    <row r="119" spans="5:5" x14ac:dyDescent="0.25">
      <c r="E119" s="19"/>
    </row>
    <row r="124" spans="5:5" x14ac:dyDescent="0.25">
      <c r="E124" s="19"/>
    </row>
    <row r="161" spans="5:5" x14ac:dyDescent="0.25">
      <c r="E161" s="19"/>
    </row>
    <row r="173" spans="5:5" x14ac:dyDescent="0.25">
      <c r="E173" s="19"/>
    </row>
    <row r="180" spans="5:5" x14ac:dyDescent="0.25">
      <c r="E180" s="19"/>
    </row>
    <row r="249" spans="5:5" x14ac:dyDescent="0.25">
      <c r="E249" s="19"/>
    </row>
    <row r="255" spans="5:5" x14ac:dyDescent="0.25">
      <c r="E255" s="19"/>
    </row>
    <row r="281" spans="5:5" x14ac:dyDescent="0.25">
      <c r="E281" s="19"/>
    </row>
    <row r="313" spans="5:5" x14ac:dyDescent="0.25">
      <c r="E313" s="19"/>
    </row>
    <row r="343" spans="5:5" x14ac:dyDescent="0.25">
      <c r="E343" s="19"/>
    </row>
    <row r="345" spans="5:5" x14ac:dyDescent="0.25">
      <c r="E345" s="19"/>
    </row>
    <row r="364" spans="5:5" x14ac:dyDescent="0.25">
      <c r="E364" s="19"/>
    </row>
    <row r="379" spans="5:5" x14ac:dyDescent="0.25">
      <c r="E379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1"/>
  <sheetViews>
    <sheetView workbookViewId="0">
      <selection activeCell="C8" sqref="C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4.5703125" customWidth="1"/>
    <col min="5" max="5" width="12.42578125" customWidth="1"/>
    <col min="6" max="6" width="9.85546875" customWidth="1"/>
    <col min="7" max="7" width="19.85546875" customWidth="1"/>
    <col min="8" max="8" width="11" customWidth="1"/>
    <col min="9" max="9" width="20.140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85546875" customWidth="1"/>
    <col min="264" max="264" width="11" customWidth="1"/>
    <col min="265" max="265" width="20.140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85546875" customWidth="1"/>
    <col min="520" max="520" width="11" customWidth="1"/>
    <col min="521" max="521" width="20.140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85546875" customWidth="1"/>
    <col min="776" max="776" width="11" customWidth="1"/>
    <col min="777" max="777" width="20.140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85546875" customWidth="1"/>
    <col min="1032" max="1032" width="11" customWidth="1"/>
    <col min="1033" max="1033" width="20.140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85546875" customWidth="1"/>
    <col min="1288" max="1288" width="11" customWidth="1"/>
    <col min="1289" max="1289" width="20.140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85546875" customWidth="1"/>
    <col min="1544" max="1544" width="11" customWidth="1"/>
    <col min="1545" max="1545" width="20.140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85546875" customWidth="1"/>
    <col min="1800" max="1800" width="11" customWidth="1"/>
    <col min="1801" max="1801" width="20.140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85546875" customWidth="1"/>
    <col min="2056" max="2056" width="11" customWidth="1"/>
    <col min="2057" max="2057" width="20.140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85546875" customWidth="1"/>
    <col min="2312" max="2312" width="11" customWidth="1"/>
    <col min="2313" max="2313" width="20.140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85546875" customWidth="1"/>
    <col min="2568" max="2568" width="11" customWidth="1"/>
    <col min="2569" max="2569" width="20.140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85546875" customWidth="1"/>
    <col min="2824" max="2824" width="11" customWidth="1"/>
    <col min="2825" max="2825" width="20.140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85546875" customWidth="1"/>
    <col min="3080" max="3080" width="11" customWidth="1"/>
    <col min="3081" max="3081" width="20.140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85546875" customWidth="1"/>
    <col min="3336" max="3336" width="11" customWidth="1"/>
    <col min="3337" max="3337" width="20.140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85546875" customWidth="1"/>
    <col min="3592" max="3592" width="11" customWidth="1"/>
    <col min="3593" max="3593" width="20.140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85546875" customWidth="1"/>
    <col min="3848" max="3848" width="11" customWidth="1"/>
    <col min="3849" max="3849" width="20.140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85546875" customWidth="1"/>
    <col min="4104" max="4104" width="11" customWidth="1"/>
    <col min="4105" max="4105" width="20.140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85546875" customWidth="1"/>
    <col min="4360" max="4360" width="11" customWidth="1"/>
    <col min="4361" max="4361" width="20.140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85546875" customWidth="1"/>
    <col min="4616" max="4616" width="11" customWidth="1"/>
    <col min="4617" max="4617" width="20.140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85546875" customWidth="1"/>
    <col min="4872" max="4872" width="11" customWidth="1"/>
    <col min="4873" max="4873" width="20.140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85546875" customWidth="1"/>
    <col min="5128" max="5128" width="11" customWidth="1"/>
    <col min="5129" max="5129" width="20.140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85546875" customWidth="1"/>
    <col min="5384" max="5384" width="11" customWidth="1"/>
    <col min="5385" max="5385" width="20.140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85546875" customWidth="1"/>
    <col min="5640" max="5640" width="11" customWidth="1"/>
    <col min="5641" max="5641" width="20.140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85546875" customWidth="1"/>
    <col min="5896" max="5896" width="11" customWidth="1"/>
    <col min="5897" max="5897" width="20.140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85546875" customWidth="1"/>
    <col min="6152" max="6152" width="11" customWidth="1"/>
    <col min="6153" max="6153" width="20.140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85546875" customWidth="1"/>
    <col min="6408" max="6408" width="11" customWidth="1"/>
    <col min="6409" max="6409" width="20.140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85546875" customWidth="1"/>
    <col min="6664" max="6664" width="11" customWidth="1"/>
    <col min="6665" max="6665" width="20.140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85546875" customWidth="1"/>
    <col min="6920" max="6920" width="11" customWidth="1"/>
    <col min="6921" max="6921" width="20.140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85546875" customWidth="1"/>
    <col min="7176" max="7176" width="11" customWidth="1"/>
    <col min="7177" max="7177" width="20.140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85546875" customWidth="1"/>
    <col min="7432" max="7432" width="11" customWidth="1"/>
    <col min="7433" max="7433" width="20.140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85546875" customWidth="1"/>
    <col min="7688" max="7688" width="11" customWidth="1"/>
    <col min="7689" max="7689" width="20.140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85546875" customWidth="1"/>
    <col min="7944" max="7944" width="11" customWidth="1"/>
    <col min="7945" max="7945" width="20.140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85546875" customWidth="1"/>
    <col min="8200" max="8200" width="11" customWidth="1"/>
    <col min="8201" max="8201" width="20.140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85546875" customWidth="1"/>
    <col min="8456" max="8456" width="11" customWidth="1"/>
    <col min="8457" max="8457" width="20.140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85546875" customWidth="1"/>
    <col min="8712" max="8712" width="11" customWidth="1"/>
    <col min="8713" max="8713" width="20.140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85546875" customWidth="1"/>
    <col min="8968" max="8968" width="11" customWidth="1"/>
    <col min="8969" max="8969" width="20.140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85546875" customWidth="1"/>
    <col min="9224" max="9224" width="11" customWidth="1"/>
    <col min="9225" max="9225" width="20.140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85546875" customWidth="1"/>
    <col min="9480" max="9480" width="11" customWidth="1"/>
    <col min="9481" max="9481" width="20.140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85546875" customWidth="1"/>
    <col min="9736" max="9736" width="11" customWidth="1"/>
    <col min="9737" max="9737" width="20.140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85546875" customWidth="1"/>
    <col min="9992" max="9992" width="11" customWidth="1"/>
    <col min="9993" max="9993" width="20.140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85546875" customWidth="1"/>
    <col min="10248" max="10248" width="11" customWidth="1"/>
    <col min="10249" max="10249" width="20.140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85546875" customWidth="1"/>
    <col min="10504" max="10504" width="11" customWidth="1"/>
    <col min="10505" max="10505" width="20.140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85546875" customWidth="1"/>
    <col min="10760" max="10760" width="11" customWidth="1"/>
    <col min="10761" max="10761" width="20.140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85546875" customWidth="1"/>
    <col min="11016" max="11016" width="11" customWidth="1"/>
    <col min="11017" max="11017" width="20.140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85546875" customWidth="1"/>
    <col min="11272" max="11272" width="11" customWidth="1"/>
    <col min="11273" max="11273" width="20.140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85546875" customWidth="1"/>
    <col min="11528" max="11528" width="11" customWidth="1"/>
    <col min="11529" max="11529" width="20.140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85546875" customWidth="1"/>
    <col min="11784" max="11784" width="11" customWidth="1"/>
    <col min="11785" max="11785" width="20.140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85546875" customWidth="1"/>
    <col min="12040" max="12040" width="11" customWidth="1"/>
    <col min="12041" max="12041" width="20.140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85546875" customWidth="1"/>
    <col min="12296" max="12296" width="11" customWidth="1"/>
    <col min="12297" max="12297" width="20.140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85546875" customWidth="1"/>
    <col min="12552" max="12552" width="11" customWidth="1"/>
    <col min="12553" max="12553" width="20.140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85546875" customWidth="1"/>
    <col min="12808" max="12808" width="11" customWidth="1"/>
    <col min="12809" max="12809" width="20.140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85546875" customWidth="1"/>
    <col min="13064" max="13064" width="11" customWidth="1"/>
    <col min="13065" max="13065" width="20.140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85546875" customWidth="1"/>
    <col min="13320" max="13320" width="11" customWidth="1"/>
    <col min="13321" max="13321" width="20.140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85546875" customWidth="1"/>
    <col min="13576" max="13576" width="11" customWidth="1"/>
    <col min="13577" max="13577" width="20.140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85546875" customWidth="1"/>
    <col min="13832" max="13832" width="11" customWidth="1"/>
    <col min="13833" max="13833" width="20.140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85546875" customWidth="1"/>
    <col min="14088" max="14088" width="11" customWidth="1"/>
    <col min="14089" max="14089" width="20.140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85546875" customWidth="1"/>
    <col min="14344" max="14344" width="11" customWidth="1"/>
    <col min="14345" max="14345" width="20.140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85546875" customWidth="1"/>
    <col min="14600" max="14600" width="11" customWidth="1"/>
    <col min="14601" max="14601" width="20.140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85546875" customWidth="1"/>
    <col min="14856" max="14856" width="11" customWidth="1"/>
    <col min="14857" max="14857" width="20.140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85546875" customWidth="1"/>
    <col min="15112" max="15112" width="11" customWidth="1"/>
    <col min="15113" max="15113" width="20.140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85546875" customWidth="1"/>
    <col min="15368" max="15368" width="11" customWidth="1"/>
    <col min="15369" max="15369" width="20.140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85546875" customWidth="1"/>
    <col min="15624" max="15624" width="11" customWidth="1"/>
    <col min="15625" max="15625" width="20.140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85546875" customWidth="1"/>
    <col min="15880" max="15880" width="11" customWidth="1"/>
    <col min="15881" max="15881" width="20.140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85546875" customWidth="1"/>
    <col min="16136" max="16136" width="11" customWidth="1"/>
    <col min="16137" max="16137" width="20.140625" customWidth="1"/>
  </cols>
  <sheetData>
    <row r="1" spans="1:5" s="6" customFormat="1" ht="21" x14ac:dyDescent="0.35">
      <c r="A1" s="2" t="s">
        <v>4</v>
      </c>
      <c r="B1" s="3">
        <v>43597</v>
      </c>
      <c r="C1" s="3"/>
      <c r="D1" s="4"/>
      <c r="E1" s="5"/>
    </row>
    <row r="2" spans="1:5" s="6" customFormat="1" x14ac:dyDescent="0.25">
      <c r="A2" s="7"/>
    </row>
    <row r="3" spans="1:5" s="11" customFormat="1" ht="30" customHeight="1" x14ac:dyDescent="0.25">
      <c r="A3" s="8" t="s">
        <v>7</v>
      </c>
      <c r="B3" s="8" t="s">
        <v>119</v>
      </c>
      <c r="C3" s="9" t="s">
        <v>10</v>
      </c>
      <c r="D3" s="10" t="s">
        <v>11</v>
      </c>
    </row>
    <row r="4" spans="1:5" s="11" customFormat="1" x14ac:dyDescent="0.25">
      <c r="A4" s="29" t="s">
        <v>156</v>
      </c>
      <c r="B4" s="29">
        <v>2146.9</v>
      </c>
      <c r="C4" s="91">
        <v>2147</v>
      </c>
      <c r="D4" s="16">
        <f>-B4+C4</f>
        <v>9.9999999999909051E-2</v>
      </c>
      <c r="E4" s="17"/>
    </row>
    <row r="5" spans="1:5" s="11" customFormat="1" x14ac:dyDescent="0.25">
      <c r="A5" s="29" t="s">
        <v>822</v>
      </c>
      <c r="B5" s="29">
        <v>1757.58</v>
      </c>
      <c r="C5" s="125">
        <v>1757</v>
      </c>
      <c r="D5" s="16">
        <f t="shared" ref="D5:D8" si="0">-B5+C5</f>
        <v>-0.57999999999992724</v>
      </c>
      <c r="E5" s="17"/>
    </row>
    <row r="6" spans="1:5" s="11" customFormat="1" x14ac:dyDescent="0.25">
      <c r="A6" s="29" t="s">
        <v>141</v>
      </c>
      <c r="B6" s="29">
        <v>2241.39</v>
      </c>
      <c r="C6" s="91">
        <v>2242</v>
      </c>
      <c r="D6" s="16">
        <f t="shared" si="0"/>
        <v>0.61000000000012733</v>
      </c>
      <c r="E6" s="17"/>
    </row>
    <row r="7" spans="1:5" s="11" customFormat="1" x14ac:dyDescent="0.25">
      <c r="A7" s="29" t="s">
        <v>1257</v>
      </c>
      <c r="B7" s="29">
        <v>477.83</v>
      </c>
      <c r="C7" s="90">
        <v>478</v>
      </c>
      <c r="D7" s="16">
        <f t="shared" si="0"/>
        <v>0.17000000000001592</v>
      </c>
      <c r="E7" s="17"/>
    </row>
    <row r="8" spans="1:5" s="11" customFormat="1" x14ac:dyDescent="0.25">
      <c r="A8" s="29" t="s">
        <v>120</v>
      </c>
      <c r="B8" s="29">
        <v>1504.69</v>
      </c>
      <c r="C8" s="123">
        <v>1505</v>
      </c>
      <c r="D8" s="16">
        <f t="shared" si="0"/>
        <v>0.30999999999994543</v>
      </c>
      <c r="E8" s="17"/>
    </row>
    <row r="9" spans="1:5" x14ac:dyDescent="0.25">
      <c r="B9" s="18"/>
      <c r="C9" s="18"/>
    </row>
    <row r="10" spans="1:5" x14ac:dyDescent="0.25">
      <c r="B10" s="18"/>
      <c r="C10" s="18"/>
    </row>
    <row r="14" spans="1:5" x14ac:dyDescent="0.25">
      <c r="E14" s="19"/>
    </row>
    <row r="25" spans="5:5" x14ac:dyDescent="0.25">
      <c r="E25" s="19"/>
    </row>
    <row r="93" spans="5:5" x14ac:dyDescent="0.25">
      <c r="E93" s="19"/>
    </row>
    <row r="110" spans="5:5" x14ac:dyDescent="0.25">
      <c r="E110" s="19"/>
    </row>
    <row r="121" spans="5:5" x14ac:dyDescent="0.25">
      <c r="E121" s="19"/>
    </row>
    <row r="126" spans="5:5" x14ac:dyDescent="0.25">
      <c r="E126" s="19"/>
    </row>
    <row r="163" spans="5:5" x14ac:dyDescent="0.25">
      <c r="E163" s="19"/>
    </row>
    <row r="175" spans="5:5" x14ac:dyDescent="0.25">
      <c r="E175" s="19"/>
    </row>
    <row r="182" spans="5:5" x14ac:dyDescent="0.25">
      <c r="E182" s="19"/>
    </row>
    <row r="251" spans="5:5" x14ac:dyDescent="0.25">
      <c r="E251" s="19"/>
    </row>
    <row r="257" spans="5:5" x14ac:dyDescent="0.25">
      <c r="E257" s="19"/>
    </row>
    <row r="283" spans="5:5" x14ac:dyDescent="0.25">
      <c r="E283" s="19"/>
    </row>
    <row r="315" spans="5:5" x14ac:dyDescent="0.25">
      <c r="E315" s="19"/>
    </row>
    <row r="345" spans="5:5" x14ac:dyDescent="0.25">
      <c r="E345" s="19"/>
    </row>
    <row r="347" spans="5:5" x14ac:dyDescent="0.25">
      <c r="E347" s="19"/>
    </row>
    <row r="366" spans="5:5" x14ac:dyDescent="0.25">
      <c r="E366" s="19"/>
    </row>
    <row r="381" spans="5:5" x14ac:dyDescent="0.25">
      <c r="E381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79</vt:i4>
      </vt:variant>
    </vt:vector>
  </HeadingPairs>
  <TitlesOfParts>
    <vt:vector size="79" baseType="lpstr">
      <vt:lpstr>ИТОГО</vt:lpstr>
      <vt:lpstr>баланс</vt:lpstr>
      <vt:lpstr>------</vt:lpstr>
      <vt:lpstr>1335</vt:lpstr>
      <vt:lpstr>1334</vt:lpstr>
      <vt:lpstr>1333</vt:lpstr>
      <vt:lpstr>1332</vt:lpstr>
      <vt:lpstr>1331</vt:lpstr>
      <vt:lpstr>1330</vt:lpstr>
      <vt:lpstr>1329</vt:lpstr>
      <vt:lpstr>1328</vt:lpstr>
      <vt:lpstr>1327</vt:lpstr>
      <vt:lpstr>1326</vt:lpstr>
      <vt:lpstr>1325</vt:lpstr>
      <vt:lpstr>1324</vt:lpstr>
      <vt:lpstr>1323</vt:lpstr>
      <vt:lpstr>1322</vt:lpstr>
      <vt:lpstr>1321</vt:lpstr>
      <vt:lpstr>1320</vt:lpstr>
      <vt:lpstr>1319</vt:lpstr>
      <vt:lpstr>1318</vt:lpstr>
      <vt:lpstr>1317</vt:lpstr>
      <vt:lpstr>1316</vt:lpstr>
      <vt:lpstr>1315</vt:lpstr>
      <vt:lpstr>1314</vt:lpstr>
      <vt:lpstr>1313</vt:lpstr>
      <vt:lpstr>1312</vt:lpstr>
      <vt:lpstr>1311</vt:lpstr>
      <vt:lpstr>1310</vt:lpstr>
      <vt:lpstr>1309</vt:lpstr>
      <vt:lpstr>1308</vt:lpstr>
      <vt:lpstr>1307</vt:lpstr>
      <vt:lpstr>1306</vt:lpstr>
      <vt:lpstr>1305</vt:lpstr>
      <vt:lpstr>1304</vt:lpstr>
      <vt:lpstr>1303</vt:lpstr>
      <vt:lpstr>1302</vt:lpstr>
      <vt:lpstr>1301</vt:lpstr>
      <vt:lpstr>1300</vt:lpstr>
      <vt:lpstr>1299</vt:lpstr>
      <vt:lpstr>1298</vt:lpstr>
      <vt:lpstr>1297</vt:lpstr>
      <vt:lpstr>1296</vt:lpstr>
      <vt:lpstr>1295</vt:lpstr>
      <vt:lpstr>1294</vt:lpstr>
      <vt:lpstr>1293</vt:lpstr>
      <vt:lpstr>1292</vt:lpstr>
      <vt:lpstr>1291</vt:lpstr>
      <vt:lpstr>1290</vt:lpstr>
      <vt:lpstr>1289</vt:lpstr>
      <vt:lpstr>1288</vt:lpstr>
      <vt:lpstr>1287</vt:lpstr>
      <vt:lpstr>1286</vt:lpstr>
      <vt:lpstr>1285</vt:lpstr>
      <vt:lpstr>1284</vt:lpstr>
      <vt:lpstr>1283</vt:lpstr>
      <vt:lpstr>1282</vt:lpstr>
      <vt:lpstr>1281</vt:lpstr>
      <vt:lpstr>1280</vt:lpstr>
      <vt:lpstr>1279</vt:lpstr>
      <vt:lpstr>1278</vt:lpstr>
      <vt:lpstr>1277</vt:lpstr>
      <vt:lpstr>1276</vt:lpstr>
      <vt:lpstr>1275</vt:lpstr>
      <vt:lpstr>1274</vt:lpstr>
      <vt:lpstr>1273</vt:lpstr>
      <vt:lpstr>1272</vt:lpstr>
      <vt:lpstr>1271</vt:lpstr>
      <vt:lpstr>1270</vt:lpstr>
      <vt:lpstr>1269</vt:lpstr>
      <vt:lpstr>1268</vt:lpstr>
      <vt:lpstr>1267</vt:lpstr>
      <vt:lpstr>1266</vt:lpstr>
      <vt:lpstr>1265</vt:lpstr>
      <vt:lpstr>1264</vt:lpstr>
      <vt:lpstr>1263</vt:lpstr>
      <vt:lpstr>1262</vt:lpstr>
      <vt:lpstr>1261</vt:lpstr>
      <vt:lpstr>1260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2019-05-20T10:07:19Z</dcterms:modified>
</cp:coreProperties>
</file>