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39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<sst xmlns="http://schemas.openxmlformats.org/spreadsheetml/2006/main" count="181" uniqueCount="107">
  <si>
    <t>ОПТОВЫЕ ПОСТАВКИ:</t>
  </si>
  <si>
    <t>Модель</t>
  </si>
  <si>
    <t>Цена</t>
  </si>
  <si>
    <t>Заказ</t>
  </si>
  <si>
    <t>Сумма</t>
  </si>
  <si>
    <t>кол-во</t>
  </si>
  <si>
    <t>Код</t>
  </si>
  <si>
    <t>РРЦ</t>
  </si>
  <si>
    <t>Размер наценки:</t>
  </si>
  <si>
    <t xml:space="preserve"> </t>
  </si>
  <si>
    <t>По прайсу со скидкой</t>
  </si>
  <si>
    <t>По прайсу</t>
  </si>
  <si>
    <t xml:space="preserve">Бланк заказа </t>
  </si>
  <si>
    <t>Процент скидки:</t>
  </si>
  <si>
    <t>Характеристика</t>
  </si>
  <si>
    <t>заказ, шт. (кратно кол-ву в коробке)</t>
  </si>
  <si>
    <t xml:space="preserve">шт. в коробке </t>
  </si>
  <si>
    <t>Кол-во</t>
  </si>
  <si>
    <t>Оборудование</t>
  </si>
  <si>
    <t>Стенд большой напольный (деревянный)</t>
  </si>
  <si>
    <t>00000013920</t>
  </si>
  <si>
    <t>, , ,</t>
  </si>
  <si>
    <t>Стенд малый (деревянный)</t>
  </si>
  <si>
    <t>00000013921</t>
  </si>
  <si>
    <t>Стенд средний (деревянный)</t>
  </si>
  <si>
    <t>00000013922</t>
  </si>
  <si>
    <t xml:space="preserve">0.75, Красный, , </t>
  </si>
  <si>
    <t xml:space="preserve">, , , </t>
  </si>
  <si>
    <t>Пропитки</t>
  </si>
  <si>
    <t>Пропитка "Rope Proof"</t>
  </si>
  <si>
    <t>00000013923</t>
  </si>
  <si>
    <t>, , , 1 л</t>
  </si>
  <si>
    <t>Пропитка для изделий из кожи Leather Restorer</t>
  </si>
  <si>
    <t>00000013924</t>
  </si>
  <si>
    <t>, , , 300 мл</t>
  </si>
  <si>
    <t>Пропитка для карт "Map Proof"</t>
  </si>
  <si>
    <t>00000013925</t>
  </si>
  <si>
    <t>, , , 125 мл</t>
  </si>
  <si>
    <t>Пропитка для мембранных тканей TX Direct Spray-On</t>
  </si>
  <si>
    <t>00000013926</t>
  </si>
  <si>
    <t>, , , 150 мл</t>
  </si>
  <si>
    <t>Пропитка для мембранных тканей TX Direct Wash-in</t>
  </si>
  <si>
    <t>00000013927</t>
  </si>
  <si>
    <t>, , , 100 мл</t>
  </si>
  <si>
    <t>Пропитка для обуви "Fabrick &amp; Leather"</t>
  </si>
  <si>
    <t>00000013928</t>
  </si>
  <si>
    <t>Пропитка для обуви "Fabrick &amp; Leather" Spray</t>
  </si>
  <si>
    <t>00000013929</t>
  </si>
  <si>
    <t>Пропитка для обуви "Nikwax Agueous Wax"</t>
  </si>
  <si>
    <t>00000013932</t>
  </si>
  <si>
    <t>Пропитка для обуви "Nikwax Black Agueous Wax"</t>
  </si>
  <si>
    <t>00000013933</t>
  </si>
  <si>
    <t>Пропитка для обуви "Nikwax Brown Agueous Wax"</t>
  </si>
  <si>
    <t>00000013934</t>
  </si>
  <si>
    <t>Пропитка для обуви "Nikwax Sachet"</t>
  </si>
  <si>
    <t>00000013930</t>
  </si>
  <si>
    <t>, , , 10 мл</t>
  </si>
  <si>
    <t>Пропитка для обуви "Nikwax Tube"</t>
  </si>
  <si>
    <t>00000013935</t>
  </si>
  <si>
    <t>, , , 124 мл</t>
  </si>
  <si>
    <t>Пропитка для обуви "Nikwax Wax"</t>
  </si>
  <si>
    <t>00000013931</t>
  </si>
  <si>
    <t>, , , 102 мл</t>
  </si>
  <si>
    <t>Пропитка для обуви "Nubuck Suede"</t>
  </si>
  <si>
    <t>00000013936</t>
  </si>
  <si>
    <t>Пропитка для обуви "Nubuck Suede" Spray</t>
  </si>
  <si>
    <t>00000013937</t>
  </si>
  <si>
    <t>Пропитка для одежды Polar Proof</t>
  </si>
  <si>
    <t>00000013938</t>
  </si>
  <si>
    <t>Пропитка для одежды SoftShell Proof</t>
  </si>
  <si>
    <t>00000013939</t>
  </si>
  <si>
    <t>Пропитка для одежды SoftShell Spray On</t>
  </si>
  <si>
    <t>00000013940</t>
  </si>
  <si>
    <t>Пропитка для одежды и снаряжения "Защита от Ультрафиолета Tent@Gear Solarproof" (UV Proof)</t>
  </si>
  <si>
    <t>00000013942</t>
  </si>
  <si>
    <t>Пропитка для очков и масок "Visor Proof" Spray</t>
  </si>
  <si>
    <t>00000029219</t>
  </si>
  <si>
    <t>Пропитка для перчаток из ткани и кожи Glove Proof</t>
  </si>
  <si>
    <t>00000013943</t>
  </si>
  <si>
    <t>Пропитка для пуха Down Proof</t>
  </si>
  <si>
    <t>00000013944</t>
  </si>
  <si>
    <t>Пропитка для хлопка Cotton Proof</t>
  </si>
  <si>
    <t>00000013945</t>
  </si>
  <si>
    <t>Средство для обработки новой обуви "Liquid Conditioner "</t>
  </si>
  <si>
    <t>00000013946</t>
  </si>
  <si>
    <t>Средство для очистки для обуви Sandal Wash</t>
  </si>
  <si>
    <t>00000013947</t>
  </si>
  <si>
    <t>Средство для очистки обуви Footwear Cleaning Gel</t>
  </si>
  <si>
    <t>00000013948</t>
  </si>
  <si>
    <t>Средство для стирки Base Wash</t>
  </si>
  <si>
    <t>00000013949</t>
  </si>
  <si>
    <t>Средство для стирки Loft Tech Wash</t>
  </si>
  <si>
    <t>00000013950</t>
  </si>
  <si>
    <t>Средство для стирки Wool Wash</t>
  </si>
  <si>
    <t>00000013951</t>
  </si>
  <si>
    <t>Средство для стирки пуха Loft Down Wash</t>
  </si>
  <si>
    <t>00000013952</t>
  </si>
  <si>
    <t>Средство для чистки изделий из кожи Leather Cleaner</t>
  </si>
  <si>
    <t>00000013953</t>
  </si>
  <si>
    <t xml:space="preserve">Сумма заказа с наценкой </t>
  </si>
  <si>
    <t>%:</t>
  </si>
  <si>
    <t>Сумма Вашей предоплаты 0% от суммы заказа:</t>
  </si>
  <si>
    <t xml:space="preserve">Сумма заказа со скидкой </t>
  </si>
  <si>
    <t>Организация:</t>
  </si>
  <si>
    <t>Адрес:</t>
  </si>
  <si>
    <t>Телефон:</t>
  </si>
  <si>
    <t>Ответств. лицо: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</si>
</sst>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11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1" fontId="6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10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justify"/>
    </xf>
    <xf numFmtId="165" fontId="6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left"/>
    </xf>
    <xf numFmtId="49" fontId="9" fillId="0" borderId="7" xfId="0" applyNumberFormat="1" applyFont="1" applyFill="1" applyBorder="1" applyAlignment="1">
      <alignment horizontal="left"/>
    </xf>
    <xf numFmtId="49" fontId="9" fillId="2" borderId="16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67"/>
  <sheetViews>
    <sheetView tabSelected="1" workbookViewId="0" topLeftCell="A1">
      <pane ySplit="9" topLeftCell="BM10" activePane="bottomLeft" state="frozen"/>
      <selection pane="topLeft" activeCell="A1" sqref="A1"/>
      <selection pane="bottomLeft" activeCell="F23" sqref="F23"/>
    </sheetView>
  </sheetViews>
  <sheetFormatPr defaultColWidth="9.00390625" defaultRowHeight="12.75"/>
  <cols>
    <col min="1" max="1" width="21.375" style="0" customWidth="1"/>
    <col min="2" max="2" width="11.875" style="0" customWidth="1"/>
    <col min="3" max="3" width="17.00390625" style="0" customWidth="1"/>
    <col min="4" max="5" width="7.00390625" style="15" customWidth="1"/>
    <col min="6" max="6" width="16.125" style="29" customWidth="1"/>
    <col min="7" max="7" width="17.25390625" style="16" customWidth="1"/>
    <col min="8" max="8" width="13.25390625" style="29" customWidth="1"/>
    <col min="9" max="9" width="15.25390625" style="29" customWidth="1"/>
    <col min="10" max="10" width="15.375" style="29" customWidth="1"/>
    <col min="11" max="11" width="3.625" style="16" bestFit="1" customWidth="1"/>
    <col min="12" max="12" width="3.875" style="16" customWidth="1"/>
    <col min="13" max="13" width="3.625" style="16" customWidth="1"/>
    <col min="14" max="14" width="3.75390625" style="16" customWidth="1"/>
    <col min="15" max="15" width="4.125" style="16" customWidth="1"/>
    <col min="16" max="16" width="6.25390625" style="16" customWidth="1"/>
    <col min="17" max="17" width="8.875" style="16" customWidth="1"/>
    <col min="18" max="18" width="6.625" style="16" customWidth="1"/>
    <col min="19" max="19" width="7.25390625" style="16" customWidth="1"/>
    <col min="20" max="20" width="4.125" style="16" customWidth="1"/>
    <col min="21" max="21" width="6.125" style="16" customWidth="1"/>
    <col min="22" max="22" width="6.875" style="0" customWidth="1"/>
    <col min="23" max="23" width="11.375" style="0" customWidth="1"/>
  </cols>
  <sheetData>
    <row r="1" spans="4:23" ht="12.75">
      <c r="D1"/>
      <c r="E1"/>
      <c r="F1" s="36"/>
      <c r="G1"/>
      <c r="H1" s="36"/>
      <c r="I1" s="36"/>
      <c r="K1"/>
      <c r="L1"/>
      <c r="M1"/>
      <c r="N1"/>
      <c r="O1"/>
      <c r="P1"/>
      <c r="Q1"/>
      <c r="R1"/>
      <c r="S1"/>
      <c r="T1"/>
      <c r="U1"/>
      <c r="W1" s="1"/>
    </row>
    <row r="2" spans="2:23" ht="15.75">
      <c r="B2" s="18" t="s">
        <v>12</v>
      </c>
      <c r="C2" s="18"/>
      <c r="D2"/>
      <c r="E2"/>
      <c r="F2" s="36" t="s">
        <v>103</v>
      </c>
      <c r="H2" s="41"/>
      <c r="I2" s="37"/>
      <c r="K2" s="2"/>
      <c r="L2" s="2"/>
      <c r="M2" s="2"/>
      <c r="N2" s="2"/>
      <c r="O2" s="2"/>
      <c r="P2" s="2"/>
      <c r="Q2" s="2"/>
      <c r="R2" s="2"/>
      <c r="S2" s="17"/>
      <c r="T2" s="2"/>
      <c r="U2" s="19"/>
      <c r="V2" s="20"/>
      <c r="W2" s="1"/>
    </row>
    <row r="3" spans="1:23" ht="19.5">
      <c r="A3" s="3"/>
      <c r="B3" s="21"/>
      <c r="C3" s="21"/>
      <c r="D3"/>
      <c r="E3"/>
      <c r="F3" s="36" t="s">
        <v>104</v>
      </c>
      <c r="G3"/>
      <c r="H3" s="42"/>
      <c r="I3" s="3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4"/>
    </row>
    <row r="4" spans="4:23" ht="15">
      <c r="D4"/>
      <c r="E4"/>
      <c r="F4" s="36" t="s">
        <v>105</v>
      </c>
      <c r="G4"/>
      <c r="H4" s="43"/>
      <c r="I4" s="3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5"/>
    </row>
    <row r="5" spans="4:23" ht="15.75" thickBot="1">
      <c r="D5"/>
      <c r="E5"/>
      <c r="F5" s="36" t="s">
        <v>106</v>
      </c>
      <c r="G5"/>
      <c r="H5" s="43"/>
      <c r="I5" s="3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5"/>
    </row>
    <row r="6" spans="1:21" ht="16.5" thickBot="1">
      <c r="A6" s="6" t="s">
        <v>0</v>
      </c>
      <c r="B6" s="28"/>
      <c r="C6" s="7"/>
      <c r="D6"/>
      <c r="E6"/>
      <c r="F6" s="36" t="s">
        <v>8</v>
      </c>
      <c r="G6" s="24">
        <v>86</v>
      </c>
      <c r="H6" s="30"/>
      <c r="I6" s="36" t="s">
        <v>13</v>
      </c>
      <c r="J6" s="24">
        <v>0</v>
      </c>
      <c r="K6" s="2"/>
      <c r="L6" s="2"/>
      <c r="M6" s="2"/>
      <c r="N6" s="2"/>
      <c r="O6" s="2"/>
      <c r="P6" s="2"/>
      <c r="S6" s="2"/>
      <c r="T6" s="2"/>
      <c r="U6" s="2"/>
    </row>
    <row r="7" spans="1:23" ht="16.5" thickBot="1">
      <c r="A7" s="8"/>
      <c r="B7" s="8"/>
      <c r="C7" s="8"/>
      <c r="D7" s="7"/>
      <c r="E7" s="7"/>
      <c r="F7" s="36"/>
      <c r="G7"/>
      <c r="H7" s="36"/>
      <c r="I7" s="36"/>
      <c r="J7" s="30"/>
      <c r="K7"/>
      <c r="L7"/>
      <c r="M7"/>
      <c r="N7"/>
      <c r="O7"/>
      <c r="P7"/>
      <c r="Q7"/>
      <c r="R7"/>
      <c r="S7"/>
      <c r="T7"/>
      <c r="U7"/>
      <c r="W7" s="5"/>
    </row>
    <row r="8" spans="1:21" ht="12.75">
      <c r="A8" s="48" t="s">
        <v>1</v>
      </c>
      <c r="B8" s="50" t="s">
        <v>6</v>
      </c>
      <c r="C8" s="52" t="s">
        <v>14</v>
      </c>
      <c r="D8" s="56" t="s">
        <v>15</v>
      </c>
      <c r="E8" s="57"/>
      <c r="F8" s="38" t="s">
        <v>2</v>
      </c>
      <c r="G8" s="9" t="s">
        <v>3</v>
      </c>
      <c r="H8" s="44" t="s">
        <v>2</v>
      </c>
      <c r="I8" s="38" t="s">
        <v>2</v>
      </c>
      <c r="J8" s="31" t="s">
        <v>4</v>
      </c>
      <c r="K8"/>
      <c r="L8"/>
      <c r="M8"/>
      <c r="N8"/>
      <c r="O8"/>
      <c r="P8"/>
      <c r="Q8"/>
      <c r="R8"/>
      <c r="S8"/>
      <c r="T8"/>
      <c r="U8"/>
    </row>
    <row r="9" spans="1:10" s="11" customFormat="1" ht="24.75" customHeight="1">
      <c r="A9" s="49"/>
      <c r="B9" s="51"/>
      <c r="C9" s="53"/>
      <c r="D9" s="25" t="s">
        <v>16</v>
      </c>
      <c r="E9" s="54" t="s">
        <v>17</v>
      </c>
      <c r="F9" s="39" t="s">
        <v>7</v>
      </c>
      <c r="G9" s="10" t="s">
        <v>5</v>
      </c>
      <c r="H9" s="45" t="s">
        <v>10</v>
      </c>
      <c r="I9" s="39" t="s">
        <v>11</v>
      </c>
      <c r="J9" s="32" t="s">
        <v>9</v>
      </c>
    </row>
    <row r="10" spans="1:10" s="11" customFormat="1" ht="12.75">
      <c r="A10" s="60" t="s">
        <v>18</v>
      </c>
      <c r="B10" s="58"/>
      <c r="C10" s="59"/>
      <c r="D10" s="27"/>
      <c r="E10" s="55"/>
      <c r="F10" s="40">
        <v>0</v>
      </c>
      <c r="G10" s="23"/>
      <c r="H10" s="46">
        <f>I10-I10/100*J6</f>
        <v>0</v>
      </c>
      <c r="I10" s="40">
        <f>F10/(1+G6/100)</f>
        <v>0</v>
      </c>
      <c r="J10" s="33">
        <f>I10*G10</f>
        <v>0</v>
      </c>
    </row>
    <row r="11" spans="1:10" s="11" customFormat="1" ht="12.75">
      <c r="A11" s="26" t="s">
        <v>19</v>
      </c>
      <c r="B11" s="26" t="s">
        <v>20</v>
      </c>
      <c r="C11" s="26" t="s">
        <v>21</v>
      </c>
      <c r="D11" s="27"/>
      <c r="E11" s="55">
        <v>7</v>
      </c>
      <c r="F11" s="40">
        <v>31200</v>
      </c>
      <c r="G11" s="23"/>
      <c r="H11" s="46">
        <f>I11-I11/100*J6</f>
        <v>16774.1935483871</v>
      </c>
      <c r="I11" s="40">
        <f>F11/(1+G6/100)</f>
        <v>16774.1935483871</v>
      </c>
      <c r="J11" s="33">
        <f>I11*G11</f>
        <v>0</v>
      </c>
    </row>
    <row r="12" spans="1:10" s="11" customFormat="1" ht="12.75">
      <c r="A12" s="26" t="s">
        <v>22</v>
      </c>
      <c r="B12" s="26" t="s">
        <v>23</v>
      </c>
      <c r="C12" s="26" t="s">
        <v>21</v>
      </c>
      <c r="D12" s="27"/>
      <c r="E12" s="55">
        <v>7</v>
      </c>
      <c r="F12" s="40">
        <v>2080</v>
      </c>
      <c r="G12" s="23"/>
      <c r="H12" s="46">
        <f>I12-I12/100*J6</f>
        <v>1118.279569892473</v>
      </c>
      <c r="I12" s="40">
        <f>F12/(1+G6/100)</f>
        <v>1118.279569892473</v>
      </c>
      <c r="J12" s="33">
        <f>I12*G12</f>
        <v>0</v>
      </c>
    </row>
    <row r="13" spans="1:10" s="11" customFormat="1" ht="12.75">
      <c r="A13" s="26" t="s">
        <v>24</v>
      </c>
      <c r="B13" s="26" t="s">
        <v>25</v>
      </c>
      <c r="C13" s="26" t="s">
        <v>26</v>
      </c>
      <c r="D13" s="27"/>
      <c r="E13" s="55">
        <v>9</v>
      </c>
      <c r="F13" s="40">
        <v>12480</v>
      </c>
      <c r="G13" s="23"/>
      <c r="H13" s="46">
        <f>I13-I13/100*J6</f>
        <v>6709.677419354839</v>
      </c>
      <c r="I13" s="40">
        <f>F13/(1+G6/100)</f>
        <v>6709.677419354839</v>
      </c>
      <c r="J13" s="33">
        <f>I13*G13</f>
        <v>0</v>
      </c>
    </row>
    <row r="14" spans="1:10" s="11" customFormat="1" ht="12.75">
      <c r="A14" s="26" t="s">
        <v>24</v>
      </c>
      <c r="B14" s="26" t="s">
        <v>25</v>
      </c>
      <c r="C14" s="26" t="s">
        <v>27</v>
      </c>
      <c r="D14" s="27"/>
      <c r="E14" s="55">
        <v>5</v>
      </c>
      <c r="F14" s="40">
        <v>12480</v>
      </c>
      <c r="G14" s="23"/>
      <c r="H14" s="46">
        <f>I14-I14/100*J6</f>
        <v>6709.677419354839</v>
      </c>
      <c r="I14" s="40">
        <f>F14/(1+G6/100)</f>
        <v>6709.677419354839</v>
      </c>
      <c r="J14" s="33">
        <f>I14*G14</f>
        <v>0</v>
      </c>
    </row>
    <row r="15" spans="1:10" s="11" customFormat="1" ht="12.75">
      <c r="A15" s="60" t="s">
        <v>28</v>
      </c>
      <c r="B15" s="58"/>
      <c r="C15" s="59"/>
      <c r="D15" s="27"/>
      <c r="E15" s="55"/>
      <c r="F15" s="40">
        <v>0</v>
      </c>
      <c r="G15" s="23"/>
      <c r="H15" s="46">
        <f>I15-I15/100*J6</f>
        <v>0</v>
      </c>
      <c r="I15" s="40">
        <f>F15/(1+G6/100)</f>
        <v>0</v>
      </c>
      <c r="J15" s="33">
        <f>I15*G15</f>
        <v>0</v>
      </c>
    </row>
    <row r="16" spans="1:10" s="11" customFormat="1" ht="12.75">
      <c r="A16" s="26" t="s">
        <v>29</v>
      </c>
      <c r="B16" s="26" t="s">
        <v>30</v>
      </c>
      <c r="C16" s="26" t="s">
        <v>31</v>
      </c>
      <c r="D16" s="27"/>
      <c r="E16" s="55">
        <v>47</v>
      </c>
      <c r="F16" s="40">
        <v>910</v>
      </c>
      <c r="G16" s="23"/>
      <c r="H16" s="46">
        <f>I16-I16/100*J6</f>
        <v>489.24731182795705</v>
      </c>
      <c r="I16" s="40">
        <f>F16/(1+G6/100)</f>
        <v>489.24731182795705</v>
      </c>
      <c r="J16" s="33">
        <f>I16*G16</f>
        <v>0</v>
      </c>
    </row>
    <row r="17" spans="1:10" s="11" customFormat="1" ht="12.75">
      <c r="A17" s="26" t="s">
        <v>32</v>
      </c>
      <c r="B17" s="26" t="s">
        <v>33</v>
      </c>
      <c r="C17" s="26" t="s">
        <v>34</v>
      </c>
      <c r="D17" s="27"/>
      <c r="E17" s="55">
        <v>940</v>
      </c>
      <c r="F17" s="40">
        <v>440</v>
      </c>
      <c r="G17" s="23"/>
      <c r="H17" s="46">
        <f>I17-I17/100*J6</f>
        <v>236.55913978494624</v>
      </c>
      <c r="I17" s="40">
        <f>F17/(1+G6/100)</f>
        <v>236.55913978494624</v>
      </c>
      <c r="J17" s="33">
        <f>I17*G17</f>
        <v>0</v>
      </c>
    </row>
    <row r="18" spans="1:10" s="11" customFormat="1" ht="12.75">
      <c r="A18" s="26" t="s">
        <v>35</v>
      </c>
      <c r="B18" s="26" t="s">
        <v>36</v>
      </c>
      <c r="C18" s="26" t="s">
        <v>37</v>
      </c>
      <c r="D18" s="27"/>
      <c r="E18" s="55">
        <v>198</v>
      </c>
      <c r="F18" s="40">
        <v>280</v>
      </c>
      <c r="G18" s="23"/>
      <c r="H18" s="46">
        <f>I18-I18/100*J6</f>
        <v>150.53763440860217</v>
      </c>
      <c r="I18" s="40">
        <f>F18/(1+G6/100)</f>
        <v>150.53763440860217</v>
      </c>
      <c r="J18" s="33">
        <f>I18*G18</f>
        <v>0</v>
      </c>
    </row>
    <row r="19" spans="1:10" s="11" customFormat="1" ht="12.75">
      <c r="A19" s="26" t="s">
        <v>38</v>
      </c>
      <c r="B19" s="26" t="s">
        <v>39</v>
      </c>
      <c r="C19" s="26" t="s">
        <v>34</v>
      </c>
      <c r="D19" s="27"/>
      <c r="E19" s="55">
        <v>1415</v>
      </c>
      <c r="F19" s="40">
        <v>540</v>
      </c>
      <c r="G19" s="23"/>
      <c r="H19" s="46">
        <f>I19-I19/100*J6</f>
        <v>290.32258064516134</v>
      </c>
      <c r="I19" s="40">
        <f>F19/(1+G6/100)</f>
        <v>290.32258064516134</v>
      </c>
      <c r="J19" s="33">
        <f>I19*G19</f>
        <v>0</v>
      </c>
    </row>
    <row r="20" spans="1:10" s="11" customFormat="1" ht="12.75">
      <c r="A20" s="26" t="s">
        <v>38</v>
      </c>
      <c r="B20" s="26" t="s">
        <v>39</v>
      </c>
      <c r="C20" s="26" t="s">
        <v>40</v>
      </c>
      <c r="D20" s="27"/>
      <c r="E20" s="55">
        <v>637</v>
      </c>
      <c r="F20" s="40">
        <v>380</v>
      </c>
      <c r="G20" s="23"/>
      <c r="H20" s="46">
        <f>I20-I20/100*J6</f>
        <v>204.30107526881721</v>
      </c>
      <c r="I20" s="40">
        <f>F20/(1+G6/100)</f>
        <v>204.30107526881721</v>
      </c>
      <c r="J20" s="33">
        <f>I20*G20</f>
        <v>0</v>
      </c>
    </row>
    <row r="21" spans="1:10" s="11" customFormat="1" ht="12.75">
      <c r="A21" s="26" t="s">
        <v>41</v>
      </c>
      <c r="B21" s="26" t="s">
        <v>42</v>
      </c>
      <c r="C21" s="26" t="s">
        <v>34</v>
      </c>
      <c r="D21" s="27"/>
      <c r="E21" s="55">
        <v>1179</v>
      </c>
      <c r="F21" s="40">
        <v>470</v>
      </c>
      <c r="G21" s="23"/>
      <c r="H21" s="46">
        <f>I21-I21/100*J6</f>
        <v>252.68817204301078</v>
      </c>
      <c r="I21" s="40">
        <f>F21/(1+G6/100)</f>
        <v>252.68817204301078</v>
      </c>
      <c r="J21" s="33">
        <f>I21*G21</f>
        <v>0</v>
      </c>
    </row>
    <row r="22" spans="1:10" s="11" customFormat="1" ht="12.75">
      <c r="A22" s="26" t="s">
        <v>41</v>
      </c>
      <c r="B22" s="26" t="s">
        <v>42</v>
      </c>
      <c r="C22" s="26" t="s">
        <v>40</v>
      </c>
      <c r="D22" s="27"/>
      <c r="E22" s="55">
        <v>372</v>
      </c>
      <c r="F22" s="40">
        <v>290</v>
      </c>
      <c r="G22" s="23"/>
      <c r="H22" s="46">
        <f>I22-I22/100*J6</f>
        <v>155.91397849462368</v>
      </c>
      <c r="I22" s="40">
        <f>F22/(1+G6/100)</f>
        <v>155.91397849462368</v>
      </c>
      <c r="J22" s="33">
        <f>I22*G22</f>
        <v>0</v>
      </c>
    </row>
    <row r="23" spans="1:10" s="11" customFormat="1" ht="12.75">
      <c r="A23" s="26" t="s">
        <v>41</v>
      </c>
      <c r="B23" s="26" t="s">
        <v>42</v>
      </c>
      <c r="C23" s="26" t="s">
        <v>43</v>
      </c>
      <c r="D23" s="27"/>
      <c r="E23" s="55">
        <v>108</v>
      </c>
      <c r="F23" s="40">
        <v>190</v>
      </c>
      <c r="G23" s="23"/>
      <c r="H23" s="46">
        <f>I23-I23/100*J6</f>
        <v>102.15053763440861</v>
      </c>
      <c r="I23" s="40">
        <f>F23/(1+G6/100)</f>
        <v>102.15053763440861</v>
      </c>
      <c r="J23" s="33">
        <f>I23*G23</f>
        <v>0</v>
      </c>
    </row>
    <row r="24" spans="1:10" s="11" customFormat="1" ht="12.75">
      <c r="A24" s="26" t="s">
        <v>44</v>
      </c>
      <c r="B24" s="26" t="s">
        <v>45</v>
      </c>
      <c r="C24" s="26" t="s">
        <v>37</v>
      </c>
      <c r="D24" s="27"/>
      <c r="E24" s="55">
        <v>216</v>
      </c>
      <c r="F24" s="40">
        <v>290</v>
      </c>
      <c r="G24" s="23"/>
      <c r="H24" s="46">
        <f>I24-I24/100*J6</f>
        <v>155.91397849462368</v>
      </c>
      <c r="I24" s="40">
        <f>F24/(1+G6/100)</f>
        <v>155.91397849462368</v>
      </c>
      <c r="J24" s="33">
        <f>I24*G24</f>
        <v>0</v>
      </c>
    </row>
    <row r="25" spans="1:10" s="11" customFormat="1" ht="12.75">
      <c r="A25" s="26" t="s">
        <v>46</v>
      </c>
      <c r="B25" s="26" t="s">
        <v>47</v>
      </c>
      <c r="C25" s="26" t="s">
        <v>37</v>
      </c>
      <c r="D25" s="27"/>
      <c r="E25" s="55">
        <v>589</v>
      </c>
      <c r="F25" s="40">
        <v>340</v>
      </c>
      <c r="G25" s="23"/>
      <c r="H25" s="46">
        <f>I25-I25/100*J6</f>
        <v>182.7956989247312</v>
      </c>
      <c r="I25" s="40">
        <f>F25/(1+G6/100)</f>
        <v>182.7956989247312</v>
      </c>
      <c r="J25" s="33">
        <f>I25*G25</f>
        <v>0</v>
      </c>
    </row>
    <row r="26" spans="1:10" s="11" customFormat="1" ht="12.75">
      <c r="A26" s="26" t="s">
        <v>46</v>
      </c>
      <c r="B26" s="26" t="s">
        <v>47</v>
      </c>
      <c r="C26" s="26" t="s">
        <v>34</v>
      </c>
      <c r="D26" s="27"/>
      <c r="E26" s="55">
        <v>360</v>
      </c>
      <c r="F26" s="40">
        <v>490</v>
      </c>
      <c r="G26" s="23"/>
      <c r="H26" s="46">
        <f>I26-I26/100*J6</f>
        <v>263.44086021505376</v>
      </c>
      <c r="I26" s="40">
        <f>F26/(1+G6/100)</f>
        <v>263.44086021505376</v>
      </c>
      <c r="J26" s="33">
        <f>I26*G26</f>
        <v>0</v>
      </c>
    </row>
    <row r="27" spans="1:10" s="11" customFormat="1" ht="12.75">
      <c r="A27" s="26" t="s">
        <v>48</v>
      </c>
      <c r="B27" s="26" t="s">
        <v>49</v>
      </c>
      <c r="C27" s="26" t="s">
        <v>37</v>
      </c>
      <c r="D27" s="27"/>
      <c r="E27" s="55">
        <v>1081</v>
      </c>
      <c r="F27" s="40">
        <v>290</v>
      </c>
      <c r="G27" s="23"/>
      <c r="H27" s="46">
        <f>I27-I27/100*J6</f>
        <v>155.91397849462368</v>
      </c>
      <c r="I27" s="40">
        <f>F27/(1+G6/100)</f>
        <v>155.91397849462368</v>
      </c>
      <c r="J27" s="33">
        <f>I27*G27</f>
        <v>0</v>
      </c>
    </row>
    <row r="28" spans="1:10" s="11" customFormat="1" ht="12.75">
      <c r="A28" s="26" t="s">
        <v>50</v>
      </c>
      <c r="B28" s="26" t="s">
        <v>51</v>
      </c>
      <c r="C28" s="26" t="s">
        <v>37</v>
      </c>
      <c r="D28" s="27"/>
      <c r="E28" s="55">
        <v>415</v>
      </c>
      <c r="F28" s="40">
        <v>290</v>
      </c>
      <c r="G28" s="23"/>
      <c r="H28" s="46">
        <f>I28-I28/100*J6</f>
        <v>155.91397849462368</v>
      </c>
      <c r="I28" s="40">
        <f>F28/(1+G6/100)</f>
        <v>155.91397849462368</v>
      </c>
      <c r="J28" s="33">
        <f>I28*G28</f>
        <v>0</v>
      </c>
    </row>
    <row r="29" spans="1:10" s="11" customFormat="1" ht="12.75">
      <c r="A29" s="26" t="s">
        <v>52</v>
      </c>
      <c r="B29" s="26" t="s">
        <v>53</v>
      </c>
      <c r="C29" s="26" t="s">
        <v>37</v>
      </c>
      <c r="D29" s="27"/>
      <c r="E29" s="55">
        <v>1803</v>
      </c>
      <c r="F29" s="40">
        <v>290</v>
      </c>
      <c r="G29" s="23"/>
      <c r="H29" s="46">
        <f>I29-I29/100*J6</f>
        <v>155.91397849462368</v>
      </c>
      <c r="I29" s="40">
        <f>F29/(1+G6/100)</f>
        <v>155.91397849462368</v>
      </c>
      <c r="J29" s="33">
        <f>I29*G29</f>
        <v>0</v>
      </c>
    </row>
    <row r="30" spans="1:10" s="11" customFormat="1" ht="12.75">
      <c r="A30" s="26" t="s">
        <v>54</v>
      </c>
      <c r="B30" s="26" t="s">
        <v>55</v>
      </c>
      <c r="C30" s="26" t="s">
        <v>56</v>
      </c>
      <c r="D30" s="27"/>
      <c r="E30" s="55">
        <v>3326</v>
      </c>
      <c r="F30" s="40">
        <v>20</v>
      </c>
      <c r="G30" s="23"/>
      <c r="H30" s="46">
        <f>I30-I30/100*J6</f>
        <v>10.752688172043012</v>
      </c>
      <c r="I30" s="40">
        <f>F30/(1+G6/100)</f>
        <v>10.752688172043012</v>
      </c>
      <c r="J30" s="33">
        <f>I30*G30</f>
        <v>0</v>
      </c>
    </row>
    <row r="31" spans="1:10" s="11" customFormat="1" ht="12.75">
      <c r="A31" s="26" t="s">
        <v>57</v>
      </c>
      <c r="B31" s="26" t="s">
        <v>58</v>
      </c>
      <c r="C31" s="26" t="s">
        <v>59</v>
      </c>
      <c r="D31" s="27"/>
      <c r="E31" s="55">
        <v>1586</v>
      </c>
      <c r="F31" s="40">
        <v>240</v>
      </c>
      <c r="G31" s="23"/>
      <c r="H31" s="46">
        <f>I31-I31/100*J6</f>
        <v>129.03225806451613</v>
      </c>
      <c r="I31" s="40">
        <f>F31/(1+G6/100)</f>
        <v>129.03225806451613</v>
      </c>
      <c r="J31" s="33">
        <f>I31*G31</f>
        <v>0</v>
      </c>
    </row>
    <row r="32" spans="1:10" s="11" customFormat="1" ht="12.75">
      <c r="A32" s="26" t="s">
        <v>60</v>
      </c>
      <c r="B32" s="26" t="s">
        <v>61</v>
      </c>
      <c r="C32" s="26" t="s">
        <v>62</v>
      </c>
      <c r="D32" s="27"/>
      <c r="E32" s="55">
        <v>1153</v>
      </c>
      <c r="F32" s="40">
        <v>150</v>
      </c>
      <c r="G32" s="23"/>
      <c r="H32" s="46">
        <f>I32-I32/100*J6</f>
        <v>80.64516129032259</v>
      </c>
      <c r="I32" s="40">
        <f>F32/(1+G6/100)</f>
        <v>80.64516129032259</v>
      </c>
      <c r="J32" s="33">
        <f>I32*G32</f>
        <v>0</v>
      </c>
    </row>
    <row r="33" spans="1:10" s="11" customFormat="1" ht="12.75">
      <c r="A33" s="26" t="s">
        <v>63</v>
      </c>
      <c r="B33" s="26" t="s">
        <v>64</v>
      </c>
      <c r="C33" s="26" t="s">
        <v>37</v>
      </c>
      <c r="D33" s="27"/>
      <c r="E33" s="55">
        <v>869</v>
      </c>
      <c r="F33" s="40">
        <v>290</v>
      </c>
      <c r="G33" s="23"/>
      <c r="H33" s="46">
        <f>I33-I33/100*J6</f>
        <v>155.91397849462368</v>
      </c>
      <c r="I33" s="40">
        <f>F33/(1+G6/100)</f>
        <v>155.91397849462368</v>
      </c>
      <c r="J33" s="33">
        <f>I33*G33</f>
        <v>0</v>
      </c>
    </row>
    <row r="34" spans="1:10" s="11" customFormat="1" ht="12.75">
      <c r="A34" s="26" t="s">
        <v>65</v>
      </c>
      <c r="B34" s="26" t="s">
        <v>66</v>
      </c>
      <c r="C34" s="26" t="s">
        <v>37</v>
      </c>
      <c r="D34" s="27"/>
      <c r="E34" s="55">
        <v>626</v>
      </c>
      <c r="F34" s="40">
        <v>340</v>
      </c>
      <c r="G34" s="23"/>
      <c r="H34" s="46">
        <f>I34-I34/100*J6</f>
        <v>182.7956989247312</v>
      </c>
      <c r="I34" s="40">
        <f>F34/(1+G6/100)</f>
        <v>182.7956989247312</v>
      </c>
      <c r="J34" s="33">
        <f>I34*G34</f>
        <v>0</v>
      </c>
    </row>
    <row r="35" spans="1:10" s="11" customFormat="1" ht="12.75">
      <c r="A35" s="26" t="s">
        <v>67</v>
      </c>
      <c r="B35" s="26" t="s">
        <v>68</v>
      </c>
      <c r="C35" s="26" t="s">
        <v>31</v>
      </c>
      <c r="D35" s="27"/>
      <c r="E35" s="55">
        <v>48</v>
      </c>
      <c r="F35" s="40">
        <v>910</v>
      </c>
      <c r="G35" s="23"/>
      <c r="H35" s="46">
        <f>I35-I35/100*J6</f>
        <v>489.24731182795705</v>
      </c>
      <c r="I35" s="40">
        <f>F35/(1+G6/100)</f>
        <v>489.24731182795705</v>
      </c>
      <c r="J35" s="33">
        <f>I35*G35</f>
        <v>0</v>
      </c>
    </row>
    <row r="36" spans="1:10" s="11" customFormat="1" ht="12.75">
      <c r="A36" s="26" t="s">
        <v>67</v>
      </c>
      <c r="B36" s="26" t="s">
        <v>68</v>
      </c>
      <c r="C36" s="26" t="s">
        <v>40</v>
      </c>
      <c r="D36" s="27"/>
      <c r="E36" s="55">
        <v>2076</v>
      </c>
      <c r="F36" s="40">
        <v>250</v>
      </c>
      <c r="G36" s="23"/>
      <c r="H36" s="46">
        <f>I36-I36/100*J6</f>
        <v>134.40860215053763</v>
      </c>
      <c r="I36" s="40">
        <f>F36/(1+G6/100)</f>
        <v>134.40860215053763</v>
      </c>
      <c r="J36" s="33">
        <f>I36*G36</f>
        <v>0</v>
      </c>
    </row>
    <row r="37" spans="1:10" s="11" customFormat="1" ht="12.75">
      <c r="A37" s="26" t="s">
        <v>67</v>
      </c>
      <c r="B37" s="26" t="s">
        <v>68</v>
      </c>
      <c r="C37" s="26" t="s">
        <v>34</v>
      </c>
      <c r="D37" s="27"/>
      <c r="E37" s="55">
        <v>276</v>
      </c>
      <c r="F37" s="40">
        <v>420</v>
      </c>
      <c r="G37" s="23"/>
      <c r="H37" s="46">
        <f>I37-I37/100*J6</f>
        <v>225.80645161290323</v>
      </c>
      <c r="I37" s="40">
        <f>F37/(1+G6/100)</f>
        <v>225.80645161290323</v>
      </c>
      <c r="J37" s="33">
        <f>I37*G37</f>
        <v>0</v>
      </c>
    </row>
    <row r="38" spans="1:10" s="11" customFormat="1" ht="12.75">
      <c r="A38" s="26" t="s">
        <v>69</v>
      </c>
      <c r="B38" s="26" t="s">
        <v>70</v>
      </c>
      <c r="C38" s="26" t="s">
        <v>34</v>
      </c>
      <c r="D38" s="27"/>
      <c r="E38" s="55">
        <v>972</v>
      </c>
      <c r="F38" s="40">
        <v>490</v>
      </c>
      <c r="G38" s="23"/>
      <c r="H38" s="46">
        <f>I38-I38/100*J6</f>
        <v>263.44086021505376</v>
      </c>
      <c r="I38" s="40">
        <f>F38/(1+G6/100)</f>
        <v>263.44086021505376</v>
      </c>
      <c r="J38" s="33">
        <f>I38*G38</f>
        <v>0</v>
      </c>
    </row>
    <row r="39" spans="1:10" s="11" customFormat="1" ht="12.75">
      <c r="A39" s="26" t="s">
        <v>69</v>
      </c>
      <c r="B39" s="26" t="s">
        <v>70</v>
      </c>
      <c r="C39" s="26" t="s">
        <v>40</v>
      </c>
      <c r="D39" s="27"/>
      <c r="E39" s="55">
        <v>2016</v>
      </c>
      <c r="F39" s="40">
        <v>270</v>
      </c>
      <c r="G39" s="23"/>
      <c r="H39" s="46">
        <f>I39-I39/100*J6</f>
        <v>145.16129032258067</v>
      </c>
      <c r="I39" s="40">
        <f>F39/(1+G6/100)</f>
        <v>145.16129032258067</v>
      </c>
      <c r="J39" s="33">
        <f>I39*G39</f>
        <v>0</v>
      </c>
    </row>
    <row r="40" spans="1:10" s="11" customFormat="1" ht="12.75">
      <c r="A40" s="26" t="s">
        <v>71</v>
      </c>
      <c r="B40" s="26" t="s">
        <v>72</v>
      </c>
      <c r="C40" s="26" t="s">
        <v>34</v>
      </c>
      <c r="D40" s="27"/>
      <c r="E40" s="55">
        <v>204</v>
      </c>
      <c r="F40" s="40">
        <v>490</v>
      </c>
      <c r="G40" s="23"/>
      <c r="H40" s="46">
        <f>I40-I40/100*J6</f>
        <v>263.44086021505376</v>
      </c>
      <c r="I40" s="40">
        <f>F40/(1+G6/100)</f>
        <v>263.44086021505376</v>
      </c>
      <c r="J40" s="33">
        <f>I40*G40</f>
        <v>0</v>
      </c>
    </row>
    <row r="41" spans="1:10" s="11" customFormat="1" ht="12.75">
      <c r="A41" s="26" t="s">
        <v>73</v>
      </c>
      <c r="B41" s="26" t="s">
        <v>74</v>
      </c>
      <c r="C41" s="26" t="s">
        <v>34</v>
      </c>
      <c r="D41" s="27"/>
      <c r="E41" s="55">
        <v>753</v>
      </c>
      <c r="F41" s="40">
        <v>420</v>
      </c>
      <c r="G41" s="23"/>
      <c r="H41" s="46">
        <f>I41-I41/100*J6</f>
        <v>225.80645161290323</v>
      </c>
      <c r="I41" s="40">
        <f>F41/(1+G6/100)</f>
        <v>225.80645161290323</v>
      </c>
      <c r="J41" s="33">
        <f>I41*G41</f>
        <v>0</v>
      </c>
    </row>
    <row r="42" spans="1:10" s="11" customFormat="1" ht="12.75">
      <c r="A42" s="26" t="s">
        <v>75</v>
      </c>
      <c r="B42" s="26" t="s">
        <v>76</v>
      </c>
      <c r="C42" s="26" t="s">
        <v>37</v>
      </c>
      <c r="D42" s="27"/>
      <c r="E42" s="55">
        <v>456</v>
      </c>
      <c r="F42" s="40">
        <v>360</v>
      </c>
      <c r="G42" s="23"/>
      <c r="H42" s="46">
        <f>I42-I42/100*J6</f>
        <v>193.5483870967742</v>
      </c>
      <c r="I42" s="40">
        <f>F42/(1+G6/100)</f>
        <v>193.5483870967742</v>
      </c>
      <c r="J42" s="33">
        <f>I42*G42</f>
        <v>0</v>
      </c>
    </row>
    <row r="43" spans="1:10" s="11" customFormat="1" ht="12.75">
      <c r="A43" s="26" t="s">
        <v>77</v>
      </c>
      <c r="B43" s="26" t="s">
        <v>78</v>
      </c>
      <c r="C43" s="26" t="s">
        <v>37</v>
      </c>
      <c r="D43" s="27"/>
      <c r="E43" s="55">
        <v>493</v>
      </c>
      <c r="F43" s="40">
        <v>280</v>
      </c>
      <c r="G43" s="23"/>
      <c r="H43" s="46">
        <f>I43-I43/100*J6</f>
        <v>150.53763440860217</v>
      </c>
      <c r="I43" s="40">
        <f>F43/(1+G6/100)</f>
        <v>150.53763440860217</v>
      </c>
      <c r="J43" s="33">
        <f>I43*G43</f>
        <v>0</v>
      </c>
    </row>
    <row r="44" spans="1:10" s="11" customFormat="1" ht="12.75">
      <c r="A44" s="26" t="s">
        <v>79</v>
      </c>
      <c r="B44" s="26" t="s">
        <v>80</v>
      </c>
      <c r="C44" s="26" t="s">
        <v>31</v>
      </c>
      <c r="D44" s="27"/>
      <c r="E44" s="55">
        <v>30</v>
      </c>
      <c r="F44" s="40">
        <v>910</v>
      </c>
      <c r="G44" s="23"/>
      <c r="H44" s="46">
        <f>I44-I44/100*J6</f>
        <v>489.24731182795705</v>
      </c>
      <c r="I44" s="40">
        <f>F44/(1+G6/100)</f>
        <v>489.24731182795705</v>
      </c>
      <c r="J44" s="33">
        <f>I44*G44</f>
        <v>0</v>
      </c>
    </row>
    <row r="45" spans="1:10" s="11" customFormat="1" ht="12.75">
      <c r="A45" s="26" t="s">
        <v>79</v>
      </c>
      <c r="B45" s="26" t="s">
        <v>80</v>
      </c>
      <c r="C45" s="26" t="s">
        <v>34</v>
      </c>
      <c r="D45" s="27"/>
      <c r="E45" s="55">
        <v>111</v>
      </c>
      <c r="F45" s="40">
        <v>420</v>
      </c>
      <c r="G45" s="23"/>
      <c r="H45" s="46">
        <f>I45-I45/100*J6</f>
        <v>225.80645161290323</v>
      </c>
      <c r="I45" s="40">
        <f>F45/(1+G6/100)</f>
        <v>225.80645161290323</v>
      </c>
      <c r="J45" s="33">
        <f>I45*G45</f>
        <v>0</v>
      </c>
    </row>
    <row r="46" spans="1:10" s="11" customFormat="1" ht="12.75">
      <c r="A46" s="26" t="s">
        <v>79</v>
      </c>
      <c r="B46" s="26" t="s">
        <v>80</v>
      </c>
      <c r="C46" s="26" t="s">
        <v>40</v>
      </c>
      <c r="D46" s="27"/>
      <c r="E46" s="55">
        <v>144</v>
      </c>
      <c r="F46" s="40">
        <v>280</v>
      </c>
      <c r="G46" s="23"/>
      <c r="H46" s="46">
        <f>I46-I46/100*J6</f>
        <v>150.53763440860217</v>
      </c>
      <c r="I46" s="40">
        <f>F46/(1+G6/100)</f>
        <v>150.53763440860217</v>
      </c>
      <c r="J46" s="33">
        <f>I46*G46</f>
        <v>0</v>
      </c>
    </row>
    <row r="47" spans="1:10" s="11" customFormat="1" ht="12.75">
      <c r="A47" s="26" t="s">
        <v>81</v>
      </c>
      <c r="B47" s="26" t="s">
        <v>82</v>
      </c>
      <c r="C47" s="26" t="s">
        <v>34</v>
      </c>
      <c r="D47" s="27"/>
      <c r="E47" s="55">
        <v>402</v>
      </c>
      <c r="F47" s="40">
        <v>420</v>
      </c>
      <c r="G47" s="23"/>
      <c r="H47" s="46">
        <f>I47-I47/100*J6</f>
        <v>225.80645161290323</v>
      </c>
      <c r="I47" s="40">
        <f>F47/(1+G6/100)</f>
        <v>225.80645161290323</v>
      </c>
      <c r="J47" s="33">
        <f>I47*G47</f>
        <v>0</v>
      </c>
    </row>
    <row r="48" spans="1:10" s="11" customFormat="1" ht="12.75">
      <c r="A48" s="26" t="s">
        <v>83</v>
      </c>
      <c r="B48" s="26" t="s">
        <v>84</v>
      </c>
      <c r="C48" s="26" t="s">
        <v>37</v>
      </c>
      <c r="D48" s="27"/>
      <c r="E48" s="55">
        <v>648</v>
      </c>
      <c r="F48" s="40">
        <v>290</v>
      </c>
      <c r="G48" s="23"/>
      <c r="H48" s="46">
        <f>I48-I48/100*J6</f>
        <v>155.91397849462368</v>
      </c>
      <c r="I48" s="40">
        <f>F48/(1+G6/100)</f>
        <v>155.91397849462368</v>
      </c>
      <c r="J48" s="33">
        <f>I48*G48</f>
        <v>0</v>
      </c>
    </row>
    <row r="49" spans="1:10" s="11" customFormat="1" ht="12.75">
      <c r="A49" s="26" t="s">
        <v>85</v>
      </c>
      <c r="B49" s="26" t="s">
        <v>86</v>
      </c>
      <c r="C49" s="26" t="s">
        <v>37</v>
      </c>
      <c r="D49" s="27"/>
      <c r="E49" s="55">
        <v>862</v>
      </c>
      <c r="F49" s="40">
        <v>220</v>
      </c>
      <c r="G49" s="23"/>
      <c r="H49" s="46">
        <f>I49-I49/100*J6</f>
        <v>118.27956989247312</v>
      </c>
      <c r="I49" s="40">
        <f>F49/(1+G6/100)</f>
        <v>118.27956989247312</v>
      </c>
      <c r="J49" s="33">
        <f>I49*G49</f>
        <v>0</v>
      </c>
    </row>
    <row r="50" spans="1:10" s="11" customFormat="1" ht="12.75">
      <c r="A50" s="26" t="s">
        <v>87</v>
      </c>
      <c r="B50" s="26" t="s">
        <v>88</v>
      </c>
      <c r="C50" s="26" t="s">
        <v>37</v>
      </c>
      <c r="D50" s="27"/>
      <c r="E50" s="55">
        <v>936</v>
      </c>
      <c r="F50" s="40">
        <v>250</v>
      </c>
      <c r="G50" s="23"/>
      <c r="H50" s="46">
        <f>I50-I50/100*J6</f>
        <v>134.40860215053763</v>
      </c>
      <c r="I50" s="40">
        <f>F50/(1+G6/100)</f>
        <v>134.40860215053763</v>
      </c>
      <c r="J50" s="33">
        <f>I50*G50</f>
        <v>0</v>
      </c>
    </row>
    <row r="51" spans="1:10" s="11" customFormat="1" ht="12.75">
      <c r="A51" s="26" t="s">
        <v>89</v>
      </c>
      <c r="B51" s="26" t="s">
        <v>90</v>
      </c>
      <c r="C51" s="26" t="s">
        <v>40</v>
      </c>
      <c r="D51" s="27"/>
      <c r="E51" s="55">
        <v>660</v>
      </c>
      <c r="F51" s="40">
        <v>200</v>
      </c>
      <c r="G51" s="23"/>
      <c r="H51" s="46">
        <f>I51-I51/100*J6</f>
        <v>107.52688172043011</v>
      </c>
      <c r="I51" s="40">
        <f>F51/(1+G6/100)</f>
        <v>107.52688172043011</v>
      </c>
      <c r="J51" s="33">
        <f>I51*G51</f>
        <v>0</v>
      </c>
    </row>
    <row r="52" spans="1:10" s="11" customFormat="1" ht="12.75">
      <c r="A52" s="26" t="s">
        <v>89</v>
      </c>
      <c r="B52" s="26" t="s">
        <v>90</v>
      </c>
      <c r="C52" s="26" t="s">
        <v>34</v>
      </c>
      <c r="D52" s="27"/>
      <c r="E52" s="55">
        <v>1488</v>
      </c>
      <c r="F52" s="40">
        <v>280</v>
      </c>
      <c r="G52" s="23"/>
      <c r="H52" s="46">
        <f>I52-I52/100*J6</f>
        <v>150.53763440860217</v>
      </c>
      <c r="I52" s="40">
        <f>F52/(1+G6/100)</f>
        <v>150.53763440860217</v>
      </c>
      <c r="J52" s="33">
        <f>I52*G52</f>
        <v>0</v>
      </c>
    </row>
    <row r="53" spans="1:10" s="11" customFormat="1" ht="12.75">
      <c r="A53" s="26" t="s">
        <v>91</v>
      </c>
      <c r="B53" s="26" t="s">
        <v>92</v>
      </c>
      <c r="C53" s="26" t="s">
        <v>40</v>
      </c>
      <c r="D53" s="27"/>
      <c r="E53" s="55">
        <v>732</v>
      </c>
      <c r="F53" s="40">
        <v>230</v>
      </c>
      <c r="G53" s="23"/>
      <c r="H53" s="46">
        <f>I53-I53/100*J6</f>
        <v>123.65591397849464</v>
      </c>
      <c r="I53" s="40">
        <f>F53/(1+G6/100)</f>
        <v>123.65591397849464</v>
      </c>
      <c r="J53" s="33">
        <f>I53*G53</f>
        <v>0</v>
      </c>
    </row>
    <row r="54" spans="1:10" s="11" customFormat="1" ht="12.75">
      <c r="A54" s="26" t="s">
        <v>91</v>
      </c>
      <c r="B54" s="26" t="s">
        <v>92</v>
      </c>
      <c r="C54" s="26" t="s">
        <v>34</v>
      </c>
      <c r="D54" s="27"/>
      <c r="E54" s="55">
        <v>6480</v>
      </c>
      <c r="F54" s="40">
        <v>320</v>
      </c>
      <c r="G54" s="23"/>
      <c r="H54" s="46">
        <f>I54-I54/100*J6</f>
        <v>172.0430107526882</v>
      </c>
      <c r="I54" s="40">
        <f>F54/(1+G6/100)</f>
        <v>172.0430107526882</v>
      </c>
      <c r="J54" s="33">
        <f>I54*G54</f>
        <v>0</v>
      </c>
    </row>
    <row r="55" spans="1:10" s="11" customFormat="1" ht="12.75">
      <c r="A55" s="26" t="s">
        <v>91</v>
      </c>
      <c r="B55" s="26" t="s">
        <v>92</v>
      </c>
      <c r="C55" s="26" t="s">
        <v>31</v>
      </c>
      <c r="D55" s="27"/>
      <c r="E55" s="55">
        <v>822</v>
      </c>
      <c r="F55" s="40">
        <v>750</v>
      </c>
      <c r="G55" s="23"/>
      <c r="H55" s="46">
        <f>I55-I55/100*J6</f>
        <v>403.2258064516129</v>
      </c>
      <c r="I55" s="40">
        <f>F55/(1+G6/100)</f>
        <v>403.2258064516129</v>
      </c>
      <c r="J55" s="33">
        <f>I55*G55</f>
        <v>0</v>
      </c>
    </row>
    <row r="56" spans="1:10" s="11" customFormat="1" ht="12.75">
      <c r="A56" s="26" t="s">
        <v>93</v>
      </c>
      <c r="B56" s="26" t="s">
        <v>94</v>
      </c>
      <c r="C56" s="26" t="s">
        <v>34</v>
      </c>
      <c r="D56" s="27"/>
      <c r="E56" s="55">
        <v>120</v>
      </c>
      <c r="F56" s="40">
        <v>280</v>
      </c>
      <c r="G56" s="23"/>
      <c r="H56" s="46">
        <f>I56-I56/100*J6</f>
        <v>150.53763440860217</v>
      </c>
      <c r="I56" s="40">
        <f>F56/(1+G6/100)</f>
        <v>150.53763440860217</v>
      </c>
      <c r="J56" s="33">
        <f>I56*G56</f>
        <v>0</v>
      </c>
    </row>
    <row r="57" spans="1:10" s="11" customFormat="1" ht="12.75">
      <c r="A57" s="26" t="s">
        <v>93</v>
      </c>
      <c r="B57" s="26" t="s">
        <v>94</v>
      </c>
      <c r="C57" s="26" t="s">
        <v>40</v>
      </c>
      <c r="D57" s="27"/>
      <c r="E57" s="55">
        <v>200</v>
      </c>
      <c r="F57" s="40">
        <v>200</v>
      </c>
      <c r="G57" s="23"/>
      <c r="H57" s="46">
        <f>I57-I57/100*J6</f>
        <v>107.52688172043011</v>
      </c>
      <c r="I57" s="40">
        <f>F57/(1+G6/100)</f>
        <v>107.52688172043011</v>
      </c>
      <c r="J57" s="33">
        <f>I57*G57</f>
        <v>0</v>
      </c>
    </row>
    <row r="58" spans="1:10" s="11" customFormat="1" ht="12.75">
      <c r="A58" s="26" t="s">
        <v>95</v>
      </c>
      <c r="B58" s="26" t="s">
        <v>96</v>
      </c>
      <c r="C58" s="26" t="s">
        <v>34</v>
      </c>
      <c r="D58" s="27"/>
      <c r="E58" s="55">
        <v>2136</v>
      </c>
      <c r="F58" s="40">
        <v>320</v>
      </c>
      <c r="G58" s="23"/>
      <c r="H58" s="46">
        <f>I58-I58/100*J6</f>
        <v>172.0430107526882</v>
      </c>
      <c r="I58" s="40">
        <f>F58/(1+G6/100)</f>
        <v>172.0430107526882</v>
      </c>
      <c r="J58" s="33">
        <f>I58*G58</f>
        <v>0</v>
      </c>
    </row>
    <row r="59" spans="1:10" s="11" customFormat="1" ht="12.75">
      <c r="A59" s="26" t="s">
        <v>95</v>
      </c>
      <c r="B59" s="26" t="s">
        <v>96</v>
      </c>
      <c r="C59" s="26" t="s">
        <v>40</v>
      </c>
      <c r="D59" s="27"/>
      <c r="E59" s="55">
        <v>168</v>
      </c>
      <c r="F59" s="40">
        <v>230</v>
      </c>
      <c r="G59" s="23"/>
      <c r="H59" s="46">
        <f>I59-I59/100*J6</f>
        <v>123.65591397849464</v>
      </c>
      <c r="I59" s="40">
        <f>F59/(1+G6/100)</f>
        <v>123.65591397849464</v>
      </c>
      <c r="J59" s="33">
        <f>I59*G59</f>
        <v>0</v>
      </c>
    </row>
    <row r="60" spans="1:10" s="11" customFormat="1" ht="12.75">
      <c r="A60" s="26" t="s">
        <v>95</v>
      </c>
      <c r="B60" s="26" t="s">
        <v>96</v>
      </c>
      <c r="C60" s="26" t="s">
        <v>31</v>
      </c>
      <c r="D60" s="27"/>
      <c r="E60" s="55">
        <v>668</v>
      </c>
      <c r="F60" s="40">
        <v>750</v>
      </c>
      <c r="G60" s="23"/>
      <c r="H60" s="46">
        <f>I60-I60/100*J6</f>
        <v>403.2258064516129</v>
      </c>
      <c r="I60" s="40">
        <f>F60/(1+G6/100)</f>
        <v>403.2258064516129</v>
      </c>
      <c r="J60" s="33">
        <f>I60*G60</f>
        <v>0</v>
      </c>
    </row>
    <row r="61" spans="1:10" s="11" customFormat="1" ht="12.75">
      <c r="A61" s="26" t="s">
        <v>97</v>
      </c>
      <c r="B61" s="26" t="s">
        <v>98</v>
      </c>
      <c r="C61" s="26" t="s">
        <v>34</v>
      </c>
      <c r="D61" s="27"/>
      <c r="E61" s="55">
        <v>298</v>
      </c>
      <c r="F61" s="40">
        <v>380</v>
      </c>
      <c r="G61" s="23"/>
      <c r="H61" s="46">
        <f>I61-I61/100*J6</f>
        <v>204.30107526881721</v>
      </c>
      <c r="I61" s="40">
        <f>F61/(1+G6/100)</f>
        <v>204.30107526881721</v>
      </c>
      <c r="J61" s="33">
        <f>I61*G61</f>
        <v>0</v>
      </c>
    </row>
    <row r="62" spans="1:16" ht="15.75">
      <c r="A62" s="12"/>
      <c r="B62" s="12"/>
      <c r="C62" s="12"/>
      <c r="D62" s="12"/>
      <c r="E62" s="12"/>
      <c r="F62" s="34"/>
      <c r="G62" s="22"/>
      <c r="H62" s="47"/>
      <c r="I62" s="34"/>
      <c r="J62" s="34"/>
      <c r="K62" s="12"/>
      <c r="L62" s="12"/>
      <c r="M62" s="12"/>
      <c r="N62" s="12"/>
      <c r="O62" s="12"/>
      <c r="P62" s="4"/>
    </row>
    <row r="63" spans="4:22" ht="12.75">
      <c r="D63" s="13"/>
      <c r="E63" s="13"/>
      <c r="F63" s="35" t="s">
        <v>99</v>
      </c>
      <c r="G63" s="14" t="str">
        <f>CONCATENATE(G6)</f>
        <v>86</v>
      </c>
      <c r="H63" s="35" t="s">
        <v>100</v>
      </c>
      <c r="I63" s="35"/>
      <c r="J63" s="35">
        <f>SUM(J10:J61)</f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2"/>
    </row>
    <row r="64" spans="4:22" ht="12.75">
      <c r="D64" s="13"/>
      <c r="E64" s="13"/>
      <c r="F64" s="35" t="s">
        <v>101</v>
      </c>
      <c r="G64" s="14"/>
      <c r="H64" s="35"/>
      <c r="I64" s="35"/>
      <c r="J64" s="35">
        <f>J63/100*0</f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2"/>
    </row>
    <row r="65" spans="4:22" ht="12.75">
      <c r="D65" s="13"/>
      <c r="E65" s="13"/>
      <c r="F65" s="35" t="s">
        <v>102</v>
      </c>
      <c r="G65" s="14" t="str">
        <f>CONCATENATE(J6)</f>
        <v>0</v>
      </c>
      <c r="H65" s="35" t="s">
        <v>100</v>
      </c>
      <c r="I65" s="35"/>
      <c r="J65" s="35">
        <f>J63-J63/100*J6</f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2"/>
    </row>
    <row r="66" spans="4:22" ht="12.75">
      <c r="D66" s="13"/>
      <c r="E66" s="13"/>
      <c r="F66" s="35"/>
      <c r="G66" s="14"/>
      <c r="H66" s="35"/>
      <c r="I66" s="35"/>
      <c r="J66" s="3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2"/>
    </row>
    <row r="67" spans="4:22" ht="12.75">
      <c r="D67" s="13"/>
      <c r="E67" s="13"/>
      <c r="F67" s="35"/>
      <c r="G67" s="14"/>
      <c r="H67" s="35"/>
      <c r="I67" s="35"/>
      <c r="J67" s="35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2"/>
    </row>
  </sheetData>
  <mergeCells count="6">
    <mergeCell ref="A10:C10"/>
    <mergeCell ref="A15:C15"/>
    <mergeCell ref="A8:A9"/>
    <mergeCell ref="B8:B9"/>
    <mergeCell ref="C8:C9"/>
    <mergeCell ref="D8:E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Котов</cp:lastModifiedBy>
  <dcterms:created xsi:type="dcterms:W3CDTF">2008-07-30T09:18:15Z</dcterms:created>
  <dcterms:modified xsi:type="dcterms:W3CDTF">2009-09-03T12:00:34Z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