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39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<sst xmlns="http://schemas.openxmlformats.org/spreadsheetml/2006/main" count="139" uniqueCount="122">
  <si>
    <t>Модель</t>
  </si>
  <si>
    <t>Цена</t>
  </si>
  <si>
    <t>Заказ</t>
  </si>
  <si>
    <t>Сумма</t>
  </si>
  <si>
    <t>кол-во</t>
  </si>
  <si>
    <t>Код</t>
  </si>
  <si>
    <t>РРЦ</t>
  </si>
  <si>
    <t>Размер наценки:</t>
  </si>
  <si>
    <t xml:space="preserve"> </t>
  </si>
  <si>
    <t>По прайсу со скидкой</t>
  </si>
  <si>
    <t>По прайсу</t>
  </si>
  <si>
    <t xml:space="preserve">Бланк заказа </t>
  </si>
  <si>
    <t>Процент скидки:</t>
  </si>
  <si>
    <t>Характеристика</t>
  </si>
  <si>
    <t>заказ, шт. (кратно кол-ву в коробке)</t>
  </si>
  <si>
    <t xml:space="preserve">шт. в коробке </t>
  </si>
  <si>
    <t>Кол-во</t>
  </si>
  <si>
    <t>, , ,</t>
  </si>
  <si>
    <t xml:space="preserve">, , , 1 </t>
  </si>
  <si>
    <t>Контейнер</t>
  </si>
  <si>
    <t>KTS10-P Контейнер piojas</t>
  </si>
  <si>
    <t>00000013806</t>
  </si>
  <si>
    <t>Крышка</t>
  </si>
  <si>
    <t>011 Крышка screw cap</t>
  </si>
  <si>
    <t>00000013835</t>
  </si>
  <si>
    <t xml:space="preserve">, Красный, , </t>
  </si>
  <si>
    <t xml:space="preserve">, , , </t>
  </si>
  <si>
    <t>080 Крышка для термоса 0,35-0,5-0,8L</t>
  </si>
  <si>
    <t>00000013852</t>
  </si>
  <si>
    <t>081 Крышка для термоса 0,35-0,5-0,8L с кнопкой</t>
  </si>
  <si>
    <t>00000013853</t>
  </si>
  <si>
    <t>082 Крышка для термоса 1L</t>
  </si>
  <si>
    <t>00000013854</t>
  </si>
  <si>
    <t>083 Крышка для термоса 1L с кнопкой</t>
  </si>
  <si>
    <t>00000013855</t>
  </si>
  <si>
    <t>, , , 20см</t>
  </si>
  <si>
    <t>Наборы</t>
  </si>
  <si>
    <t>1410-S Ложка/вилка/нож в блистере</t>
  </si>
  <si>
    <t>00000013378</t>
  </si>
  <si>
    <t>6011 Набор посуды (1л, крышка-миска, чашка, ложка, вилка, держатель) антипригарное</t>
  </si>
  <si>
    <t>00000013529</t>
  </si>
  <si>
    <t>, , , 17см</t>
  </si>
  <si>
    <t>6808 Набор посуды (2 л, крышка-миска, чашка, ложка, вилка - по 2 шт, держатель) антипригарное</t>
  </si>
  <si>
    <t>00000013545</t>
  </si>
  <si>
    <t>K3-S Набор Kukuxumuxu (6 шт.) ассортимент</t>
  </si>
  <si>
    <t>00000013742</t>
  </si>
  <si>
    <t>, , , 0.35</t>
  </si>
  <si>
    <t>K4-S Набор Kukuxumuxu (6 шт.) ассортимент</t>
  </si>
  <si>
    <t>00000013750</t>
  </si>
  <si>
    <t>, , , 0.45</t>
  </si>
  <si>
    <t>KSET34 Набор Kukuxumuxu фляга bike cap (4+4 шт., 0,35-0,45) ассортимент</t>
  </si>
  <si>
    <t>00000031096</t>
  </si>
  <si>
    <t>Посуда</t>
  </si>
  <si>
    <t>30100 Дисплей</t>
  </si>
  <si>
    <t>00000013432</t>
  </si>
  <si>
    <t>Сумки</t>
  </si>
  <si>
    <t>CKIDS-1 Сумка для фляги</t>
  </si>
  <si>
    <t>00000015353</t>
  </si>
  <si>
    <t>Термос</t>
  </si>
  <si>
    <t>K1800.05-L Термос Kukuxumuxu</t>
  </si>
  <si>
    <t>00000013718</t>
  </si>
  <si>
    <t>, , , 0.5</t>
  </si>
  <si>
    <t>Фляга</t>
  </si>
  <si>
    <t>103-F Фляга Oval в чехле presure cap</t>
  </si>
  <si>
    <t>00000013347</t>
  </si>
  <si>
    <t xml:space="preserve">, Синий, , 1 </t>
  </si>
  <si>
    <t xml:space="preserve">, Зеленый, , </t>
  </si>
  <si>
    <t xml:space="preserve">, Зеленый, , 1 </t>
  </si>
  <si>
    <t>122 Фляга Clasica в чехле screw cap</t>
  </si>
  <si>
    <t>00000013361</t>
  </si>
  <si>
    <t xml:space="preserve">, Синий, , </t>
  </si>
  <si>
    <t>123 Фляга Clasica в чехле screw cap</t>
  </si>
  <si>
    <t>00000013362</t>
  </si>
  <si>
    <t xml:space="preserve">, Камуфляж, , 1 </t>
  </si>
  <si>
    <t>124 Фляга Clasica в чехле с миской screw cap</t>
  </si>
  <si>
    <t>00000013363</t>
  </si>
  <si>
    <t>125 Фляга Clasica в чехле с миской screw cap</t>
  </si>
  <si>
    <t>00000013364</t>
  </si>
  <si>
    <t>131 Фляга Alpina в чехле со стаканом</t>
  </si>
  <si>
    <t>00000013376</t>
  </si>
  <si>
    <t xml:space="preserve">, Красный, , 1 </t>
  </si>
  <si>
    <t>, , , 0.6</t>
  </si>
  <si>
    <t>201 Фляга Anatomica в чехле с ремнем screw cap</t>
  </si>
  <si>
    <t>00000013408</t>
  </si>
  <si>
    <t>2111 Фляга Pluma пласт с карабином в чехле screw cap</t>
  </si>
  <si>
    <t>00000013416</t>
  </si>
  <si>
    <t>, Красный, , 0.75</t>
  </si>
  <si>
    <t>73FN-A Фляга Futura с карабином screw cap + неопреновый чехол</t>
  </si>
  <si>
    <t>00000031070</t>
  </si>
  <si>
    <t>73-FN-N Фляга Futura с карабином screw cap + неопреновый термочехол</t>
  </si>
  <si>
    <t>00000013603</t>
  </si>
  <si>
    <t>73FN-R Фляга Futura с карабином screw cap + неопреновый чехол</t>
  </si>
  <si>
    <t>00000031071</t>
  </si>
  <si>
    <t>K049-VE Термочехол Kukuxumuxu mycology</t>
  </si>
  <si>
    <t>00000013717</t>
  </si>
  <si>
    <t>K71-A Фляга Kukuxumuxu screw cap с карабином narra</t>
  </si>
  <si>
    <t>00000015216</t>
  </si>
  <si>
    <t>K72 Фляга Kukuxumuxu screw cap с карабином position</t>
  </si>
  <si>
    <t>00000015217</t>
  </si>
  <si>
    <t>, , , 0.75</t>
  </si>
  <si>
    <t>K72-V Фляга Kukuxumuxu screw cap с карабином udaberri</t>
  </si>
  <si>
    <t>00000013767</t>
  </si>
  <si>
    <t>K73-G Фляга Kukuxumuxu screw cap с карабином ormart</t>
  </si>
  <si>
    <t>00000015221</t>
  </si>
  <si>
    <t>Чехлы</t>
  </si>
  <si>
    <t>060-R Термочехол</t>
  </si>
  <si>
    <t>00000013851</t>
  </si>
  <si>
    <t xml:space="preserve">, Красный, , 1.5 </t>
  </si>
  <si>
    <t>FN75-R Неопреновый чехол</t>
  </si>
  <si>
    <t>00000031084</t>
  </si>
  <si>
    <t xml:space="preserve">Сумма заказа с наценкой </t>
  </si>
  <si>
    <t>%:</t>
  </si>
  <si>
    <t>Сумма Вашей предоплаты 0% от суммы заказа:</t>
  </si>
  <si>
    <t xml:space="preserve">Сумма заказа со скидкой </t>
  </si>
  <si>
    <t>Организация:</t>
  </si>
  <si>
    <t>Адрес:</t>
  </si>
  <si>
    <t>Телефон:</t>
  </si>
  <si>
    <t>Ответств. лицо:</t>
  </si>
  <si>
    <t>LAKEN</t>
  </si>
  <si>
    <t>Спецпредложение</t>
  </si>
  <si>
    <t>Минимальная сумма покупки 50 000 руб.</t>
  </si>
  <si>
    <t>При покупке более 100 000 рублей допскидка 5%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</si>
</sst>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</numFmts>
  <fonts count="4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2"/>
      <name val="Comic Sans MS"/>
      <family val="4"/>
    </font>
    <font>
      <b/>
      <sz val="11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sz val="8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sz val="12"/>
      <color indexed="10"/>
      <name val="Arial Cyr"/>
      <family val="0"/>
    </font>
    <font>
      <b/>
      <sz val="14"/>
      <name val="Comic Sans MS"/>
      <family val="4"/>
    </font>
    <font>
      <b/>
      <sz val="11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 quotePrefix="1">
      <alignment horizontal="left"/>
      <protection locked="0"/>
    </xf>
    <xf numFmtId="0" fontId="1" fillId="0" borderId="0" xfId="0" applyFont="1" applyAlignment="1" quotePrefix="1">
      <alignment horizontal="left"/>
    </xf>
    <xf numFmtId="14" fontId="2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 quotePrefix="1">
      <alignment horizontal="right"/>
    </xf>
    <xf numFmtId="1" fontId="5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/>
    </xf>
    <xf numFmtId="1" fontId="9" fillId="0" borderId="1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5" fillId="0" borderId="13" xfId="0" applyNumberFormat="1" applyFont="1" applyBorder="1" applyAlignment="1">
      <alignment horizontal="center" vertical="center"/>
    </xf>
    <xf numFmtId="173" fontId="5" fillId="0" borderId="14" xfId="0" applyNumberFormat="1" applyFont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173" fontId="5" fillId="0" borderId="15" xfId="0" applyNumberFormat="1" applyFont="1" applyBorder="1" applyAlignment="1">
      <alignment horizontal="center" vertical="center"/>
    </xf>
    <xf numFmtId="173" fontId="5" fillId="0" borderId="16" xfId="0" applyNumberFormat="1" applyFont="1" applyBorder="1" applyAlignment="1">
      <alignment horizontal="center" vertical="center"/>
    </xf>
    <xf numFmtId="173" fontId="5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right"/>
    </xf>
    <xf numFmtId="173" fontId="10" fillId="0" borderId="0" xfId="0" applyNumberFormat="1" applyFont="1" applyAlignment="1">
      <alignment/>
    </xf>
    <xf numFmtId="173" fontId="10" fillId="0" borderId="0" xfId="0" applyNumberFormat="1" applyFont="1" applyAlignment="1">
      <alignment horizontal="right"/>
    </xf>
    <xf numFmtId="173" fontId="11" fillId="0" borderId="0" xfId="0" applyNumberFormat="1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173" fontId="11" fillId="0" borderId="11" xfId="0" applyNumberFormat="1" applyFont="1" applyBorder="1" applyAlignment="1">
      <alignment horizontal="justify"/>
    </xf>
    <xf numFmtId="173" fontId="11" fillId="0" borderId="11" xfId="0" applyNumberFormat="1" applyFont="1" applyFill="1" applyBorder="1" applyAlignment="1">
      <alignment horizontal="center" vertical="center"/>
    </xf>
    <xf numFmtId="173" fontId="12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 horizontal="center"/>
    </xf>
    <xf numFmtId="173" fontId="10" fillId="0" borderId="0" xfId="0" applyNumberFormat="1" applyFont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2" fontId="14" fillId="0" borderId="0" xfId="0" applyNumberFormat="1" applyFont="1" applyAlignment="1">
      <alignment horizontal="left"/>
    </xf>
    <xf numFmtId="49" fontId="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8" fillId="35" borderId="19" xfId="0" applyNumberFormat="1" applyFont="1" applyFill="1" applyBorder="1" applyAlignment="1">
      <alignment horizontal="left"/>
    </xf>
    <xf numFmtId="49" fontId="8" fillId="0" borderId="20" xfId="0" applyNumberFormat="1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20</xdr:row>
      <xdr:rowOff>19050</xdr:rowOff>
    </xdr:from>
    <xdr:to>
      <xdr:col>1</xdr:col>
      <xdr:colOff>923925</xdr:colOff>
      <xdr:row>20</xdr:row>
      <xdr:rowOff>476250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5029200"/>
          <a:ext cx="8763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19</xdr:row>
      <xdr:rowOff>19050</xdr:rowOff>
    </xdr:from>
    <xdr:to>
      <xdr:col>1</xdr:col>
      <xdr:colOff>962025</xdr:colOff>
      <xdr:row>19</xdr:row>
      <xdr:rowOff>676275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4324350"/>
          <a:ext cx="9239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37</xdr:row>
      <xdr:rowOff>28575</xdr:rowOff>
    </xdr:from>
    <xdr:to>
      <xdr:col>1</xdr:col>
      <xdr:colOff>923925</xdr:colOff>
      <xdr:row>37</xdr:row>
      <xdr:rowOff>971550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10953750"/>
          <a:ext cx="8858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31</xdr:row>
      <xdr:rowOff>28575</xdr:rowOff>
    </xdr:from>
    <xdr:to>
      <xdr:col>1</xdr:col>
      <xdr:colOff>933450</xdr:colOff>
      <xdr:row>31</xdr:row>
      <xdr:rowOff>828675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9975" y="7162800"/>
          <a:ext cx="9239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32</xdr:row>
      <xdr:rowOff>28575</xdr:rowOff>
    </xdr:from>
    <xdr:to>
      <xdr:col>1</xdr:col>
      <xdr:colOff>971550</xdr:colOff>
      <xdr:row>33</xdr:row>
      <xdr:rowOff>523875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0" y="8001000"/>
          <a:ext cx="952500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34</xdr:row>
      <xdr:rowOff>114300</xdr:rowOff>
    </xdr:from>
    <xdr:to>
      <xdr:col>1</xdr:col>
      <xdr:colOff>904875</xdr:colOff>
      <xdr:row>35</xdr:row>
      <xdr:rowOff>581025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9086850"/>
          <a:ext cx="8858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36</xdr:row>
      <xdr:rowOff>66675</xdr:rowOff>
    </xdr:from>
    <xdr:to>
      <xdr:col>1</xdr:col>
      <xdr:colOff>904875</xdr:colOff>
      <xdr:row>36</xdr:row>
      <xdr:rowOff>876300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29025" y="10096500"/>
          <a:ext cx="866775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38</xdr:row>
      <xdr:rowOff>9525</xdr:rowOff>
    </xdr:from>
    <xdr:to>
      <xdr:col>1</xdr:col>
      <xdr:colOff>933450</xdr:colOff>
      <xdr:row>38</xdr:row>
      <xdr:rowOff>781050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19500" y="11915775"/>
          <a:ext cx="914400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85725</xdr:rowOff>
    </xdr:from>
    <xdr:to>
      <xdr:col>1</xdr:col>
      <xdr:colOff>962025</xdr:colOff>
      <xdr:row>41</xdr:row>
      <xdr:rowOff>333375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09975" y="12801600"/>
          <a:ext cx="952500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43</xdr:row>
      <xdr:rowOff>47625</xdr:rowOff>
    </xdr:from>
    <xdr:to>
      <xdr:col>1</xdr:col>
      <xdr:colOff>895350</xdr:colOff>
      <xdr:row>43</xdr:row>
      <xdr:rowOff>809625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19500" y="14678025"/>
          <a:ext cx="87630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42</xdr:row>
      <xdr:rowOff>19050</xdr:rowOff>
    </xdr:from>
    <xdr:to>
      <xdr:col>1</xdr:col>
      <xdr:colOff>819150</xdr:colOff>
      <xdr:row>42</xdr:row>
      <xdr:rowOff>876300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86175" y="13763625"/>
          <a:ext cx="733425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45</xdr:row>
      <xdr:rowOff>47625</xdr:rowOff>
    </xdr:from>
    <xdr:to>
      <xdr:col>1</xdr:col>
      <xdr:colOff>942975</xdr:colOff>
      <xdr:row>45</xdr:row>
      <xdr:rowOff>838200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629025" y="16268700"/>
          <a:ext cx="904875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44</xdr:row>
      <xdr:rowOff>19050</xdr:rowOff>
    </xdr:from>
    <xdr:to>
      <xdr:col>1</xdr:col>
      <xdr:colOff>885825</xdr:colOff>
      <xdr:row>44</xdr:row>
      <xdr:rowOff>742950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09975" y="15468600"/>
          <a:ext cx="8763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46</xdr:row>
      <xdr:rowOff>47625</xdr:rowOff>
    </xdr:from>
    <xdr:to>
      <xdr:col>1</xdr:col>
      <xdr:colOff>923925</xdr:colOff>
      <xdr:row>46</xdr:row>
      <xdr:rowOff>819150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29025" y="17125950"/>
          <a:ext cx="8858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9525</xdr:rowOff>
    </xdr:from>
    <xdr:to>
      <xdr:col>1</xdr:col>
      <xdr:colOff>952500</xdr:colOff>
      <xdr:row>16</xdr:row>
      <xdr:rowOff>285750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09975" y="2600325"/>
          <a:ext cx="9429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18</xdr:row>
      <xdr:rowOff>28575</xdr:rowOff>
    </xdr:from>
    <xdr:to>
      <xdr:col>1</xdr:col>
      <xdr:colOff>942975</xdr:colOff>
      <xdr:row>18</xdr:row>
      <xdr:rowOff>742950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648075" y="3581400"/>
          <a:ext cx="8953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5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7.25390625" style="0" customWidth="1"/>
    <col min="2" max="2" width="12.75390625" style="0" customWidth="1"/>
    <col min="3" max="3" width="17.00390625" style="0" customWidth="1"/>
    <col min="4" max="4" width="5.625" style="13" customWidth="1"/>
    <col min="5" max="5" width="5.375" style="13" customWidth="1"/>
    <col min="6" max="6" width="14.875" style="27" customWidth="1"/>
    <col min="7" max="7" width="5.875" style="14" bestFit="1" customWidth="1"/>
    <col min="8" max="8" width="10.875" style="50" customWidth="1"/>
    <col min="9" max="9" width="15.25390625" style="27" customWidth="1"/>
    <col min="10" max="10" width="15.375" style="27" customWidth="1"/>
    <col min="11" max="11" width="3.625" style="14" bestFit="1" customWidth="1"/>
    <col min="12" max="12" width="3.875" style="14" customWidth="1"/>
    <col min="13" max="13" width="3.625" style="14" customWidth="1"/>
    <col min="14" max="14" width="3.75390625" style="14" customWidth="1"/>
    <col min="15" max="15" width="4.125" style="14" customWidth="1"/>
    <col min="16" max="16" width="6.25390625" style="14" customWidth="1"/>
    <col min="17" max="17" width="8.875" style="14" customWidth="1"/>
    <col min="18" max="18" width="6.625" style="14" customWidth="1"/>
    <col min="19" max="19" width="7.25390625" style="14" customWidth="1"/>
    <col min="20" max="20" width="4.125" style="14" customWidth="1"/>
    <col min="21" max="21" width="6.125" style="14" customWidth="1"/>
    <col min="22" max="22" width="6.875" style="0" customWidth="1"/>
    <col min="23" max="23" width="11.375" style="0" customWidth="1"/>
  </cols>
  <sheetData>
    <row r="1" spans="4:23" ht="12.75">
      <c r="D1"/>
      <c r="E1"/>
      <c r="F1" s="34"/>
      <c r="G1"/>
      <c r="H1" s="41"/>
      <c r="I1" s="34"/>
      <c r="K1"/>
      <c r="L1"/>
      <c r="M1"/>
      <c r="N1"/>
      <c r="O1"/>
      <c r="P1"/>
      <c r="Q1"/>
      <c r="R1"/>
      <c r="S1"/>
      <c r="T1"/>
      <c r="U1"/>
      <c r="W1" s="1"/>
    </row>
    <row r="2" spans="2:23" ht="15.75">
      <c r="B2" s="16" t="s">
        <v>11</v>
      </c>
      <c r="C2" s="16"/>
      <c r="D2"/>
      <c r="E2"/>
      <c r="F2" s="34" t="s">
        <v>114</v>
      </c>
      <c r="H2" s="41"/>
      <c r="I2" s="35"/>
      <c r="K2" s="2"/>
      <c r="L2" s="2"/>
      <c r="M2" s="2"/>
      <c r="N2" s="2"/>
      <c r="O2" s="2"/>
      <c r="P2" s="2"/>
      <c r="Q2" s="2"/>
      <c r="R2" s="2"/>
      <c r="S2" s="15"/>
      <c r="T2" s="2"/>
      <c r="U2" s="17"/>
      <c r="V2" s="18"/>
      <c r="W2" s="1"/>
    </row>
    <row r="3" spans="1:23" ht="22.5">
      <c r="A3" s="52" t="s">
        <v>118</v>
      </c>
      <c r="B3" s="19"/>
      <c r="C3" s="19"/>
      <c r="D3"/>
      <c r="E3"/>
      <c r="F3" s="34" t="s">
        <v>115</v>
      </c>
      <c r="G3"/>
      <c r="H3" s="42"/>
      <c r="I3" s="3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3"/>
    </row>
    <row r="4" spans="1:23" ht="15">
      <c r="A4" s="54" t="s">
        <v>119</v>
      </c>
      <c r="D4"/>
      <c r="E4"/>
      <c r="F4" s="34" t="s">
        <v>116</v>
      </c>
      <c r="G4"/>
      <c r="H4" s="43"/>
      <c r="I4" s="3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W4" s="4"/>
    </row>
    <row r="5" spans="1:23" ht="15.75" thickBot="1">
      <c r="A5" s="53" t="s">
        <v>120</v>
      </c>
      <c r="D5"/>
      <c r="E5"/>
      <c r="F5" s="34" t="s">
        <v>117</v>
      </c>
      <c r="G5"/>
      <c r="H5" s="43"/>
      <c r="I5" s="3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4"/>
    </row>
    <row r="6" spans="1:21" ht="16.5" thickBot="1">
      <c r="A6" s="55" t="s">
        <v>121</v>
      </c>
      <c r="B6" s="26"/>
      <c r="C6" s="5"/>
      <c r="D6"/>
      <c r="E6"/>
      <c r="F6" s="34" t="s">
        <v>7</v>
      </c>
      <c r="G6" s="51">
        <v>140</v>
      </c>
      <c r="H6" s="44"/>
      <c r="I6" s="34" t="s">
        <v>12</v>
      </c>
      <c r="J6" s="22">
        <v>0</v>
      </c>
      <c r="K6" s="2"/>
      <c r="L6" s="2"/>
      <c r="M6" s="2"/>
      <c r="N6" s="2"/>
      <c r="O6" s="2"/>
      <c r="P6" s="2"/>
      <c r="S6" s="2"/>
      <c r="T6" s="2"/>
      <c r="U6" s="2"/>
    </row>
    <row r="7" spans="1:23" ht="16.5" thickBot="1">
      <c r="A7" s="6"/>
      <c r="B7" s="6"/>
      <c r="C7" s="6"/>
      <c r="D7" s="5"/>
      <c r="E7" s="5"/>
      <c r="F7" s="34"/>
      <c r="G7"/>
      <c r="H7" s="41"/>
      <c r="I7" s="34"/>
      <c r="J7" s="28"/>
      <c r="K7"/>
      <c r="L7"/>
      <c r="M7"/>
      <c r="N7"/>
      <c r="O7"/>
      <c r="P7"/>
      <c r="Q7"/>
      <c r="R7"/>
      <c r="S7"/>
      <c r="T7"/>
      <c r="U7"/>
      <c r="W7" s="4"/>
    </row>
    <row r="8" spans="1:21" ht="12.75">
      <c r="A8" s="61" t="s">
        <v>0</v>
      </c>
      <c r="B8" s="63" t="s">
        <v>5</v>
      </c>
      <c r="C8" s="65" t="s">
        <v>13</v>
      </c>
      <c r="D8" s="56" t="s">
        <v>14</v>
      </c>
      <c r="E8" s="57"/>
      <c r="F8" s="36" t="s">
        <v>1</v>
      </c>
      <c r="G8" s="7" t="s">
        <v>2</v>
      </c>
      <c r="H8" s="45" t="s">
        <v>1</v>
      </c>
      <c r="I8" s="36" t="s">
        <v>1</v>
      </c>
      <c r="J8" s="29" t="s">
        <v>3</v>
      </c>
      <c r="K8"/>
      <c r="L8"/>
      <c r="M8"/>
      <c r="N8"/>
      <c r="O8"/>
      <c r="P8"/>
      <c r="Q8"/>
      <c r="R8"/>
      <c r="S8"/>
      <c r="T8"/>
      <c r="U8"/>
    </row>
    <row r="9" spans="1:10" s="9" customFormat="1" ht="24.75" customHeight="1">
      <c r="A9" s="62"/>
      <c r="B9" s="64"/>
      <c r="C9" s="66"/>
      <c r="D9" s="23" t="s">
        <v>15</v>
      </c>
      <c r="E9" s="39" t="s">
        <v>16</v>
      </c>
      <c r="F9" s="37" t="s">
        <v>6</v>
      </c>
      <c r="G9" s="8" t="s">
        <v>4</v>
      </c>
      <c r="H9" s="46" t="s">
        <v>9</v>
      </c>
      <c r="I9" s="37" t="s">
        <v>10</v>
      </c>
      <c r="J9" s="30" t="s">
        <v>8</v>
      </c>
    </row>
    <row r="10" spans="1:10" s="9" customFormat="1" ht="12.75">
      <c r="A10" s="58" t="s">
        <v>19</v>
      </c>
      <c r="B10" s="59"/>
      <c r="C10" s="60"/>
      <c r="D10" s="25"/>
      <c r="E10" s="40"/>
      <c r="F10" s="38">
        <v>0</v>
      </c>
      <c r="G10" s="21"/>
      <c r="H10" s="47">
        <f>I10-I10/100*J6</f>
        <v>0</v>
      </c>
      <c r="I10" s="38">
        <f>F10/(1+G6/100)</f>
        <v>0</v>
      </c>
      <c r="J10" s="31">
        <f aca="true" t="shared" si="0" ref="J10:J17">I10*G10</f>
        <v>0</v>
      </c>
    </row>
    <row r="11" spans="1:10" s="9" customFormat="1" ht="12.75">
      <c r="A11" s="24" t="s">
        <v>20</v>
      </c>
      <c r="B11" s="24" t="s">
        <v>21</v>
      </c>
      <c r="C11" s="24" t="s">
        <v>18</v>
      </c>
      <c r="D11" s="25"/>
      <c r="E11" s="40">
        <v>1</v>
      </c>
      <c r="F11" s="38">
        <v>390</v>
      </c>
      <c r="G11" s="21"/>
      <c r="H11" s="47">
        <f>I11-I11/100*J6</f>
        <v>162.5</v>
      </c>
      <c r="I11" s="38">
        <f>F11/(1+G6/100)</f>
        <v>162.5</v>
      </c>
      <c r="J11" s="31">
        <f t="shared" si="0"/>
        <v>0</v>
      </c>
    </row>
    <row r="12" spans="1:10" s="9" customFormat="1" ht="12.75">
      <c r="A12" s="58" t="s">
        <v>22</v>
      </c>
      <c r="B12" s="59"/>
      <c r="C12" s="60"/>
      <c r="D12" s="25"/>
      <c r="E12" s="40"/>
      <c r="F12" s="38">
        <v>0</v>
      </c>
      <c r="G12" s="21"/>
      <c r="H12" s="47">
        <f>I12-I12/100*J6</f>
        <v>0</v>
      </c>
      <c r="I12" s="38">
        <f>F12/(1+G6/100)</f>
        <v>0</v>
      </c>
      <c r="J12" s="31">
        <f t="shared" si="0"/>
        <v>0</v>
      </c>
    </row>
    <row r="13" spans="1:10" s="9" customFormat="1" ht="13.5" customHeight="1">
      <c r="A13" s="24" t="s">
        <v>23</v>
      </c>
      <c r="B13" s="24" t="s">
        <v>24</v>
      </c>
      <c r="C13" s="24" t="s">
        <v>25</v>
      </c>
      <c r="D13" s="25"/>
      <c r="E13" s="40">
        <v>4</v>
      </c>
      <c r="F13" s="38">
        <v>180</v>
      </c>
      <c r="G13" s="21"/>
      <c r="H13" s="47">
        <f>I13-I13/100*J6</f>
        <v>75</v>
      </c>
      <c r="I13" s="38">
        <f>F13/(1+G6/100)</f>
        <v>75</v>
      </c>
      <c r="J13" s="31">
        <f t="shared" si="0"/>
        <v>0</v>
      </c>
    </row>
    <row r="14" spans="1:10" s="9" customFormat="1" ht="12.75">
      <c r="A14" s="24" t="s">
        <v>27</v>
      </c>
      <c r="B14" s="24" t="s">
        <v>28</v>
      </c>
      <c r="C14" s="24" t="s">
        <v>17</v>
      </c>
      <c r="D14" s="25"/>
      <c r="E14" s="40">
        <v>16</v>
      </c>
      <c r="F14" s="38">
        <v>150</v>
      </c>
      <c r="G14" s="21"/>
      <c r="H14" s="47">
        <f>I14-I14/100*J6</f>
        <v>62.5</v>
      </c>
      <c r="I14" s="38">
        <f>F14/(1+G6/100)</f>
        <v>62.5</v>
      </c>
      <c r="J14" s="31">
        <f t="shared" si="0"/>
        <v>0</v>
      </c>
    </row>
    <row r="15" spans="1:10" s="9" customFormat="1" ht="12.75">
      <c r="A15" s="24" t="s">
        <v>29</v>
      </c>
      <c r="B15" s="24" t="s">
        <v>30</v>
      </c>
      <c r="C15" s="24" t="s">
        <v>17</v>
      </c>
      <c r="D15" s="25"/>
      <c r="E15" s="40">
        <v>16</v>
      </c>
      <c r="F15" s="38">
        <v>230</v>
      </c>
      <c r="G15" s="21"/>
      <c r="H15" s="47">
        <f>I15-I15/100*J6</f>
        <v>95.83333333333334</v>
      </c>
      <c r="I15" s="38">
        <f>F15/(1+G6/100)</f>
        <v>95.83333333333334</v>
      </c>
      <c r="J15" s="31">
        <f t="shared" si="0"/>
        <v>0</v>
      </c>
    </row>
    <row r="16" spans="1:10" s="9" customFormat="1" ht="12.75">
      <c r="A16" s="24" t="s">
        <v>31</v>
      </c>
      <c r="B16" s="24" t="s">
        <v>32</v>
      </c>
      <c r="C16" s="24" t="s">
        <v>17</v>
      </c>
      <c r="D16" s="25"/>
      <c r="E16" s="40">
        <v>12</v>
      </c>
      <c r="F16" s="38">
        <v>170</v>
      </c>
      <c r="G16" s="21"/>
      <c r="H16" s="47">
        <f>I16-I16/100*J6</f>
        <v>70.83333333333334</v>
      </c>
      <c r="I16" s="38">
        <f>F16/(1+G6/100)</f>
        <v>70.83333333333334</v>
      </c>
      <c r="J16" s="31">
        <f t="shared" si="0"/>
        <v>0</v>
      </c>
    </row>
    <row r="17" spans="1:10" s="9" customFormat="1" ht="24.75" customHeight="1">
      <c r="A17" s="24" t="s">
        <v>33</v>
      </c>
      <c r="B17" s="24" t="s">
        <v>34</v>
      </c>
      <c r="C17" s="24" t="s">
        <v>17</v>
      </c>
      <c r="D17" s="25"/>
      <c r="E17" s="40">
        <v>18</v>
      </c>
      <c r="F17" s="38">
        <v>250</v>
      </c>
      <c r="G17" s="21"/>
      <c r="H17" s="47">
        <f>I17-I17/100*J6</f>
        <v>104.16666666666667</v>
      </c>
      <c r="I17" s="38">
        <f>F17/(1+G6/100)</f>
        <v>104.16666666666667</v>
      </c>
      <c r="J17" s="31">
        <f t="shared" si="0"/>
        <v>0</v>
      </c>
    </row>
    <row r="18" spans="1:10" s="9" customFormat="1" ht="12.75">
      <c r="A18" s="58" t="s">
        <v>36</v>
      </c>
      <c r="B18" s="59"/>
      <c r="C18" s="60"/>
      <c r="D18" s="25"/>
      <c r="E18" s="40"/>
      <c r="F18" s="38">
        <v>0</v>
      </c>
      <c r="G18" s="21"/>
      <c r="H18" s="47">
        <f>I18-I18/100*J6</f>
        <v>0</v>
      </c>
      <c r="I18" s="38">
        <f>F18/(1+G6/100)</f>
        <v>0</v>
      </c>
      <c r="J18" s="31">
        <f aca="true" t="shared" si="1" ref="J18:J33">I18*G18</f>
        <v>0</v>
      </c>
    </row>
    <row r="19" spans="1:10" s="9" customFormat="1" ht="59.25" customHeight="1">
      <c r="A19" s="24" t="s">
        <v>37</v>
      </c>
      <c r="B19" s="24" t="s">
        <v>38</v>
      </c>
      <c r="C19" s="24" t="s">
        <v>17</v>
      </c>
      <c r="D19" s="25"/>
      <c r="E19" s="40">
        <v>4</v>
      </c>
      <c r="F19" s="38">
        <v>390</v>
      </c>
      <c r="G19" s="21"/>
      <c r="H19" s="47">
        <f>I19-I19/100*J6</f>
        <v>162.5</v>
      </c>
      <c r="I19" s="38">
        <f>F19/(1+G6/100)</f>
        <v>162.5</v>
      </c>
      <c r="J19" s="31">
        <f t="shared" si="1"/>
        <v>0</v>
      </c>
    </row>
    <row r="20" spans="1:10" s="9" customFormat="1" ht="55.5" customHeight="1">
      <c r="A20" s="24" t="s">
        <v>39</v>
      </c>
      <c r="B20" s="24" t="s">
        <v>40</v>
      </c>
      <c r="C20" s="24" t="s">
        <v>41</v>
      </c>
      <c r="D20" s="25"/>
      <c r="E20" s="40">
        <v>1</v>
      </c>
      <c r="F20" s="38">
        <v>1120</v>
      </c>
      <c r="G20" s="21"/>
      <c r="H20" s="47">
        <f>I20-I20/100*J6</f>
        <v>466.6666666666667</v>
      </c>
      <c r="I20" s="38">
        <f>F20/(1+G6/100)</f>
        <v>466.6666666666667</v>
      </c>
      <c r="J20" s="31">
        <f t="shared" si="1"/>
        <v>0</v>
      </c>
    </row>
    <row r="21" spans="1:10" s="9" customFormat="1" ht="39.75" customHeight="1">
      <c r="A21" s="24" t="s">
        <v>42</v>
      </c>
      <c r="B21" s="24" t="s">
        <v>43</v>
      </c>
      <c r="C21" s="24" t="s">
        <v>35</v>
      </c>
      <c r="D21" s="25"/>
      <c r="E21" s="40">
        <v>39</v>
      </c>
      <c r="F21" s="38">
        <v>1720</v>
      </c>
      <c r="G21" s="21"/>
      <c r="H21" s="47">
        <f>I21-I21/100*J6</f>
        <v>716.6666666666667</v>
      </c>
      <c r="I21" s="38">
        <f>F21/(1+G6/100)</f>
        <v>716.6666666666667</v>
      </c>
      <c r="J21" s="31">
        <f t="shared" si="1"/>
        <v>0</v>
      </c>
    </row>
    <row r="22" spans="1:10" s="9" customFormat="1" ht="12.75">
      <c r="A22" s="24" t="s">
        <v>44</v>
      </c>
      <c r="B22" s="24" t="s">
        <v>45</v>
      </c>
      <c r="C22" s="24" t="s">
        <v>46</v>
      </c>
      <c r="D22" s="25"/>
      <c r="E22" s="40">
        <v>1</v>
      </c>
      <c r="F22" s="38">
        <v>3920</v>
      </c>
      <c r="G22" s="21"/>
      <c r="H22" s="47">
        <f>I22-I22/100*J6</f>
        <v>1633.3333333333335</v>
      </c>
      <c r="I22" s="38">
        <f>F22/(1+G6/100)</f>
        <v>1633.3333333333335</v>
      </c>
      <c r="J22" s="31">
        <f t="shared" si="1"/>
        <v>0</v>
      </c>
    </row>
    <row r="23" spans="1:10" s="9" customFormat="1" ht="12.75">
      <c r="A23" s="24" t="s">
        <v>47</v>
      </c>
      <c r="B23" s="24" t="s">
        <v>48</v>
      </c>
      <c r="C23" s="24" t="s">
        <v>49</v>
      </c>
      <c r="D23" s="25"/>
      <c r="E23" s="40">
        <v>3</v>
      </c>
      <c r="F23" s="38">
        <v>4315</v>
      </c>
      <c r="G23" s="21"/>
      <c r="H23" s="47">
        <f>I23-I23/100*J6</f>
        <v>1797.9166666666667</v>
      </c>
      <c r="I23" s="38">
        <f>F23/(1+G6/100)</f>
        <v>1797.9166666666667</v>
      </c>
      <c r="J23" s="31">
        <f t="shared" si="1"/>
        <v>0</v>
      </c>
    </row>
    <row r="24" spans="1:10" s="9" customFormat="1" ht="12.75">
      <c r="A24" s="24" t="s">
        <v>50</v>
      </c>
      <c r="B24" s="24" t="s">
        <v>51</v>
      </c>
      <c r="C24" s="24" t="s">
        <v>26</v>
      </c>
      <c r="D24" s="25"/>
      <c r="E24" s="40">
        <v>2</v>
      </c>
      <c r="F24" s="38">
        <v>5335</v>
      </c>
      <c r="G24" s="21"/>
      <c r="H24" s="47">
        <f>I24-I24/100*J6</f>
        <v>2222.916666666667</v>
      </c>
      <c r="I24" s="38">
        <f>F24/(1+G6/100)</f>
        <v>2222.916666666667</v>
      </c>
      <c r="J24" s="31">
        <f t="shared" si="1"/>
        <v>0</v>
      </c>
    </row>
    <row r="25" spans="1:10" s="9" customFormat="1" ht="12.75">
      <c r="A25" s="58" t="s">
        <v>52</v>
      </c>
      <c r="B25" s="59"/>
      <c r="C25" s="60"/>
      <c r="D25" s="25"/>
      <c r="E25" s="40"/>
      <c r="F25" s="38">
        <v>0</v>
      </c>
      <c r="G25" s="21"/>
      <c r="H25" s="47">
        <f>I25-I25/100*J6</f>
        <v>0</v>
      </c>
      <c r="I25" s="38">
        <f>F25/(1+G6/100)</f>
        <v>0</v>
      </c>
      <c r="J25" s="31">
        <f t="shared" si="1"/>
        <v>0</v>
      </c>
    </row>
    <row r="26" spans="1:10" s="9" customFormat="1" ht="12.75">
      <c r="A26" s="24" t="s">
        <v>53</v>
      </c>
      <c r="B26" s="24" t="s">
        <v>54</v>
      </c>
      <c r="C26" s="24" t="s">
        <v>17</v>
      </c>
      <c r="D26" s="25"/>
      <c r="E26" s="40">
        <v>1</v>
      </c>
      <c r="F26" s="38">
        <v>6900</v>
      </c>
      <c r="G26" s="21"/>
      <c r="H26" s="47">
        <f>I26-I26/100*J6</f>
        <v>2875</v>
      </c>
      <c r="I26" s="38">
        <f>F26/(1+G6/100)</f>
        <v>2875</v>
      </c>
      <c r="J26" s="31">
        <f t="shared" si="1"/>
        <v>0</v>
      </c>
    </row>
    <row r="27" spans="1:10" s="9" customFormat="1" ht="12.75">
      <c r="A27" s="58" t="s">
        <v>55</v>
      </c>
      <c r="B27" s="59"/>
      <c r="C27" s="60"/>
      <c r="D27" s="25"/>
      <c r="E27" s="40"/>
      <c r="F27" s="38">
        <v>0</v>
      </c>
      <c r="G27" s="21"/>
      <c r="H27" s="47">
        <f>I27-I27/100*J6</f>
        <v>0</v>
      </c>
      <c r="I27" s="38">
        <f>F27/(1+G6/100)</f>
        <v>0</v>
      </c>
      <c r="J27" s="31">
        <f t="shared" si="1"/>
        <v>0</v>
      </c>
    </row>
    <row r="28" spans="1:10" s="9" customFormat="1" ht="12.75">
      <c r="A28" s="24" t="s">
        <v>56</v>
      </c>
      <c r="B28" s="24" t="s">
        <v>57</v>
      </c>
      <c r="C28" s="24" t="s">
        <v>25</v>
      </c>
      <c r="D28" s="25"/>
      <c r="E28" s="40">
        <v>3</v>
      </c>
      <c r="F28" s="38">
        <v>180</v>
      </c>
      <c r="G28" s="21"/>
      <c r="H28" s="47">
        <f>I28-I28/100*J6</f>
        <v>75</v>
      </c>
      <c r="I28" s="38">
        <f>F28/(1+G6/100)</f>
        <v>75</v>
      </c>
      <c r="J28" s="31">
        <f t="shared" si="1"/>
        <v>0</v>
      </c>
    </row>
    <row r="29" spans="1:10" s="9" customFormat="1" ht="12.75">
      <c r="A29" s="58" t="s">
        <v>58</v>
      </c>
      <c r="B29" s="59"/>
      <c r="C29" s="60"/>
      <c r="D29" s="25"/>
      <c r="E29" s="40"/>
      <c r="F29" s="38">
        <v>0</v>
      </c>
      <c r="G29" s="21"/>
      <c r="H29" s="47">
        <f>I29-I29/100*J6</f>
        <v>0</v>
      </c>
      <c r="I29" s="38">
        <f>F29/(1+G6/100)</f>
        <v>0</v>
      </c>
      <c r="J29" s="31">
        <f t="shared" si="1"/>
        <v>0</v>
      </c>
    </row>
    <row r="30" spans="1:10" s="9" customFormat="1" ht="12.75">
      <c r="A30" s="24" t="s">
        <v>59</v>
      </c>
      <c r="B30" s="24" t="s">
        <v>60</v>
      </c>
      <c r="C30" s="24" t="s">
        <v>61</v>
      </c>
      <c r="D30" s="25"/>
      <c r="E30" s="40">
        <v>6</v>
      </c>
      <c r="F30" s="38">
        <v>1050</v>
      </c>
      <c r="G30" s="21"/>
      <c r="H30" s="47">
        <f>I30-I30/100*J6</f>
        <v>437.5</v>
      </c>
      <c r="I30" s="38">
        <f>F30/(1+G6/100)</f>
        <v>437.5</v>
      </c>
      <c r="J30" s="31">
        <f t="shared" si="1"/>
        <v>0</v>
      </c>
    </row>
    <row r="31" spans="1:10" s="9" customFormat="1" ht="12.75">
      <c r="A31" s="58" t="s">
        <v>62</v>
      </c>
      <c r="B31" s="59"/>
      <c r="C31" s="60"/>
      <c r="D31" s="25"/>
      <c r="E31" s="40"/>
      <c r="F31" s="38">
        <v>0</v>
      </c>
      <c r="G31" s="21"/>
      <c r="H31" s="47">
        <f>I31-I31/100*J6</f>
        <v>0</v>
      </c>
      <c r="I31" s="38">
        <f>F31/(1+G6/100)</f>
        <v>0</v>
      </c>
      <c r="J31" s="31">
        <f t="shared" si="1"/>
        <v>0</v>
      </c>
    </row>
    <row r="32" spans="1:10" s="9" customFormat="1" ht="66" customHeight="1">
      <c r="A32" s="24" t="s">
        <v>63</v>
      </c>
      <c r="B32" s="24" t="s">
        <v>64</v>
      </c>
      <c r="C32" s="24" t="s">
        <v>65</v>
      </c>
      <c r="D32" s="25"/>
      <c r="E32" s="40">
        <v>4</v>
      </c>
      <c r="F32" s="38">
        <v>955</v>
      </c>
      <c r="G32" s="21"/>
      <c r="H32" s="47">
        <f>I32-I32/100*J6</f>
        <v>397.9166666666667</v>
      </c>
      <c r="I32" s="38">
        <f>F32/(1+G6/100)</f>
        <v>397.9166666666667</v>
      </c>
      <c r="J32" s="31">
        <f t="shared" si="1"/>
        <v>0</v>
      </c>
    </row>
    <row r="33" spans="1:10" s="9" customFormat="1" ht="36.75" customHeight="1">
      <c r="A33" s="24" t="s">
        <v>68</v>
      </c>
      <c r="B33" s="24" t="s">
        <v>69</v>
      </c>
      <c r="C33" s="24" t="s">
        <v>70</v>
      </c>
      <c r="D33" s="25"/>
      <c r="E33" s="40">
        <v>7</v>
      </c>
      <c r="F33" s="38">
        <v>850</v>
      </c>
      <c r="G33" s="21"/>
      <c r="H33" s="47">
        <f>I33-I33/100*J6</f>
        <v>354.1666666666667</v>
      </c>
      <c r="I33" s="38">
        <f>F33/(1+G6/100)</f>
        <v>354.1666666666667</v>
      </c>
      <c r="J33" s="31">
        <f t="shared" si="1"/>
        <v>0</v>
      </c>
    </row>
    <row r="34" spans="1:10" s="9" customFormat="1" ht="42" customHeight="1">
      <c r="A34" s="24" t="s">
        <v>71</v>
      </c>
      <c r="B34" s="24" t="s">
        <v>72</v>
      </c>
      <c r="C34" s="24" t="s">
        <v>73</v>
      </c>
      <c r="D34" s="25"/>
      <c r="E34" s="40">
        <v>28</v>
      </c>
      <c r="F34" s="38">
        <v>850</v>
      </c>
      <c r="G34" s="21"/>
      <c r="H34" s="47">
        <f>I34-I34/100*J6</f>
        <v>354.1666666666667</v>
      </c>
      <c r="I34" s="38">
        <f>F34/(1+G6/100)</f>
        <v>354.1666666666667</v>
      </c>
      <c r="J34" s="31">
        <f aca="true" t="shared" si="2" ref="J34:J42">I34*G34</f>
        <v>0</v>
      </c>
    </row>
    <row r="35" spans="1:10" s="9" customFormat="1" ht="36.75" customHeight="1">
      <c r="A35" s="24" t="s">
        <v>74</v>
      </c>
      <c r="B35" s="24" t="s">
        <v>75</v>
      </c>
      <c r="C35" s="24" t="s">
        <v>66</v>
      </c>
      <c r="D35" s="25"/>
      <c r="E35" s="40">
        <v>4</v>
      </c>
      <c r="F35" s="38">
        <v>980</v>
      </c>
      <c r="G35" s="21"/>
      <c r="H35" s="47">
        <f>I35-I35/100*J6</f>
        <v>408.33333333333337</v>
      </c>
      <c r="I35" s="38">
        <f>F35/(1+G6/100)</f>
        <v>408.33333333333337</v>
      </c>
      <c r="J35" s="31">
        <f t="shared" si="2"/>
        <v>0</v>
      </c>
    </row>
    <row r="36" spans="1:10" s="9" customFormat="1" ht="46.5" customHeight="1">
      <c r="A36" s="24" t="s">
        <v>76</v>
      </c>
      <c r="B36" s="24" t="s">
        <v>77</v>
      </c>
      <c r="C36" s="24" t="s">
        <v>65</v>
      </c>
      <c r="D36" s="25"/>
      <c r="E36" s="40">
        <v>23</v>
      </c>
      <c r="F36" s="38">
        <v>980</v>
      </c>
      <c r="G36" s="21"/>
      <c r="H36" s="47">
        <f>I36-I36/100*J6</f>
        <v>408.33333333333337</v>
      </c>
      <c r="I36" s="38">
        <f>F36/(1+G6/100)</f>
        <v>408.33333333333337</v>
      </c>
      <c r="J36" s="31">
        <f t="shared" si="2"/>
        <v>0</v>
      </c>
    </row>
    <row r="37" spans="1:10" s="9" customFormat="1" ht="70.5" customHeight="1">
      <c r="A37" s="24" t="s">
        <v>78</v>
      </c>
      <c r="B37" s="24" t="s">
        <v>79</v>
      </c>
      <c r="C37" s="24" t="s">
        <v>80</v>
      </c>
      <c r="D37" s="25"/>
      <c r="E37" s="40">
        <v>6</v>
      </c>
      <c r="F37" s="38">
        <v>810</v>
      </c>
      <c r="G37" s="21"/>
      <c r="H37" s="47">
        <f>I37-I37/100*J6</f>
        <v>337.5</v>
      </c>
      <c r="I37" s="38">
        <f>F37/(1+G6/100)</f>
        <v>337.5</v>
      </c>
      <c r="J37" s="31">
        <f t="shared" si="2"/>
        <v>0</v>
      </c>
    </row>
    <row r="38" spans="1:10" s="9" customFormat="1" ht="77.25" customHeight="1">
      <c r="A38" s="24" t="s">
        <v>82</v>
      </c>
      <c r="B38" s="24" t="s">
        <v>83</v>
      </c>
      <c r="C38" s="24" t="s">
        <v>67</v>
      </c>
      <c r="D38" s="25"/>
      <c r="E38" s="40">
        <v>42</v>
      </c>
      <c r="F38" s="38">
        <v>920</v>
      </c>
      <c r="G38" s="21"/>
      <c r="H38" s="47">
        <f>I38-I38/100*J6</f>
        <v>383.33333333333337</v>
      </c>
      <c r="I38" s="38">
        <f>F38/(1+G6/100)</f>
        <v>383.33333333333337</v>
      </c>
      <c r="J38" s="31">
        <f t="shared" si="2"/>
        <v>0</v>
      </c>
    </row>
    <row r="39" spans="1:10" s="9" customFormat="1" ht="63.75" customHeight="1">
      <c r="A39" s="24" t="s">
        <v>84</v>
      </c>
      <c r="B39" s="24" t="s">
        <v>85</v>
      </c>
      <c r="C39" s="24" t="s">
        <v>67</v>
      </c>
      <c r="D39" s="25"/>
      <c r="E39" s="40">
        <v>76</v>
      </c>
      <c r="F39" s="38">
        <v>380</v>
      </c>
      <c r="G39" s="21"/>
      <c r="H39" s="47">
        <f>I39-I39/100*J6</f>
        <v>158.33333333333334</v>
      </c>
      <c r="I39" s="38">
        <f>F39/(1+G6/100)</f>
        <v>158.33333333333334</v>
      </c>
      <c r="J39" s="31">
        <f t="shared" si="2"/>
        <v>0</v>
      </c>
    </row>
    <row r="40" spans="1:10" s="9" customFormat="1" ht="27" customHeight="1">
      <c r="A40" s="24" t="s">
        <v>87</v>
      </c>
      <c r="B40" s="24" t="s">
        <v>88</v>
      </c>
      <c r="C40" s="24" t="s">
        <v>65</v>
      </c>
      <c r="D40" s="25"/>
      <c r="E40" s="40">
        <v>8</v>
      </c>
      <c r="F40" s="38">
        <v>760</v>
      </c>
      <c r="G40" s="21"/>
      <c r="H40" s="47">
        <f>I40-I40/100*J6</f>
        <v>316.6666666666667</v>
      </c>
      <c r="I40" s="38">
        <f>F40/(1+G6/100)</f>
        <v>316.6666666666667</v>
      </c>
      <c r="J40" s="31">
        <f t="shared" si="2"/>
        <v>0</v>
      </c>
    </row>
    <row r="41" spans="1:10" s="9" customFormat="1" ht="27" customHeight="1">
      <c r="A41" s="24" t="s">
        <v>89</v>
      </c>
      <c r="B41" s="24" t="s">
        <v>90</v>
      </c>
      <c r="C41" s="24" t="s">
        <v>80</v>
      </c>
      <c r="D41" s="25"/>
      <c r="E41" s="40">
        <v>4</v>
      </c>
      <c r="F41" s="38">
        <v>760</v>
      </c>
      <c r="G41" s="21"/>
      <c r="H41" s="47">
        <f>I41-I41/100*J6</f>
        <v>316.6666666666667</v>
      </c>
      <c r="I41" s="38">
        <f>F41/(1+G6/100)</f>
        <v>316.6666666666667</v>
      </c>
      <c r="J41" s="31">
        <f t="shared" si="2"/>
        <v>0</v>
      </c>
    </row>
    <row r="42" spans="1:10" s="9" customFormat="1" ht="27" customHeight="1">
      <c r="A42" s="24" t="s">
        <v>91</v>
      </c>
      <c r="B42" s="24" t="s">
        <v>92</v>
      </c>
      <c r="C42" s="24" t="s">
        <v>80</v>
      </c>
      <c r="D42" s="25"/>
      <c r="E42" s="40">
        <v>3</v>
      </c>
      <c r="F42" s="38">
        <v>760</v>
      </c>
      <c r="G42" s="21"/>
      <c r="H42" s="47">
        <f>I42-I42/100*J6</f>
        <v>316.6666666666667</v>
      </c>
      <c r="I42" s="38">
        <f>F42/(1+G6/100)</f>
        <v>316.6666666666667</v>
      </c>
      <c r="J42" s="31">
        <f t="shared" si="2"/>
        <v>0</v>
      </c>
    </row>
    <row r="43" spans="1:10" s="9" customFormat="1" ht="69.75" customHeight="1">
      <c r="A43" s="24" t="s">
        <v>93</v>
      </c>
      <c r="B43" s="24" t="s">
        <v>94</v>
      </c>
      <c r="C43" s="24" t="s">
        <v>18</v>
      </c>
      <c r="D43" s="25"/>
      <c r="E43" s="40">
        <v>1</v>
      </c>
      <c r="F43" s="38">
        <v>505</v>
      </c>
      <c r="G43" s="21"/>
      <c r="H43" s="47">
        <f>I43-I43/100*J6</f>
        <v>210.41666666666669</v>
      </c>
      <c r="I43" s="38">
        <f>F43/(1+G6/100)</f>
        <v>210.41666666666669</v>
      </c>
      <c r="J43" s="31">
        <f aca="true" t="shared" si="3" ref="J43:J50">I43*G43</f>
        <v>0</v>
      </c>
    </row>
    <row r="44" spans="1:10" s="9" customFormat="1" ht="64.5" customHeight="1">
      <c r="A44" s="24" t="s">
        <v>95</v>
      </c>
      <c r="B44" s="24" t="s">
        <v>96</v>
      </c>
      <c r="C44" s="24" t="s">
        <v>81</v>
      </c>
      <c r="D44" s="25"/>
      <c r="E44" s="40">
        <v>1</v>
      </c>
      <c r="F44" s="38">
        <v>690</v>
      </c>
      <c r="G44" s="21"/>
      <c r="H44" s="47">
        <f>I44-I44/100*J6</f>
        <v>287.5</v>
      </c>
      <c r="I44" s="38">
        <f>F44/(1+G6/100)</f>
        <v>287.5</v>
      </c>
      <c r="J44" s="31">
        <f t="shared" si="3"/>
        <v>0</v>
      </c>
    </row>
    <row r="45" spans="1:10" s="9" customFormat="1" ht="60.75" customHeight="1">
      <c r="A45" s="24" t="s">
        <v>97</v>
      </c>
      <c r="B45" s="24" t="s">
        <v>98</v>
      </c>
      <c r="C45" s="24" t="s">
        <v>99</v>
      </c>
      <c r="D45" s="25"/>
      <c r="E45" s="40">
        <v>5</v>
      </c>
      <c r="F45" s="38">
        <v>710</v>
      </c>
      <c r="G45" s="21"/>
      <c r="H45" s="47">
        <f>I45-I45/100*J6</f>
        <v>295.83333333333337</v>
      </c>
      <c r="I45" s="38">
        <f>F45/(1+G6/100)</f>
        <v>295.83333333333337</v>
      </c>
      <c r="J45" s="31">
        <f t="shared" si="3"/>
        <v>0</v>
      </c>
    </row>
    <row r="46" spans="1:10" s="9" customFormat="1" ht="67.5" customHeight="1">
      <c r="A46" s="24" t="s">
        <v>100</v>
      </c>
      <c r="B46" s="24" t="s">
        <v>101</v>
      </c>
      <c r="C46" s="24" t="s">
        <v>99</v>
      </c>
      <c r="D46" s="25"/>
      <c r="E46" s="40">
        <v>9</v>
      </c>
      <c r="F46" s="38">
        <v>710</v>
      </c>
      <c r="G46" s="21"/>
      <c r="H46" s="47">
        <f>I46-I46/100*J6</f>
        <v>295.83333333333337</v>
      </c>
      <c r="I46" s="38">
        <f>F46/(1+G6/100)</f>
        <v>295.83333333333337</v>
      </c>
      <c r="J46" s="31">
        <f t="shared" si="3"/>
        <v>0</v>
      </c>
    </row>
    <row r="47" spans="1:10" s="9" customFormat="1" ht="65.25" customHeight="1">
      <c r="A47" s="24" t="s">
        <v>102</v>
      </c>
      <c r="B47" s="24" t="s">
        <v>103</v>
      </c>
      <c r="C47" s="24" t="s">
        <v>18</v>
      </c>
      <c r="D47" s="25"/>
      <c r="E47" s="40">
        <v>5</v>
      </c>
      <c r="F47" s="38">
        <v>735</v>
      </c>
      <c r="G47" s="21"/>
      <c r="H47" s="47">
        <f>I47-I47/100*J6</f>
        <v>306.25</v>
      </c>
      <c r="I47" s="38">
        <f>F47/(1+G6/100)</f>
        <v>306.25</v>
      </c>
      <c r="J47" s="31">
        <f t="shared" si="3"/>
        <v>0</v>
      </c>
    </row>
    <row r="48" spans="1:10" s="9" customFormat="1" ht="12.75">
      <c r="A48" s="58" t="s">
        <v>104</v>
      </c>
      <c r="B48" s="59"/>
      <c r="C48" s="60"/>
      <c r="D48" s="25"/>
      <c r="E48" s="40"/>
      <c r="F48" s="38">
        <v>0</v>
      </c>
      <c r="G48" s="21"/>
      <c r="H48" s="47">
        <f>I48-I48/100*J6</f>
        <v>0</v>
      </c>
      <c r="I48" s="38">
        <f>F48/(1+G6/100)</f>
        <v>0</v>
      </c>
      <c r="J48" s="31">
        <f t="shared" si="3"/>
        <v>0</v>
      </c>
    </row>
    <row r="49" spans="1:10" s="9" customFormat="1" ht="12.75">
      <c r="A49" s="24" t="s">
        <v>105</v>
      </c>
      <c r="B49" s="24" t="s">
        <v>106</v>
      </c>
      <c r="C49" s="24" t="s">
        <v>107</v>
      </c>
      <c r="D49" s="25"/>
      <c r="E49" s="40">
        <v>2</v>
      </c>
      <c r="F49" s="38">
        <v>520</v>
      </c>
      <c r="G49" s="21"/>
      <c r="H49" s="47">
        <f>I49-I49/100*J6</f>
        <v>216.66666666666669</v>
      </c>
      <c r="I49" s="38">
        <f>F49/(1+G6/100)</f>
        <v>216.66666666666669</v>
      </c>
      <c r="J49" s="31">
        <f t="shared" si="3"/>
        <v>0</v>
      </c>
    </row>
    <row r="50" spans="1:10" s="9" customFormat="1" ht="12.75">
      <c r="A50" s="24" t="s">
        <v>108</v>
      </c>
      <c r="B50" s="24" t="s">
        <v>109</v>
      </c>
      <c r="C50" s="24" t="s">
        <v>86</v>
      </c>
      <c r="D50" s="25"/>
      <c r="E50" s="40">
        <v>1</v>
      </c>
      <c r="F50" s="38">
        <v>290</v>
      </c>
      <c r="G50" s="21"/>
      <c r="H50" s="47">
        <f>I50-I50/100*J6</f>
        <v>120.83333333333334</v>
      </c>
      <c r="I50" s="38">
        <f>F50/(1+G6/100)</f>
        <v>120.83333333333334</v>
      </c>
      <c r="J50" s="31">
        <f t="shared" si="3"/>
        <v>0</v>
      </c>
    </row>
    <row r="51" spans="1:16" ht="15.75">
      <c r="A51" s="10"/>
      <c r="B51" s="10"/>
      <c r="C51" s="10"/>
      <c r="D51" s="10"/>
      <c r="E51" s="10"/>
      <c r="F51" s="32"/>
      <c r="G51" s="20"/>
      <c r="H51" s="48"/>
      <c r="I51" s="32"/>
      <c r="J51" s="32"/>
      <c r="K51" s="10"/>
      <c r="L51" s="10"/>
      <c r="M51" s="10"/>
      <c r="N51" s="10"/>
      <c r="O51" s="10"/>
      <c r="P51" s="3"/>
    </row>
    <row r="52" spans="4:22" ht="12.75">
      <c r="D52" s="11"/>
      <c r="E52" s="11"/>
      <c r="F52" s="33" t="s">
        <v>110</v>
      </c>
      <c r="G52" s="12" t="str">
        <f>CONCATENATE(G6)</f>
        <v>140</v>
      </c>
      <c r="H52" s="49" t="s">
        <v>111</v>
      </c>
      <c r="I52" s="33"/>
      <c r="J52" s="33">
        <f>SUM(J10:J50)</f>
        <v>0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0"/>
    </row>
    <row r="53" spans="4:22" ht="12.75">
      <c r="D53" s="11"/>
      <c r="E53" s="11"/>
      <c r="F53" s="33" t="s">
        <v>112</v>
      </c>
      <c r="G53" s="12"/>
      <c r="H53" s="49"/>
      <c r="I53" s="33"/>
      <c r="J53" s="33">
        <f>J52/100*0</f>
        <v>0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0"/>
    </row>
    <row r="54" spans="4:22" ht="12.75">
      <c r="D54" s="11"/>
      <c r="E54" s="11"/>
      <c r="F54" s="33" t="s">
        <v>113</v>
      </c>
      <c r="G54" s="12" t="str">
        <f>CONCATENATE(J6)</f>
        <v>0</v>
      </c>
      <c r="H54" s="49" t="s">
        <v>111</v>
      </c>
      <c r="I54" s="33"/>
      <c r="J54" s="33">
        <f>J52-J52/100*J6</f>
        <v>0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0"/>
    </row>
    <row r="55" spans="4:22" ht="12.75">
      <c r="D55" s="11"/>
      <c r="E55" s="11"/>
      <c r="F55" s="33"/>
      <c r="G55" s="12"/>
      <c r="H55" s="49"/>
      <c r="I55" s="33"/>
      <c r="J55" s="33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0"/>
    </row>
    <row r="56" spans="4:22" ht="12.75">
      <c r="D56" s="11"/>
      <c r="E56" s="11"/>
      <c r="F56" s="33"/>
      <c r="G56" s="12"/>
      <c r="H56" s="49"/>
      <c r="I56" s="33"/>
      <c r="J56" s="33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0"/>
    </row>
  </sheetData>
  <sheetProtection/>
  <mergeCells count="12">
    <mergeCell ref="A48:C48"/>
    <mergeCell ref="A25:C25"/>
    <mergeCell ref="A27:C27"/>
    <mergeCell ref="A29:C29"/>
    <mergeCell ref="A31:C31"/>
    <mergeCell ref="D8:E8"/>
    <mergeCell ref="A12:C12"/>
    <mergeCell ref="A18:C18"/>
    <mergeCell ref="A10:C10"/>
    <mergeCell ref="A8:A9"/>
    <mergeCell ref="B8:B9"/>
    <mergeCell ref="C8:C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 Дата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Andrey</cp:lastModifiedBy>
  <dcterms:created xsi:type="dcterms:W3CDTF">2008-07-30T09:18:15Z</dcterms:created>
  <dcterms:modified xsi:type="dcterms:W3CDTF">2013-04-04T00:57:01Z</dcterms:modified>
  <cp:category/>
  <cp:version/>
  <cp:contentType/>
  <cp:contentStatus/>
</cp:coreProperties>
</file>