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<sst xmlns="http://schemas.openxmlformats.org/spreadsheetml/2006/main" count="306" uniqueCount="138">
  <si>
    <t>Модель</t>
  </si>
  <si>
    <t>Цена</t>
  </si>
  <si>
    <t>Сумма</t>
  </si>
  <si>
    <t>Код</t>
  </si>
  <si>
    <t xml:space="preserve">Бланк предзаказа </t>
  </si>
  <si>
    <t>РРЦ</t>
  </si>
  <si>
    <t>Сумма по ПР:</t>
  </si>
  <si>
    <t>со скидкой справочно</t>
  </si>
  <si>
    <t>по ПР</t>
  </si>
  <si>
    <t>заказ</t>
  </si>
  <si>
    <t>Цвет</t>
  </si>
  <si>
    <t>Остатки по "свободному" складу (Размер)</t>
  </si>
  <si>
    <t>Куртка ветрозащитная</t>
  </si>
  <si>
    <t>XS</t>
  </si>
  <si>
    <t>S</t>
  </si>
  <si>
    <t>M</t>
  </si>
  <si>
    <t>L</t>
  </si>
  <si>
    <t>XL</t>
  </si>
  <si>
    <t>XXL</t>
  </si>
  <si>
    <t>Куртка Rain Fox II GTX</t>
  </si>
  <si>
    <t>00000011051</t>
  </si>
  <si>
    <t>1000/черный</t>
  </si>
  <si>
    <t>1300/красный</t>
  </si>
  <si>
    <t>8100/океан</t>
  </si>
  <si>
    <t>8200/синий</t>
  </si>
  <si>
    <t>Куртка Tanker GTX</t>
  </si>
  <si>
    <t>00000011074</t>
  </si>
  <si>
    <t>2000/асфальт</t>
  </si>
  <si>
    <t>4100/хаки</t>
  </si>
  <si>
    <t>5900/т.хаки</t>
  </si>
  <si>
    <t>2310/оранжевый/черный</t>
  </si>
  <si>
    <t>Куртка Trango GTX</t>
  </si>
  <si>
    <t>00000011078</t>
  </si>
  <si>
    <t>7510/бл.голубой/черный</t>
  </si>
  <si>
    <t>2010/асфальт/черный</t>
  </si>
  <si>
    <t>1310/красный/черный</t>
  </si>
  <si>
    <t>9110/т.синий/черный</t>
  </si>
  <si>
    <t>5310/травяной/черный</t>
  </si>
  <si>
    <t>Куртка Vector GTX</t>
  </si>
  <si>
    <t>00000011093</t>
  </si>
  <si>
    <t>2300/оранжевый</t>
  </si>
  <si>
    <t>7000/св.серый</t>
  </si>
  <si>
    <t>Куртка X4 GTX</t>
  </si>
  <si>
    <t>00000011112</t>
  </si>
  <si>
    <t>R300/красный марс</t>
  </si>
  <si>
    <t>Куртка ветрозащитная Trek Super Light</t>
  </si>
  <si>
    <t>00000015582</t>
  </si>
  <si>
    <t>6300/ривьера</t>
  </si>
  <si>
    <t>1100/бордовый</t>
  </si>
  <si>
    <t>Куртка Trek II ветрозащитная</t>
  </si>
  <si>
    <t>00000029126</t>
  </si>
  <si>
    <t>Куртка Tanker GTX W</t>
  </si>
  <si>
    <t>00000035648</t>
  </si>
  <si>
    <t>8000/белый</t>
  </si>
  <si>
    <t>8110/океан/черный</t>
  </si>
  <si>
    <t>Куртка ветрозащитная K2</t>
  </si>
  <si>
    <t>1320/красный/асфальт</t>
  </si>
  <si>
    <t>00000010989</t>
  </si>
  <si>
    <t>8120/океан/асфальт</t>
  </si>
  <si>
    <t>7020/св.серый/асфальт</t>
  </si>
  <si>
    <t>Куртка ветрозащитная Valencia</t>
  </si>
  <si>
    <t>00000010518</t>
  </si>
  <si>
    <t>3000/т.серый</t>
  </si>
  <si>
    <t>1200/т.красный</t>
  </si>
  <si>
    <t>5700/серо-зеленый</t>
  </si>
  <si>
    <t>3600/walnut</t>
  </si>
  <si>
    <t>Куртка ветрозащитная Trilite Jacket 08</t>
  </si>
  <si>
    <t>00000010516</t>
  </si>
  <si>
    <t>4010/серый/черный</t>
  </si>
  <si>
    <t>4210/эвкалипт/черный</t>
  </si>
  <si>
    <t>Куртка ветрозащитная Kara-Su 08</t>
  </si>
  <si>
    <t>00000010504</t>
  </si>
  <si>
    <t>F400/янтарь</t>
  </si>
  <si>
    <t>4300/желтый</t>
  </si>
  <si>
    <t>Куртка утепленная</t>
  </si>
  <si>
    <t>Куртка Verona</t>
  </si>
  <si>
    <t>00000023272</t>
  </si>
  <si>
    <t>Куртка утепленная Ultra Light Thl II</t>
  </si>
  <si>
    <t>00000029048</t>
  </si>
  <si>
    <t>Куртка утепленная Valley II</t>
  </si>
  <si>
    <t>00000031023</t>
  </si>
  <si>
    <t>Куртка утепленная Snow Man</t>
  </si>
  <si>
    <t>00000010686</t>
  </si>
  <si>
    <t>8220/синий/асфальт</t>
  </si>
  <si>
    <t>Куртка пуховая</t>
  </si>
  <si>
    <t>Без размера</t>
  </si>
  <si>
    <t>2900/коричневый</t>
  </si>
  <si>
    <t>Куртка пуховая Ultra Light II</t>
  </si>
  <si>
    <t>00000029047</t>
  </si>
  <si>
    <t>Куртка пуховая Isabella</t>
  </si>
  <si>
    <t>00000023271</t>
  </si>
  <si>
    <t>4310/желтый/черный</t>
  </si>
  <si>
    <t>Куртка пуховая New Heights</t>
  </si>
  <si>
    <t>00000011146</t>
  </si>
  <si>
    <t>Пуховое пальто Anet</t>
  </si>
  <si>
    <t>00000031017</t>
  </si>
  <si>
    <t>4000/серый</t>
  </si>
  <si>
    <t>Куртка пуховая Hunter II</t>
  </si>
  <si>
    <t>00000031019</t>
  </si>
  <si>
    <t>Куртка пуховая Logan II</t>
  </si>
  <si>
    <t>00000031020</t>
  </si>
  <si>
    <t>Куртка пуховая Helga жен.</t>
  </si>
  <si>
    <t>00000031024</t>
  </si>
  <si>
    <t>9900/черно-синий</t>
  </si>
  <si>
    <t>Куртка Kodiak GTX W</t>
  </si>
  <si>
    <t>00000035643</t>
  </si>
  <si>
    <t>Куртка пуховая Venera II</t>
  </si>
  <si>
    <t>00000035647</t>
  </si>
  <si>
    <t>Куртка пуховая Everest Micro Light</t>
  </si>
  <si>
    <t>00000010569</t>
  </si>
  <si>
    <t>Куртка пуховая Palanga</t>
  </si>
  <si>
    <t>00000010596</t>
  </si>
  <si>
    <t>Куртка пуховая Baltoro XX</t>
  </si>
  <si>
    <t>00000011103</t>
  </si>
  <si>
    <t>R310/красный марс/черный</t>
  </si>
  <si>
    <t>Куртка Kodiak GTX</t>
  </si>
  <si>
    <t>00000010993</t>
  </si>
  <si>
    <t>Куртка пуховая Extra Light XX</t>
  </si>
  <si>
    <t>00000010968</t>
  </si>
  <si>
    <t>Куртка пуховая West Face Extreme</t>
  </si>
  <si>
    <t>00000010620</t>
  </si>
  <si>
    <t>4320/желтый/асфальт</t>
  </si>
  <si>
    <t>Куртка пуховая Tanana</t>
  </si>
  <si>
    <t>00000010612</t>
  </si>
  <si>
    <t>R100/коралл</t>
  </si>
  <si>
    <t>B100/св.голубой</t>
  </si>
  <si>
    <t>6000/сер.крем</t>
  </si>
  <si>
    <t>7500/бл.голубой</t>
  </si>
  <si>
    <t>20.03.2013</t>
  </si>
  <si>
    <t xml:space="preserve">Покупатель: </t>
  </si>
  <si>
    <t xml:space="preserve">ИНН покупателя: </t>
  </si>
  <si>
    <t xml:space="preserve">Адрес, Телефон: </t>
  </si>
  <si>
    <t xml:space="preserve">Ответств. лицо: </t>
  </si>
  <si>
    <t xml:space="preserve">Менеджер по договору: </t>
  </si>
  <si>
    <t>Спецпредложение</t>
  </si>
  <si>
    <t>Куртки Red Fox</t>
  </si>
  <si>
    <r>
      <t>Минимальная сумма покупки</t>
    </r>
    <r>
      <rPr>
        <b/>
        <sz val="8"/>
        <color indexed="10"/>
        <rFont val="Arial Cyr"/>
        <family val="0"/>
      </rPr>
      <t xml:space="preserve"> - 70 000 р. (Наценка 170%!!!)</t>
    </r>
  </si>
  <si>
    <r>
      <t xml:space="preserve">При покупке более </t>
    </r>
    <r>
      <rPr>
        <b/>
        <sz val="8"/>
        <color indexed="10"/>
        <rFont val="Arial Cyr"/>
        <family val="0"/>
      </rPr>
      <t>175 000 р.</t>
    </r>
    <r>
      <rPr>
        <b/>
        <sz val="8"/>
        <rFont val="Arial Cyr"/>
        <family val="0"/>
      </rPr>
      <t xml:space="preserve"> - допскидка </t>
    </r>
    <r>
      <rPr>
        <b/>
        <sz val="8"/>
        <color indexed="10"/>
        <rFont val="Arial Cyr"/>
        <family val="0"/>
      </rPr>
      <t>5%</t>
    </r>
    <r>
      <rPr>
        <b/>
        <sz val="8"/>
        <rFont val="Arial Cyr"/>
        <family val="0"/>
      </rPr>
      <t xml:space="preserve">, более </t>
    </r>
    <r>
      <rPr>
        <b/>
        <sz val="8"/>
        <color indexed="10"/>
        <rFont val="Arial Cyr"/>
        <family val="0"/>
      </rPr>
      <t>350 000 р</t>
    </r>
    <r>
      <rPr>
        <b/>
        <sz val="8"/>
        <rFont val="Arial Cyr"/>
        <family val="0"/>
      </rPr>
      <t xml:space="preserve">. - </t>
    </r>
    <r>
      <rPr>
        <b/>
        <sz val="8"/>
        <color indexed="10"/>
        <rFont val="Arial Cyr"/>
        <family val="0"/>
      </rPr>
      <t>10%</t>
    </r>
    <r>
      <rPr>
        <b/>
        <sz val="8"/>
        <rFont val="Arial Cyr"/>
        <family val="0"/>
      </rPr>
      <t xml:space="preserve">, более </t>
    </r>
    <r>
      <rPr>
        <b/>
        <sz val="8"/>
        <color indexed="10"/>
        <rFont val="Arial Cyr"/>
        <family val="0"/>
      </rPr>
      <t>700 000 р</t>
    </r>
    <r>
      <rPr>
        <b/>
        <sz val="8"/>
        <rFont val="Arial Cyr"/>
        <family val="0"/>
      </rPr>
      <t xml:space="preserve">. - </t>
    </r>
    <r>
      <rPr>
        <b/>
        <sz val="8"/>
        <color indexed="10"/>
        <rFont val="Arial Cyr"/>
        <family val="0"/>
      </rPr>
      <t>20%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</si>
</sst>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4"/>
      <name val="Comic Sans MS"/>
      <family val="4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8"/>
      <color indexed="8"/>
      <name val="Arial Cyr"/>
      <family val="0"/>
    </font>
    <font>
      <b/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5" fillId="0" borderId="13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5" fillId="34" borderId="12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2" fontId="5" fillId="0" borderId="22" xfId="0" applyNumberFormat="1" applyFont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10" fillId="36" borderId="0" xfId="0" applyFont="1" applyFill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19050</xdr:rowOff>
    </xdr:from>
    <xdr:to>
      <xdr:col>1</xdr:col>
      <xdr:colOff>904875</xdr:colOff>
      <xdr:row>9</xdr:row>
      <xdr:rowOff>895350</xdr:rowOff>
    </xdr:to>
    <xdr:pic>
      <xdr:nvPicPr>
        <xdr:cNvPr id="1" name="Picture 1" descr="Rain Fox ii GT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77165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19050</xdr:rowOff>
    </xdr:from>
    <xdr:to>
      <xdr:col>1</xdr:col>
      <xdr:colOff>895350</xdr:colOff>
      <xdr:row>11</xdr:row>
      <xdr:rowOff>504825</xdr:rowOff>
    </xdr:to>
    <xdr:pic>
      <xdr:nvPicPr>
        <xdr:cNvPr id="2" name="Picture 2" descr="Tanker GT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2695575"/>
          <a:ext cx="866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923925</xdr:colOff>
      <xdr:row>14</xdr:row>
      <xdr:rowOff>285750</xdr:rowOff>
    </xdr:to>
    <xdr:pic>
      <xdr:nvPicPr>
        <xdr:cNvPr id="3" name="Picture 3" descr="Trango GT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393382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19050</xdr:rowOff>
    </xdr:from>
    <xdr:to>
      <xdr:col>1</xdr:col>
      <xdr:colOff>895350</xdr:colOff>
      <xdr:row>19</xdr:row>
      <xdr:rowOff>0</xdr:rowOff>
    </xdr:to>
    <xdr:pic>
      <xdr:nvPicPr>
        <xdr:cNvPr id="4" name="Picture 4" descr="Vector GT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4886325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28575</xdr:rowOff>
    </xdr:from>
    <xdr:to>
      <xdr:col>1</xdr:col>
      <xdr:colOff>895350</xdr:colOff>
      <xdr:row>20</xdr:row>
      <xdr:rowOff>381000</xdr:rowOff>
    </xdr:to>
    <xdr:pic>
      <xdr:nvPicPr>
        <xdr:cNvPr id="5" name="Picture 5" descr="X4 GT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5953125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876300</xdr:colOff>
      <xdr:row>23</xdr:row>
      <xdr:rowOff>314325</xdr:rowOff>
    </xdr:to>
    <xdr:pic>
      <xdr:nvPicPr>
        <xdr:cNvPr id="6" name="Picture 6" descr="Trek super ligh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14600" y="6696075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</xdr:rowOff>
    </xdr:from>
    <xdr:to>
      <xdr:col>1</xdr:col>
      <xdr:colOff>885825</xdr:colOff>
      <xdr:row>24</xdr:row>
      <xdr:rowOff>885825</xdr:rowOff>
    </xdr:to>
    <xdr:pic>
      <xdr:nvPicPr>
        <xdr:cNvPr id="7" name="Picture 7" descr="Trek II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95550" y="7629525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19050</xdr:rowOff>
    </xdr:from>
    <xdr:to>
      <xdr:col>1</xdr:col>
      <xdr:colOff>895350</xdr:colOff>
      <xdr:row>25</xdr:row>
      <xdr:rowOff>742950</xdr:rowOff>
    </xdr:to>
    <xdr:pic>
      <xdr:nvPicPr>
        <xdr:cNvPr id="8" name="Picture 8" descr="Tanker GTX 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05075" y="8524875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9525</xdr:rowOff>
    </xdr:from>
    <xdr:to>
      <xdr:col>1</xdr:col>
      <xdr:colOff>914400</xdr:colOff>
      <xdr:row>31</xdr:row>
      <xdr:rowOff>142875</xdr:rowOff>
    </xdr:to>
    <xdr:pic>
      <xdr:nvPicPr>
        <xdr:cNvPr id="9" name="Picture 9" descr="K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05075" y="926782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19050</xdr:rowOff>
    </xdr:from>
    <xdr:to>
      <xdr:col>1</xdr:col>
      <xdr:colOff>923925</xdr:colOff>
      <xdr:row>38</xdr:row>
      <xdr:rowOff>133350</xdr:rowOff>
    </xdr:to>
    <xdr:pic>
      <xdr:nvPicPr>
        <xdr:cNvPr id="10" name="Picture 10" descr="Valenc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05075" y="10267950"/>
          <a:ext cx="904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9525</xdr:rowOff>
    </xdr:from>
    <xdr:to>
      <xdr:col>1</xdr:col>
      <xdr:colOff>904875</xdr:colOff>
      <xdr:row>41</xdr:row>
      <xdr:rowOff>323850</xdr:rowOff>
    </xdr:to>
    <xdr:pic>
      <xdr:nvPicPr>
        <xdr:cNvPr id="11" name="Picture 11" descr="Trilite Jacket 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95550" y="1139190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42</xdr:row>
      <xdr:rowOff>9525</xdr:rowOff>
    </xdr:from>
    <xdr:to>
      <xdr:col>1</xdr:col>
      <xdr:colOff>904875</xdr:colOff>
      <xdr:row>46</xdr:row>
      <xdr:rowOff>152400</xdr:rowOff>
    </xdr:to>
    <xdr:pic>
      <xdr:nvPicPr>
        <xdr:cNvPr id="12" name="Picture 12" descr="Kara-Su 0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95550" y="1236345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9525</xdr:rowOff>
    </xdr:from>
    <xdr:to>
      <xdr:col>1</xdr:col>
      <xdr:colOff>914400</xdr:colOff>
      <xdr:row>53</xdr:row>
      <xdr:rowOff>933450</xdr:rowOff>
    </xdr:to>
    <xdr:pic>
      <xdr:nvPicPr>
        <xdr:cNvPr id="13" name="Picture 13" descr="Ultra light Thl II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05075" y="14335125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54</xdr:row>
      <xdr:rowOff>9525</xdr:rowOff>
    </xdr:from>
    <xdr:to>
      <xdr:col>1</xdr:col>
      <xdr:colOff>923925</xdr:colOff>
      <xdr:row>54</xdr:row>
      <xdr:rowOff>914400</xdr:rowOff>
    </xdr:to>
    <xdr:pic>
      <xdr:nvPicPr>
        <xdr:cNvPr id="14" name="Picture 14" descr="Valley II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95550" y="152685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55</xdr:row>
      <xdr:rowOff>19050</xdr:rowOff>
    </xdr:from>
    <xdr:to>
      <xdr:col>1</xdr:col>
      <xdr:colOff>904875</xdr:colOff>
      <xdr:row>59</xdr:row>
      <xdr:rowOff>161925</xdr:rowOff>
    </xdr:to>
    <xdr:pic>
      <xdr:nvPicPr>
        <xdr:cNvPr id="15" name="Picture 15" descr="Snow ma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95550" y="1620202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61</xdr:row>
      <xdr:rowOff>19050</xdr:rowOff>
    </xdr:from>
    <xdr:to>
      <xdr:col>1</xdr:col>
      <xdr:colOff>895350</xdr:colOff>
      <xdr:row>61</xdr:row>
      <xdr:rowOff>771525</xdr:rowOff>
    </xdr:to>
    <xdr:pic>
      <xdr:nvPicPr>
        <xdr:cNvPr id="16" name="Picture 16" descr="Ultra light I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05075" y="17364075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62</xdr:row>
      <xdr:rowOff>9525</xdr:rowOff>
    </xdr:from>
    <xdr:to>
      <xdr:col>1</xdr:col>
      <xdr:colOff>914400</xdr:colOff>
      <xdr:row>62</xdr:row>
      <xdr:rowOff>752475</xdr:rowOff>
    </xdr:to>
    <xdr:pic>
      <xdr:nvPicPr>
        <xdr:cNvPr id="17" name="Picture 17" descr="Isabell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05075" y="18145125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63</xdr:row>
      <xdr:rowOff>19050</xdr:rowOff>
    </xdr:from>
    <xdr:to>
      <xdr:col>1</xdr:col>
      <xdr:colOff>885825</xdr:colOff>
      <xdr:row>67</xdr:row>
      <xdr:rowOff>171450</xdr:rowOff>
    </xdr:to>
    <xdr:pic>
      <xdr:nvPicPr>
        <xdr:cNvPr id="18" name="Picture 18" descr="New Height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14600" y="18916650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68</xdr:row>
      <xdr:rowOff>9525</xdr:rowOff>
    </xdr:from>
    <xdr:to>
      <xdr:col>1</xdr:col>
      <xdr:colOff>914400</xdr:colOff>
      <xdr:row>69</xdr:row>
      <xdr:rowOff>438150</xdr:rowOff>
    </xdr:to>
    <xdr:pic>
      <xdr:nvPicPr>
        <xdr:cNvPr id="19" name="Picture 19" descr="Anet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05075" y="1985010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70</xdr:row>
      <xdr:rowOff>19050</xdr:rowOff>
    </xdr:from>
    <xdr:to>
      <xdr:col>1</xdr:col>
      <xdr:colOff>895350</xdr:colOff>
      <xdr:row>72</xdr:row>
      <xdr:rowOff>0</xdr:rowOff>
    </xdr:to>
    <xdr:pic>
      <xdr:nvPicPr>
        <xdr:cNvPr id="20" name="Picture 20" descr="Hunter II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05075" y="20650200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72</xdr:row>
      <xdr:rowOff>9525</xdr:rowOff>
    </xdr:from>
    <xdr:to>
      <xdr:col>1</xdr:col>
      <xdr:colOff>914400</xdr:colOff>
      <xdr:row>74</xdr:row>
      <xdr:rowOff>0</xdr:rowOff>
    </xdr:to>
    <xdr:pic>
      <xdr:nvPicPr>
        <xdr:cNvPr id="21" name="Picture 21" descr="Logan II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05075" y="21602700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74</xdr:row>
      <xdr:rowOff>9525</xdr:rowOff>
    </xdr:from>
    <xdr:to>
      <xdr:col>1</xdr:col>
      <xdr:colOff>914400</xdr:colOff>
      <xdr:row>75</xdr:row>
      <xdr:rowOff>419100</xdr:rowOff>
    </xdr:to>
    <xdr:pic>
      <xdr:nvPicPr>
        <xdr:cNvPr id="22" name="Picture 22" descr="Helga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05075" y="22374225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76</xdr:row>
      <xdr:rowOff>9525</xdr:rowOff>
    </xdr:from>
    <xdr:to>
      <xdr:col>1</xdr:col>
      <xdr:colOff>885825</xdr:colOff>
      <xdr:row>76</xdr:row>
      <xdr:rowOff>742950</xdr:rowOff>
    </xdr:to>
    <xdr:pic>
      <xdr:nvPicPr>
        <xdr:cNvPr id="23" name="Picture 23" descr="Kodiak GTX W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05075" y="2323147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77</xdr:row>
      <xdr:rowOff>9525</xdr:rowOff>
    </xdr:from>
    <xdr:to>
      <xdr:col>1</xdr:col>
      <xdr:colOff>923925</xdr:colOff>
      <xdr:row>78</xdr:row>
      <xdr:rowOff>400050</xdr:rowOff>
    </xdr:to>
    <xdr:pic>
      <xdr:nvPicPr>
        <xdr:cNvPr id="24" name="Picture 24" descr="Venera II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05075" y="23983950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79</xdr:row>
      <xdr:rowOff>19050</xdr:rowOff>
    </xdr:from>
    <xdr:to>
      <xdr:col>1</xdr:col>
      <xdr:colOff>895350</xdr:colOff>
      <xdr:row>80</xdr:row>
      <xdr:rowOff>438150</xdr:rowOff>
    </xdr:to>
    <xdr:pic>
      <xdr:nvPicPr>
        <xdr:cNvPr id="25" name="Picture 25" descr="Everest micro light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505075" y="2480310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9525</xdr:rowOff>
    </xdr:from>
    <xdr:to>
      <xdr:col>1</xdr:col>
      <xdr:colOff>923925</xdr:colOff>
      <xdr:row>84</xdr:row>
      <xdr:rowOff>0</xdr:rowOff>
    </xdr:to>
    <xdr:pic>
      <xdr:nvPicPr>
        <xdr:cNvPr id="26" name="Picture 26" descr="Palang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95550" y="2569845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84</xdr:row>
      <xdr:rowOff>9525</xdr:rowOff>
    </xdr:from>
    <xdr:to>
      <xdr:col>1</xdr:col>
      <xdr:colOff>904875</xdr:colOff>
      <xdr:row>85</xdr:row>
      <xdr:rowOff>457200</xdr:rowOff>
    </xdr:to>
    <xdr:pic>
      <xdr:nvPicPr>
        <xdr:cNvPr id="27" name="Picture 27" descr="Baltoro XX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495550" y="26527125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86</xdr:row>
      <xdr:rowOff>9525</xdr:rowOff>
    </xdr:from>
    <xdr:to>
      <xdr:col>1</xdr:col>
      <xdr:colOff>914400</xdr:colOff>
      <xdr:row>86</xdr:row>
      <xdr:rowOff>904875</xdr:rowOff>
    </xdr:to>
    <xdr:pic>
      <xdr:nvPicPr>
        <xdr:cNvPr id="28" name="Picture 28" descr="Kodiak GTX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505075" y="274891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87</xdr:row>
      <xdr:rowOff>9525</xdr:rowOff>
    </xdr:from>
    <xdr:to>
      <xdr:col>1</xdr:col>
      <xdr:colOff>904875</xdr:colOff>
      <xdr:row>87</xdr:row>
      <xdr:rowOff>904875</xdr:rowOff>
    </xdr:to>
    <xdr:pic>
      <xdr:nvPicPr>
        <xdr:cNvPr id="29" name="Picture 29" descr="extra light XX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95550" y="284226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88</xdr:row>
      <xdr:rowOff>9525</xdr:rowOff>
    </xdr:from>
    <xdr:to>
      <xdr:col>1</xdr:col>
      <xdr:colOff>923925</xdr:colOff>
      <xdr:row>90</xdr:row>
      <xdr:rowOff>295275</xdr:rowOff>
    </xdr:to>
    <xdr:pic>
      <xdr:nvPicPr>
        <xdr:cNvPr id="30" name="Picture 30" descr="west face extrem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505075" y="293560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91</xdr:row>
      <xdr:rowOff>9525</xdr:rowOff>
    </xdr:from>
    <xdr:to>
      <xdr:col>1</xdr:col>
      <xdr:colOff>923925</xdr:colOff>
      <xdr:row>96</xdr:row>
      <xdr:rowOff>142875</xdr:rowOff>
    </xdr:to>
    <xdr:pic>
      <xdr:nvPicPr>
        <xdr:cNvPr id="31" name="Picture 31" descr="Tanana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95550" y="3030855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48</xdr:row>
      <xdr:rowOff>19050</xdr:rowOff>
    </xdr:from>
    <xdr:to>
      <xdr:col>1</xdr:col>
      <xdr:colOff>923925</xdr:colOff>
      <xdr:row>53</xdr:row>
      <xdr:rowOff>0</xdr:rowOff>
    </xdr:to>
    <xdr:pic>
      <xdr:nvPicPr>
        <xdr:cNvPr id="32" name="Picture 33" descr="Veron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95550" y="13496925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F223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" sqref="C1"/>
    </sheetView>
  </sheetViews>
  <sheetFormatPr defaultColWidth="9.00390625" defaultRowHeight="12.75"/>
  <cols>
    <col min="1" max="1" width="32.625" style="0" customWidth="1"/>
    <col min="2" max="2" width="12.125" style="0" customWidth="1"/>
    <col min="3" max="3" width="27.875" style="0" customWidth="1"/>
    <col min="4" max="4" width="11.25390625" style="18" hidden="1" customWidth="1"/>
    <col min="5" max="5" width="3.75390625" style="18" customWidth="1"/>
    <col min="6" max="6" width="2.875" style="18" customWidth="1"/>
    <col min="7" max="7" width="3.625" style="18" bestFit="1" customWidth="1"/>
    <col min="8" max="8" width="2.75390625" style="18" bestFit="1" customWidth="1"/>
    <col min="9" max="9" width="3.625" style="18" bestFit="1" customWidth="1"/>
    <col min="10" max="10" width="2.75390625" style="18" bestFit="1" customWidth="1"/>
    <col min="11" max="11" width="3.625" style="18" bestFit="1" customWidth="1"/>
    <col min="12" max="13" width="2.875" style="18" bestFit="1" customWidth="1"/>
    <col min="14" max="15" width="3.875" style="18" bestFit="1" customWidth="1"/>
    <col min="16" max="16" width="2.75390625" style="18" bestFit="1" customWidth="1"/>
    <col min="17" max="17" width="3.625" style="18" bestFit="1" customWidth="1"/>
    <col min="18" max="18" width="2.75390625" style="18" bestFit="1" customWidth="1"/>
    <col min="19" max="19" width="3.625" style="18" bestFit="1" customWidth="1"/>
    <col min="20" max="20" width="2.75390625" style="18" bestFit="1" customWidth="1"/>
    <col min="21" max="21" width="3.625" style="18" bestFit="1" customWidth="1"/>
    <col min="22" max="22" width="2.75390625" style="18" bestFit="1" customWidth="1"/>
    <col min="23" max="23" width="3.625" style="18" bestFit="1" customWidth="1"/>
    <col min="24" max="24" width="2.75390625" style="18" bestFit="1" customWidth="1"/>
    <col min="25" max="25" width="3.625" style="18" bestFit="1" customWidth="1"/>
    <col min="26" max="26" width="2.75390625" style="18" bestFit="1" customWidth="1"/>
    <col min="27" max="27" width="3.625" style="18" bestFit="1" customWidth="1"/>
    <col min="28" max="28" width="2.75390625" style="18" bestFit="1" customWidth="1"/>
    <col min="29" max="29" width="3.625" style="18" bestFit="1" customWidth="1"/>
    <col min="30" max="39" width="2.75390625" style="18" bestFit="1" customWidth="1"/>
    <col min="40" max="40" width="7.00390625" style="18" customWidth="1"/>
    <col min="41" max="41" width="12.625" style="19" customWidth="1"/>
    <col min="42" max="42" width="6.375" style="19" customWidth="1"/>
    <col min="43" max="43" width="11.625" style="63" customWidth="1"/>
    <col min="44" max="44" width="10.75390625" style="19" customWidth="1"/>
    <col min="45" max="45" width="10.375" style="19" customWidth="1"/>
    <col min="46" max="46" width="3.625" style="19" bestFit="1" customWidth="1"/>
    <col min="47" max="47" width="3.875" style="19" customWidth="1"/>
    <col min="48" max="48" width="3.625" style="19" customWidth="1"/>
    <col min="49" max="49" width="3.75390625" style="19" customWidth="1"/>
    <col min="50" max="50" width="4.125" style="19" customWidth="1"/>
    <col min="51" max="51" width="6.25390625" style="19" customWidth="1"/>
    <col min="52" max="52" width="8.875" style="19" customWidth="1"/>
    <col min="53" max="53" width="6.625" style="19" customWidth="1"/>
    <col min="54" max="54" width="7.25390625" style="19" customWidth="1"/>
    <col min="55" max="55" width="4.125" style="19" customWidth="1"/>
    <col min="56" max="56" width="6.125" style="19" customWidth="1"/>
    <col min="57" max="57" width="6.875" style="0" customWidth="1"/>
    <col min="58" max="58" width="11.375" style="0" customWidth="1"/>
  </cols>
  <sheetData>
    <row r="1" spans="4:58" ht="12.75">
      <c r="D1"/>
      <c r="E1"/>
      <c r="F1" t="s">
        <v>129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 s="57"/>
      <c r="AR1"/>
      <c r="AT1"/>
      <c r="AU1"/>
      <c r="AV1"/>
      <c r="AW1"/>
      <c r="AX1"/>
      <c r="AY1"/>
      <c r="AZ1"/>
      <c r="BA1"/>
      <c r="BB1"/>
      <c r="BC1"/>
      <c r="BD1"/>
      <c r="BF1" s="1"/>
    </row>
    <row r="2" spans="2:58" ht="16.5" thickBot="1">
      <c r="B2" s="21" t="s">
        <v>4</v>
      </c>
      <c r="C2" s="21"/>
      <c r="D2"/>
      <c r="E2"/>
      <c r="F2" t="s">
        <v>130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Q2" s="64" t="s">
        <v>128</v>
      </c>
      <c r="AR2" s="65"/>
      <c r="AT2" s="2"/>
      <c r="AU2" s="2"/>
      <c r="AV2" s="2"/>
      <c r="AW2" s="2"/>
      <c r="AX2" s="2"/>
      <c r="AY2" s="2"/>
      <c r="AZ2" s="2"/>
      <c r="BA2" s="2"/>
      <c r="BB2" s="20"/>
      <c r="BC2" s="2"/>
      <c r="BD2" s="22"/>
      <c r="BE2" s="23"/>
      <c r="BF2" s="1"/>
    </row>
    <row r="3" spans="1:58" ht="23.25" thickBot="1">
      <c r="A3" s="52" t="s">
        <v>135</v>
      </c>
      <c r="B3" s="24"/>
      <c r="C3" s="24"/>
      <c r="D3"/>
      <c r="E3"/>
      <c r="F3" t="s">
        <v>131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58" t="s">
        <v>6</v>
      </c>
      <c r="AR3" s="27"/>
      <c r="AS3" s="51">
        <f>SUM(AS9:AS97)</f>
        <v>0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F3" s="3"/>
    </row>
    <row r="4" spans="1:58" ht="15.75" thickBot="1">
      <c r="A4" s="53" t="s">
        <v>134</v>
      </c>
      <c r="B4" s="28"/>
      <c r="C4" s="28"/>
      <c r="D4"/>
      <c r="E4"/>
      <c r="F4" t="s">
        <v>132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59"/>
      <c r="AR4" s="5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F4" s="4"/>
    </row>
    <row r="5" spans="1:56" ht="16.5" thickBot="1">
      <c r="A5" s="55" t="s">
        <v>136</v>
      </c>
      <c r="B5" s="5"/>
      <c r="C5" s="5"/>
      <c r="D5"/>
      <c r="E5"/>
      <c r="F5" t="s">
        <v>133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54">
        <v>170</v>
      </c>
      <c r="AQ5" s="66" t="str">
        <f>" - Размер наценки"</f>
        <v> - Размер наценки</v>
      </c>
      <c r="AR5" s="67"/>
      <c r="AT5" s="2"/>
      <c r="AU5" s="2"/>
      <c r="AV5" s="2"/>
      <c r="AW5" s="2"/>
      <c r="AX5" s="2"/>
      <c r="AY5" s="2"/>
      <c r="BB5" s="2"/>
      <c r="BC5" s="2"/>
      <c r="BD5" s="2"/>
    </row>
    <row r="6" spans="1:58" ht="15.75" thickBot="1">
      <c r="A6" s="56" t="s">
        <v>137</v>
      </c>
      <c r="B6" s="6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/>
      <c r="AP6"/>
      <c r="AQ6" s="57"/>
      <c r="AR6"/>
      <c r="AS6"/>
      <c r="AT6"/>
      <c r="AU6"/>
      <c r="AV6"/>
      <c r="AW6"/>
      <c r="AX6"/>
      <c r="AY6"/>
      <c r="AZ6"/>
      <c r="BA6"/>
      <c r="BB6"/>
      <c r="BC6"/>
      <c r="BD6"/>
      <c r="BF6" s="4"/>
    </row>
    <row r="7" spans="1:56" ht="13.5" thickBot="1">
      <c r="A7" s="29"/>
      <c r="B7" s="29"/>
      <c r="C7" s="38" t="s">
        <v>10</v>
      </c>
      <c r="D7" s="68" t="s">
        <v>11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70"/>
      <c r="AO7" s="44" t="s">
        <v>1</v>
      </c>
      <c r="AP7" s="7" t="s">
        <v>2</v>
      </c>
      <c r="AQ7" s="60" t="s">
        <v>1</v>
      </c>
      <c r="AR7" s="44" t="s">
        <v>1</v>
      </c>
      <c r="AS7" s="25" t="s">
        <v>2</v>
      </c>
      <c r="AT7"/>
      <c r="AU7"/>
      <c r="AV7"/>
      <c r="AW7"/>
      <c r="AX7"/>
      <c r="AY7"/>
      <c r="AZ7"/>
      <c r="BA7"/>
      <c r="BB7"/>
      <c r="BC7"/>
      <c r="BD7"/>
    </row>
    <row r="8" spans="1:45" s="8" customFormat="1" ht="11.25" customHeight="1" thickBot="1">
      <c r="A8" s="41" t="s">
        <v>0</v>
      </c>
      <c r="B8" s="42" t="s">
        <v>3</v>
      </c>
      <c r="C8" s="43"/>
      <c r="D8" s="3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36" t="s">
        <v>5</v>
      </c>
      <c r="AP8" s="36" t="s">
        <v>9</v>
      </c>
      <c r="AQ8" s="61" t="s">
        <v>7</v>
      </c>
      <c r="AR8" s="36" t="s">
        <v>8</v>
      </c>
      <c r="AS8" s="37" t="s">
        <v>8</v>
      </c>
    </row>
    <row r="9" spans="1:45" s="26" customFormat="1" ht="12.75">
      <c r="A9" s="47" t="s">
        <v>12</v>
      </c>
      <c r="B9" s="40"/>
      <c r="C9" s="30"/>
      <c r="D9" s="48"/>
      <c r="E9" s="49" t="s">
        <v>13</v>
      </c>
      <c r="F9" s="49" t="s">
        <v>14</v>
      </c>
      <c r="G9" s="49" t="s">
        <v>14</v>
      </c>
      <c r="H9" s="49" t="s">
        <v>15</v>
      </c>
      <c r="I9" s="49" t="s">
        <v>15</v>
      </c>
      <c r="J9" s="49" t="s">
        <v>16</v>
      </c>
      <c r="K9" s="49" t="s">
        <v>16</v>
      </c>
      <c r="L9" s="49" t="s">
        <v>17</v>
      </c>
      <c r="M9" s="49" t="s">
        <v>17</v>
      </c>
      <c r="N9" s="49" t="s">
        <v>18</v>
      </c>
      <c r="O9" s="49" t="s">
        <v>18</v>
      </c>
      <c r="P9" s="49">
        <v>42</v>
      </c>
      <c r="Q9" s="49">
        <v>42</v>
      </c>
      <c r="R9" s="49">
        <v>44</v>
      </c>
      <c r="S9" s="49">
        <v>44</v>
      </c>
      <c r="T9" s="49">
        <v>46</v>
      </c>
      <c r="U9" s="49">
        <v>46</v>
      </c>
      <c r="V9" s="49">
        <v>48</v>
      </c>
      <c r="W9" s="49">
        <v>48</v>
      </c>
      <c r="X9" s="49">
        <v>50</v>
      </c>
      <c r="Y9" s="49">
        <v>50</v>
      </c>
      <c r="Z9" s="49">
        <v>52</v>
      </c>
      <c r="AA9" s="49">
        <v>52</v>
      </c>
      <c r="AB9" s="49">
        <v>54</v>
      </c>
      <c r="AC9" s="49">
        <v>54</v>
      </c>
      <c r="AD9" s="49">
        <v>56</v>
      </c>
      <c r="AE9" s="49">
        <v>56</v>
      </c>
      <c r="AF9" s="49">
        <v>58</v>
      </c>
      <c r="AG9" s="49">
        <v>58</v>
      </c>
      <c r="AH9" s="49">
        <v>60</v>
      </c>
      <c r="AI9" s="49">
        <v>60</v>
      </c>
      <c r="AJ9" s="49">
        <v>62</v>
      </c>
      <c r="AK9" s="49">
        <v>62</v>
      </c>
      <c r="AL9" s="49">
        <v>64</v>
      </c>
      <c r="AM9" s="49">
        <v>64</v>
      </c>
      <c r="AN9" s="46"/>
      <c r="AO9" s="32"/>
      <c r="AP9" s="33"/>
      <c r="AQ9" s="62"/>
      <c r="AR9" s="32"/>
      <c r="AS9" s="34"/>
    </row>
    <row r="10" spans="1:45" s="26" customFormat="1" ht="72.75" customHeight="1">
      <c r="A10" s="39" t="s">
        <v>19</v>
      </c>
      <c r="B10" s="40" t="s">
        <v>20</v>
      </c>
      <c r="C10" s="40" t="s">
        <v>23</v>
      </c>
      <c r="D10" s="31"/>
      <c r="E10" s="50"/>
      <c r="F10" s="46"/>
      <c r="G10" s="50"/>
      <c r="H10" s="46"/>
      <c r="I10" s="50"/>
      <c r="J10" s="46"/>
      <c r="K10" s="50"/>
      <c r="L10" s="46"/>
      <c r="M10" s="50"/>
      <c r="N10" s="46"/>
      <c r="O10" s="50"/>
      <c r="P10" s="46"/>
      <c r="Q10" s="50">
        <v>7</v>
      </c>
      <c r="R10" s="46"/>
      <c r="S10" s="50">
        <v>11</v>
      </c>
      <c r="T10" s="46"/>
      <c r="U10" s="50">
        <v>9</v>
      </c>
      <c r="V10" s="46"/>
      <c r="W10" s="50">
        <v>2</v>
      </c>
      <c r="X10" s="46"/>
      <c r="Y10" s="50"/>
      <c r="Z10" s="46"/>
      <c r="AA10" s="50"/>
      <c r="AB10" s="46"/>
      <c r="AC10" s="50">
        <v>12</v>
      </c>
      <c r="AD10" s="46"/>
      <c r="AE10" s="50">
        <v>14</v>
      </c>
      <c r="AF10" s="46"/>
      <c r="AG10" s="50"/>
      <c r="AH10" s="46"/>
      <c r="AI10" s="50"/>
      <c r="AJ10" s="46"/>
      <c r="AK10" s="50"/>
      <c r="AL10" s="46"/>
      <c r="AM10" s="50"/>
      <c r="AN10" s="46"/>
      <c r="AO10" s="32">
        <v>9200</v>
      </c>
      <c r="AP10" s="33">
        <f aca="true" t="shared" si="0" ref="AP10:AP17">0+SUM(D10,F10,H10,J10,L10,N10,P10,R10,T10,V10,X10,Z10,AB10,AD10,AF10,AH10,AJ10,AL10)</f>
        <v>0</v>
      </c>
      <c r="AQ10" s="62">
        <f aca="true" t="shared" si="1" ref="AQ10:AQ17">AR10-AR10/100*0</f>
        <v>3407.4074074074074</v>
      </c>
      <c r="AR10" s="32">
        <f>AO10/(1+AP5/100)</f>
        <v>3407.4074074074074</v>
      </c>
      <c r="AS10" s="34">
        <f aca="true" t="shared" si="2" ref="AS10:AS17">AR10*AP10</f>
        <v>0</v>
      </c>
    </row>
    <row r="11" spans="1:45" s="26" customFormat="1" ht="55.5" customHeight="1">
      <c r="A11" s="39" t="s">
        <v>25</v>
      </c>
      <c r="B11" s="40" t="s">
        <v>26</v>
      </c>
      <c r="C11" s="40" t="s">
        <v>27</v>
      </c>
      <c r="D11" s="31"/>
      <c r="E11" s="50"/>
      <c r="F11" s="46"/>
      <c r="G11" s="50"/>
      <c r="H11" s="46"/>
      <c r="I11" s="50"/>
      <c r="J11" s="46"/>
      <c r="K11" s="50"/>
      <c r="L11" s="46"/>
      <c r="M11" s="50"/>
      <c r="N11" s="46"/>
      <c r="O11" s="50"/>
      <c r="P11" s="46"/>
      <c r="Q11" s="50"/>
      <c r="R11" s="46"/>
      <c r="S11" s="50"/>
      <c r="T11" s="46"/>
      <c r="U11" s="50">
        <v>7</v>
      </c>
      <c r="V11" s="46"/>
      <c r="W11" s="50">
        <v>10</v>
      </c>
      <c r="X11" s="46"/>
      <c r="Y11" s="50">
        <v>11</v>
      </c>
      <c r="Z11" s="46"/>
      <c r="AA11" s="50">
        <v>11</v>
      </c>
      <c r="AB11" s="46"/>
      <c r="AC11" s="50">
        <v>16</v>
      </c>
      <c r="AD11" s="46"/>
      <c r="AE11" s="50">
        <v>12</v>
      </c>
      <c r="AF11" s="46"/>
      <c r="AG11" s="50">
        <v>4</v>
      </c>
      <c r="AH11" s="46"/>
      <c r="AI11" s="50">
        <v>4</v>
      </c>
      <c r="AJ11" s="46"/>
      <c r="AK11" s="50"/>
      <c r="AL11" s="46"/>
      <c r="AM11" s="50"/>
      <c r="AN11" s="46"/>
      <c r="AO11" s="32">
        <v>13300</v>
      </c>
      <c r="AP11" s="33">
        <f t="shared" si="0"/>
        <v>0</v>
      </c>
      <c r="AQ11" s="62">
        <f t="shared" si="1"/>
        <v>4925.925925925925</v>
      </c>
      <c r="AR11" s="32">
        <f>AO11/(1+AP5/100)</f>
        <v>4925.925925925925</v>
      </c>
      <c r="AS11" s="34">
        <f t="shared" si="2"/>
        <v>0</v>
      </c>
    </row>
    <row r="12" spans="1:45" s="26" customFormat="1" ht="41.25" customHeight="1">
      <c r="A12" s="39" t="s">
        <v>25</v>
      </c>
      <c r="B12" s="40" t="s">
        <v>26</v>
      </c>
      <c r="C12" s="40" t="s">
        <v>22</v>
      </c>
      <c r="D12" s="31"/>
      <c r="E12" s="50"/>
      <c r="F12" s="46"/>
      <c r="G12" s="50"/>
      <c r="H12" s="46"/>
      <c r="I12" s="50"/>
      <c r="J12" s="46"/>
      <c r="K12" s="50"/>
      <c r="L12" s="46"/>
      <c r="M12" s="50"/>
      <c r="N12" s="46"/>
      <c r="O12" s="50"/>
      <c r="P12" s="46"/>
      <c r="Q12" s="50"/>
      <c r="R12" s="46"/>
      <c r="S12" s="50"/>
      <c r="T12" s="46"/>
      <c r="U12" s="50">
        <v>12</v>
      </c>
      <c r="V12" s="46"/>
      <c r="W12" s="50">
        <v>20</v>
      </c>
      <c r="X12" s="46"/>
      <c r="Y12" s="50">
        <v>33</v>
      </c>
      <c r="Z12" s="46"/>
      <c r="AA12" s="50">
        <v>36</v>
      </c>
      <c r="AB12" s="46"/>
      <c r="AC12" s="50">
        <v>34</v>
      </c>
      <c r="AD12" s="46"/>
      <c r="AE12" s="50">
        <v>32</v>
      </c>
      <c r="AF12" s="46"/>
      <c r="AG12" s="50">
        <v>18</v>
      </c>
      <c r="AH12" s="46"/>
      <c r="AI12" s="50">
        <v>12</v>
      </c>
      <c r="AJ12" s="46"/>
      <c r="AK12" s="50"/>
      <c r="AL12" s="46"/>
      <c r="AM12" s="50"/>
      <c r="AN12" s="46"/>
      <c r="AO12" s="32">
        <v>13300</v>
      </c>
      <c r="AP12" s="33">
        <f t="shared" si="0"/>
        <v>0</v>
      </c>
      <c r="AQ12" s="62">
        <f t="shared" si="1"/>
        <v>4925.925925925925</v>
      </c>
      <c r="AR12" s="32">
        <f>AO12/(1+AP5/100)</f>
        <v>4925.925925925925</v>
      </c>
      <c r="AS12" s="34">
        <f t="shared" si="2"/>
        <v>0</v>
      </c>
    </row>
    <row r="13" spans="1:45" s="26" customFormat="1" ht="26.25" customHeight="1">
      <c r="A13" s="39" t="s">
        <v>31</v>
      </c>
      <c r="B13" s="40" t="s">
        <v>32</v>
      </c>
      <c r="C13" s="40" t="s">
        <v>33</v>
      </c>
      <c r="D13" s="31"/>
      <c r="E13" s="50"/>
      <c r="F13" s="46"/>
      <c r="G13" s="50"/>
      <c r="H13" s="46"/>
      <c r="I13" s="50"/>
      <c r="J13" s="46"/>
      <c r="K13" s="50"/>
      <c r="L13" s="46"/>
      <c r="M13" s="50"/>
      <c r="N13" s="46"/>
      <c r="O13" s="50"/>
      <c r="P13" s="46"/>
      <c r="Q13" s="50"/>
      <c r="R13" s="46"/>
      <c r="S13" s="50"/>
      <c r="T13" s="46"/>
      <c r="U13" s="50">
        <v>5</v>
      </c>
      <c r="V13" s="46"/>
      <c r="W13" s="50">
        <v>6</v>
      </c>
      <c r="X13" s="46"/>
      <c r="Y13" s="50">
        <v>2</v>
      </c>
      <c r="Z13" s="46"/>
      <c r="AA13" s="50">
        <v>4</v>
      </c>
      <c r="AB13" s="46"/>
      <c r="AC13" s="50">
        <v>6</v>
      </c>
      <c r="AD13" s="46"/>
      <c r="AE13" s="50">
        <v>6</v>
      </c>
      <c r="AF13" s="46"/>
      <c r="AG13" s="50">
        <v>4</v>
      </c>
      <c r="AH13" s="46"/>
      <c r="AI13" s="50">
        <v>4</v>
      </c>
      <c r="AJ13" s="46"/>
      <c r="AK13" s="50"/>
      <c r="AL13" s="46"/>
      <c r="AM13" s="50"/>
      <c r="AN13" s="46"/>
      <c r="AO13" s="32">
        <v>10900</v>
      </c>
      <c r="AP13" s="33">
        <f t="shared" si="0"/>
        <v>0</v>
      </c>
      <c r="AQ13" s="62">
        <f t="shared" si="1"/>
        <v>4037.037037037037</v>
      </c>
      <c r="AR13" s="32">
        <f>AO13/(1+AP5/100)</f>
        <v>4037.037037037037</v>
      </c>
      <c r="AS13" s="34">
        <f t="shared" si="2"/>
        <v>0</v>
      </c>
    </row>
    <row r="14" spans="1:45" s="26" customFormat="1" ht="24.75" customHeight="1">
      <c r="A14" s="39" t="s">
        <v>31</v>
      </c>
      <c r="B14" s="40" t="s">
        <v>32</v>
      </c>
      <c r="C14" s="40" t="s">
        <v>35</v>
      </c>
      <c r="D14" s="31"/>
      <c r="E14" s="50"/>
      <c r="F14" s="46"/>
      <c r="G14" s="50"/>
      <c r="H14" s="46"/>
      <c r="I14" s="50"/>
      <c r="J14" s="46"/>
      <c r="K14" s="50"/>
      <c r="L14" s="46"/>
      <c r="M14" s="50"/>
      <c r="N14" s="46"/>
      <c r="O14" s="50"/>
      <c r="P14" s="46"/>
      <c r="Q14" s="50"/>
      <c r="R14" s="46"/>
      <c r="S14" s="50"/>
      <c r="T14" s="46"/>
      <c r="U14" s="50"/>
      <c r="V14" s="46"/>
      <c r="W14" s="50">
        <v>2</v>
      </c>
      <c r="X14" s="46"/>
      <c r="Y14" s="50"/>
      <c r="Z14" s="46"/>
      <c r="AA14" s="50"/>
      <c r="AB14" s="46"/>
      <c r="AC14" s="50">
        <v>1</v>
      </c>
      <c r="AD14" s="46"/>
      <c r="AE14" s="50">
        <v>7</v>
      </c>
      <c r="AF14" s="46"/>
      <c r="AG14" s="50">
        <v>3</v>
      </c>
      <c r="AH14" s="46"/>
      <c r="AI14" s="50">
        <v>7</v>
      </c>
      <c r="AJ14" s="46"/>
      <c r="AK14" s="50"/>
      <c r="AL14" s="46"/>
      <c r="AM14" s="50"/>
      <c r="AN14" s="46"/>
      <c r="AO14" s="32">
        <v>10900</v>
      </c>
      <c r="AP14" s="33">
        <f t="shared" si="0"/>
        <v>0</v>
      </c>
      <c r="AQ14" s="62">
        <f t="shared" si="1"/>
        <v>4037.037037037037</v>
      </c>
      <c r="AR14" s="32">
        <f>AO14/(1+AP5/100)</f>
        <v>4037.037037037037</v>
      </c>
      <c r="AS14" s="34">
        <f t="shared" si="2"/>
        <v>0</v>
      </c>
    </row>
    <row r="15" spans="1:45" s="26" customFormat="1" ht="24.75" customHeight="1">
      <c r="A15" s="39" t="s">
        <v>31</v>
      </c>
      <c r="B15" s="40" t="s">
        <v>32</v>
      </c>
      <c r="C15" s="40" t="s">
        <v>37</v>
      </c>
      <c r="D15" s="31"/>
      <c r="E15" s="50"/>
      <c r="F15" s="46"/>
      <c r="G15" s="50"/>
      <c r="H15" s="46"/>
      <c r="I15" s="50"/>
      <c r="J15" s="46"/>
      <c r="K15" s="50"/>
      <c r="L15" s="46"/>
      <c r="M15" s="50"/>
      <c r="N15" s="46"/>
      <c r="O15" s="50"/>
      <c r="P15" s="46"/>
      <c r="Q15" s="50"/>
      <c r="R15" s="46"/>
      <c r="S15" s="50"/>
      <c r="T15" s="46"/>
      <c r="U15" s="50">
        <v>3</v>
      </c>
      <c r="V15" s="46"/>
      <c r="W15" s="50"/>
      <c r="X15" s="46"/>
      <c r="Y15" s="50"/>
      <c r="Z15" s="46"/>
      <c r="AA15" s="50">
        <v>3</v>
      </c>
      <c r="AB15" s="46"/>
      <c r="AC15" s="50">
        <v>2</v>
      </c>
      <c r="AD15" s="46"/>
      <c r="AE15" s="50">
        <v>8</v>
      </c>
      <c r="AF15" s="46"/>
      <c r="AG15" s="50">
        <v>4</v>
      </c>
      <c r="AH15" s="46"/>
      <c r="AI15" s="50">
        <v>5</v>
      </c>
      <c r="AJ15" s="46"/>
      <c r="AK15" s="50"/>
      <c r="AL15" s="46"/>
      <c r="AM15" s="50"/>
      <c r="AN15" s="46"/>
      <c r="AO15" s="32">
        <v>10900</v>
      </c>
      <c r="AP15" s="33">
        <f t="shared" si="0"/>
        <v>0</v>
      </c>
      <c r="AQ15" s="62">
        <f t="shared" si="1"/>
        <v>4037.037037037037</v>
      </c>
      <c r="AR15" s="32">
        <f>AO15/(1+AP5/100)</f>
        <v>4037.037037037037</v>
      </c>
      <c r="AS15" s="34">
        <f t="shared" si="2"/>
        <v>0</v>
      </c>
    </row>
    <row r="16" spans="1:45" s="26" customFormat="1" ht="23.25" customHeight="1">
      <c r="A16" s="39" t="s">
        <v>38</v>
      </c>
      <c r="B16" s="40" t="s">
        <v>39</v>
      </c>
      <c r="C16" s="40" t="s">
        <v>27</v>
      </c>
      <c r="D16" s="31"/>
      <c r="E16" s="50"/>
      <c r="F16" s="46"/>
      <c r="G16" s="50"/>
      <c r="H16" s="46"/>
      <c r="I16" s="50"/>
      <c r="J16" s="46"/>
      <c r="K16" s="50"/>
      <c r="L16" s="46"/>
      <c r="M16" s="50"/>
      <c r="N16" s="46"/>
      <c r="O16" s="50"/>
      <c r="P16" s="46"/>
      <c r="Q16" s="50"/>
      <c r="R16" s="46"/>
      <c r="S16" s="50"/>
      <c r="T16" s="46"/>
      <c r="U16" s="50">
        <v>7</v>
      </c>
      <c r="V16" s="46"/>
      <c r="W16" s="50">
        <v>8</v>
      </c>
      <c r="X16" s="46"/>
      <c r="Y16" s="50">
        <v>9</v>
      </c>
      <c r="Z16" s="46"/>
      <c r="AA16" s="50">
        <v>5</v>
      </c>
      <c r="AB16" s="46"/>
      <c r="AC16" s="50">
        <v>3</v>
      </c>
      <c r="AD16" s="46"/>
      <c r="AE16" s="50">
        <v>8</v>
      </c>
      <c r="AF16" s="46"/>
      <c r="AG16" s="50">
        <v>9</v>
      </c>
      <c r="AH16" s="46"/>
      <c r="AI16" s="50">
        <v>9</v>
      </c>
      <c r="AJ16" s="46"/>
      <c r="AK16" s="50"/>
      <c r="AL16" s="46"/>
      <c r="AM16" s="50"/>
      <c r="AN16" s="46"/>
      <c r="AO16" s="32">
        <v>10350</v>
      </c>
      <c r="AP16" s="33">
        <f t="shared" si="0"/>
        <v>0</v>
      </c>
      <c r="AQ16" s="62">
        <f t="shared" si="1"/>
        <v>3833.333333333333</v>
      </c>
      <c r="AR16" s="32">
        <f>AO16/(1+AP5/100)</f>
        <v>3833.333333333333</v>
      </c>
      <c r="AS16" s="34">
        <f t="shared" si="2"/>
        <v>0</v>
      </c>
    </row>
    <row r="17" spans="1:45" s="26" customFormat="1" ht="21" customHeight="1">
      <c r="A17" s="39" t="s">
        <v>38</v>
      </c>
      <c r="B17" s="40" t="s">
        <v>39</v>
      </c>
      <c r="C17" s="40" t="s">
        <v>40</v>
      </c>
      <c r="D17" s="31"/>
      <c r="E17" s="50"/>
      <c r="F17" s="46"/>
      <c r="G17" s="50"/>
      <c r="H17" s="46"/>
      <c r="I17" s="50"/>
      <c r="J17" s="46"/>
      <c r="K17" s="50"/>
      <c r="L17" s="46"/>
      <c r="M17" s="50"/>
      <c r="N17" s="46"/>
      <c r="O17" s="50"/>
      <c r="P17" s="46"/>
      <c r="Q17" s="50"/>
      <c r="R17" s="46"/>
      <c r="S17" s="50"/>
      <c r="T17" s="46"/>
      <c r="U17" s="50">
        <v>4</v>
      </c>
      <c r="V17" s="46"/>
      <c r="W17" s="50">
        <v>4</v>
      </c>
      <c r="X17" s="46"/>
      <c r="Y17" s="50">
        <v>2</v>
      </c>
      <c r="Z17" s="46"/>
      <c r="AA17" s="50">
        <v>3</v>
      </c>
      <c r="AB17" s="46"/>
      <c r="AC17" s="50">
        <v>3</v>
      </c>
      <c r="AD17" s="46"/>
      <c r="AE17" s="50">
        <v>2</v>
      </c>
      <c r="AF17" s="46"/>
      <c r="AG17" s="50">
        <v>2</v>
      </c>
      <c r="AH17" s="46"/>
      <c r="AI17" s="50">
        <v>3</v>
      </c>
      <c r="AJ17" s="46"/>
      <c r="AK17" s="50"/>
      <c r="AL17" s="46"/>
      <c r="AM17" s="50"/>
      <c r="AN17" s="46"/>
      <c r="AO17" s="32">
        <v>10350</v>
      </c>
      <c r="AP17" s="33">
        <f t="shared" si="0"/>
        <v>0</v>
      </c>
      <c r="AQ17" s="62">
        <f t="shared" si="1"/>
        <v>3833.333333333333</v>
      </c>
      <c r="AR17" s="32">
        <f>AO17/(1+AP5/100)</f>
        <v>3833.333333333333</v>
      </c>
      <c r="AS17" s="34">
        <f t="shared" si="2"/>
        <v>0</v>
      </c>
    </row>
    <row r="18" spans="1:45" s="26" customFormat="1" ht="19.5" customHeight="1">
      <c r="A18" s="39" t="s">
        <v>38</v>
      </c>
      <c r="B18" s="40" t="s">
        <v>39</v>
      </c>
      <c r="C18" s="40" t="s">
        <v>41</v>
      </c>
      <c r="D18" s="31"/>
      <c r="E18" s="50"/>
      <c r="F18" s="46"/>
      <c r="G18" s="50"/>
      <c r="H18" s="46"/>
      <c r="I18" s="50"/>
      <c r="J18" s="46"/>
      <c r="K18" s="50"/>
      <c r="L18" s="46"/>
      <c r="M18" s="50"/>
      <c r="N18" s="46"/>
      <c r="O18" s="50"/>
      <c r="P18" s="46"/>
      <c r="Q18" s="50"/>
      <c r="R18" s="46"/>
      <c r="S18" s="50"/>
      <c r="T18" s="46"/>
      <c r="U18" s="50">
        <v>6</v>
      </c>
      <c r="V18" s="46"/>
      <c r="W18" s="50">
        <v>7</v>
      </c>
      <c r="X18" s="46"/>
      <c r="Y18" s="50">
        <v>5</v>
      </c>
      <c r="Z18" s="46"/>
      <c r="AA18" s="50">
        <v>5</v>
      </c>
      <c r="AB18" s="46"/>
      <c r="AC18" s="50">
        <v>9</v>
      </c>
      <c r="AD18" s="46"/>
      <c r="AE18" s="50">
        <v>3</v>
      </c>
      <c r="AF18" s="46"/>
      <c r="AG18" s="50">
        <v>4</v>
      </c>
      <c r="AH18" s="46"/>
      <c r="AI18" s="50">
        <v>6</v>
      </c>
      <c r="AJ18" s="46"/>
      <c r="AK18" s="50"/>
      <c r="AL18" s="46"/>
      <c r="AM18" s="50"/>
      <c r="AN18" s="46"/>
      <c r="AO18" s="32">
        <v>10350</v>
      </c>
      <c r="AP18" s="33">
        <f aca="true" t="shared" si="3" ref="AP18:AP25">0+SUM(D18,F18,H18,J18,L18,N18,P18,R18,T18,V18,X18,Z18,AB18,AD18,AF18,AH18,AJ18,AL18)</f>
        <v>0</v>
      </c>
      <c r="AQ18" s="62">
        <f aca="true" t="shared" si="4" ref="AQ18:AQ25">AR18-AR18/100*0</f>
        <v>3833.333333333333</v>
      </c>
      <c r="AR18" s="32">
        <f>AO18/(1+AP5/100)</f>
        <v>3833.333333333333</v>
      </c>
      <c r="AS18" s="34">
        <f aca="true" t="shared" si="5" ref="AS18:AS25">AR18*AP18</f>
        <v>0</v>
      </c>
    </row>
    <row r="19" spans="1:45" s="26" customFormat="1" ht="19.5" customHeight="1">
      <c r="A19" s="39" t="s">
        <v>38</v>
      </c>
      <c r="B19" s="40" t="s">
        <v>39</v>
      </c>
      <c r="C19" s="40" t="s">
        <v>28</v>
      </c>
      <c r="D19" s="31"/>
      <c r="E19" s="50"/>
      <c r="F19" s="46"/>
      <c r="G19" s="50"/>
      <c r="H19" s="46"/>
      <c r="I19" s="50"/>
      <c r="J19" s="46"/>
      <c r="K19" s="50"/>
      <c r="L19" s="46"/>
      <c r="M19" s="50"/>
      <c r="N19" s="46"/>
      <c r="O19" s="50"/>
      <c r="P19" s="46"/>
      <c r="Q19" s="50"/>
      <c r="R19" s="46"/>
      <c r="S19" s="50"/>
      <c r="T19" s="46"/>
      <c r="U19" s="50">
        <v>2</v>
      </c>
      <c r="V19" s="46"/>
      <c r="W19" s="50"/>
      <c r="X19" s="46"/>
      <c r="Y19" s="50"/>
      <c r="Z19" s="46"/>
      <c r="AA19" s="50">
        <v>2</v>
      </c>
      <c r="AB19" s="46"/>
      <c r="AC19" s="50">
        <v>5</v>
      </c>
      <c r="AD19" s="46"/>
      <c r="AE19" s="50">
        <v>2</v>
      </c>
      <c r="AF19" s="46"/>
      <c r="AG19" s="50">
        <v>3</v>
      </c>
      <c r="AH19" s="46"/>
      <c r="AI19" s="50">
        <v>1</v>
      </c>
      <c r="AJ19" s="46"/>
      <c r="AK19" s="50"/>
      <c r="AL19" s="46"/>
      <c r="AM19" s="50"/>
      <c r="AN19" s="46"/>
      <c r="AO19" s="32">
        <v>10350</v>
      </c>
      <c r="AP19" s="33">
        <f t="shared" si="3"/>
        <v>0</v>
      </c>
      <c r="AQ19" s="62">
        <f t="shared" si="4"/>
        <v>3833.333333333333</v>
      </c>
      <c r="AR19" s="32">
        <f>AO19/(1+AP5/100)</f>
        <v>3833.333333333333</v>
      </c>
      <c r="AS19" s="34">
        <f t="shared" si="5"/>
        <v>0</v>
      </c>
    </row>
    <row r="20" spans="1:45" s="26" customFormat="1" ht="28.5" customHeight="1">
      <c r="A20" s="39" t="s">
        <v>42</v>
      </c>
      <c r="B20" s="40" t="s">
        <v>43</v>
      </c>
      <c r="C20" s="40" t="s">
        <v>44</v>
      </c>
      <c r="D20" s="31"/>
      <c r="E20" s="50"/>
      <c r="F20" s="46"/>
      <c r="G20" s="50"/>
      <c r="H20" s="46"/>
      <c r="I20" s="50"/>
      <c r="J20" s="46"/>
      <c r="K20" s="50"/>
      <c r="L20" s="46"/>
      <c r="M20" s="50"/>
      <c r="N20" s="46"/>
      <c r="O20" s="50"/>
      <c r="P20" s="46"/>
      <c r="Q20" s="50"/>
      <c r="R20" s="46"/>
      <c r="S20" s="50"/>
      <c r="T20" s="46"/>
      <c r="U20" s="50">
        <v>6</v>
      </c>
      <c r="V20" s="46"/>
      <c r="W20" s="50"/>
      <c r="X20" s="46"/>
      <c r="Y20" s="50"/>
      <c r="Z20" s="46"/>
      <c r="AA20" s="50"/>
      <c r="AB20" s="46"/>
      <c r="AC20" s="50">
        <v>3</v>
      </c>
      <c r="AD20" s="46"/>
      <c r="AE20" s="50">
        <v>9</v>
      </c>
      <c r="AF20" s="46"/>
      <c r="AG20" s="50">
        <v>8</v>
      </c>
      <c r="AH20" s="46"/>
      <c r="AI20" s="50">
        <v>9</v>
      </c>
      <c r="AJ20" s="46"/>
      <c r="AK20" s="50"/>
      <c r="AL20" s="46"/>
      <c r="AM20" s="50"/>
      <c r="AN20" s="46"/>
      <c r="AO20" s="32">
        <v>16500</v>
      </c>
      <c r="AP20" s="33">
        <f t="shared" si="3"/>
        <v>0</v>
      </c>
      <c r="AQ20" s="62">
        <f t="shared" si="4"/>
        <v>6111.11111111111</v>
      </c>
      <c r="AR20" s="32">
        <f>AO20/(1+AP5/100)</f>
        <v>6111.11111111111</v>
      </c>
      <c r="AS20" s="34">
        <f t="shared" si="5"/>
        <v>0</v>
      </c>
    </row>
    <row r="21" spans="1:45" s="26" customFormat="1" ht="31.5" customHeight="1">
      <c r="A21" s="39" t="s">
        <v>42</v>
      </c>
      <c r="B21" s="40" t="s">
        <v>43</v>
      </c>
      <c r="C21" s="40" t="s">
        <v>24</v>
      </c>
      <c r="D21" s="31"/>
      <c r="E21" s="50"/>
      <c r="F21" s="46"/>
      <c r="G21" s="50"/>
      <c r="H21" s="46"/>
      <c r="I21" s="50"/>
      <c r="J21" s="46"/>
      <c r="K21" s="50"/>
      <c r="L21" s="46"/>
      <c r="M21" s="50"/>
      <c r="N21" s="46"/>
      <c r="O21" s="50"/>
      <c r="P21" s="46"/>
      <c r="Q21" s="50"/>
      <c r="R21" s="46"/>
      <c r="S21" s="50"/>
      <c r="T21" s="46"/>
      <c r="U21" s="50">
        <v>8</v>
      </c>
      <c r="V21" s="46"/>
      <c r="W21" s="50">
        <v>3</v>
      </c>
      <c r="X21" s="46"/>
      <c r="Y21" s="50"/>
      <c r="Z21" s="46"/>
      <c r="AA21" s="50"/>
      <c r="AB21" s="46"/>
      <c r="AC21" s="50">
        <v>7</v>
      </c>
      <c r="AD21" s="46"/>
      <c r="AE21" s="50">
        <v>8</v>
      </c>
      <c r="AF21" s="46"/>
      <c r="AG21" s="50">
        <v>8</v>
      </c>
      <c r="AH21" s="46"/>
      <c r="AI21" s="50">
        <v>7</v>
      </c>
      <c r="AJ21" s="46"/>
      <c r="AK21" s="50"/>
      <c r="AL21" s="46"/>
      <c r="AM21" s="50"/>
      <c r="AN21" s="46"/>
      <c r="AO21" s="32">
        <v>16500</v>
      </c>
      <c r="AP21" s="33">
        <f t="shared" si="3"/>
        <v>0</v>
      </c>
      <c r="AQ21" s="62">
        <f t="shared" si="4"/>
        <v>6111.11111111111</v>
      </c>
      <c r="AR21" s="32">
        <f>AO21/(1+AP5/100)</f>
        <v>6111.11111111111</v>
      </c>
      <c r="AS21" s="34">
        <f t="shared" si="5"/>
        <v>0</v>
      </c>
    </row>
    <row r="22" spans="1:45" s="26" customFormat="1" ht="24" customHeight="1">
      <c r="A22" s="39" t="s">
        <v>45</v>
      </c>
      <c r="B22" s="40" t="s">
        <v>46</v>
      </c>
      <c r="C22" s="40" t="s">
        <v>40</v>
      </c>
      <c r="D22" s="31"/>
      <c r="E22" s="50"/>
      <c r="F22" s="46"/>
      <c r="G22" s="50"/>
      <c r="H22" s="46"/>
      <c r="I22" s="50"/>
      <c r="J22" s="46"/>
      <c r="K22" s="50"/>
      <c r="L22" s="46"/>
      <c r="M22" s="50"/>
      <c r="N22" s="46"/>
      <c r="O22" s="50"/>
      <c r="P22" s="46"/>
      <c r="Q22" s="50"/>
      <c r="R22" s="46"/>
      <c r="S22" s="50">
        <v>1</v>
      </c>
      <c r="T22" s="46"/>
      <c r="U22" s="50">
        <v>1</v>
      </c>
      <c r="V22" s="46"/>
      <c r="W22" s="50">
        <v>2</v>
      </c>
      <c r="X22" s="46"/>
      <c r="Y22" s="50">
        <v>1</v>
      </c>
      <c r="Z22" s="46"/>
      <c r="AA22" s="50">
        <v>1</v>
      </c>
      <c r="AB22" s="46"/>
      <c r="AC22" s="50"/>
      <c r="AD22" s="46"/>
      <c r="AE22" s="50"/>
      <c r="AF22" s="46"/>
      <c r="AG22" s="50"/>
      <c r="AH22" s="46"/>
      <c r="AI22" s="50"/>
      <c r="AJ22" s="46"/>
      <c r="AK22" s="50"/>
      <c r="AL22" s="46"/>
      <c r="AM22" s="50"/>
      <c r="AN22" s="46"/>
      <c r="AO22" s="32">
        <v>2550</v>
      </c>
      <c r="AP22" s="33">
        <f t="shared" si="3"/>
        <v>0</v>
      </c>
      <c r="AQ22" s="62">
        <f t="shared" si="4"/>
        <v>944.4444444444443</v>
      </c>
      <c r="AR22" s="32">
        <f>AO22/(1+AP5/100)</f>
        <v>944.4444444444443</v>
      </c>
      <c r="AS22" s="34">
        <f t="shared" si="5"/>
        <v>0</v>
      </c>
    </row>
    <row r="23" spans="1:45" s="26" customFormat="1" ht="23.25" customHeight="1">
      <c r="A23" s="39" t="s">
        <v>45</v>
      </c>
      <c r="B23" s="40" t="s">
        <v>46</v>
      </c>
      <c r="C23" s="40" t="s">
        <v>24</v>
      </c>
      <c r="D23" s="31"/>
      <c r="E23" s="50"/>
      <c r="F23" s="46"/>
      <c r="G23" s="50"/>
      <c r="H23" s="46"/>
      <c r="I23" s="50"/>
      <c r="J23" s="46"/>
      <c r="K23" s="50"/>
      <c r="L23" s="46"/>
      <c r="M23" s="50"/>
      <c r="N23" s="46"/>
      <c r="O23" s="50"/>
      <c r="P23" s="46"/>
      <c r="Q23" s="50">
        <v>6</v>
      </c>
      <c r="R23" s="46"/>
      <c r="S23" s="50">
        <v>10</v>
      </c>
      <c r="T23" s="46"/>
      <c r="U23" s="50">
        <v>9</v>
      </c>
      <c r="V23" s="46"/>
      <c r="W23" s="50">
        <v>13</v>
      </c>
      <c r="X23" s="46"/>
      <c r="Y23" s="50">
        <v>14</v>
      </c>
      <c r="Z23" s="46"/>
      <c r="AA23" s="50">
        <v>11</v>
      </c>
      <c r="AB23" s="46"/>
      <c r="AC23" s="50">
        <v>12</v>
      </c>
      <c r="AD23" s="46"/>
      <c r="AE23" s="50">
        <v>4</v>
      </c>
      <c r="AF23" s="46"/>
      <c r="AG23" s="50"/>
      <c r="AH23" s="46"/>
      <c r="AI23" s="50"/>
      <c r="AJ23" s="46"/>
      <c r="AK23" s="50"/>
      <c r="AL23" s="46"/>
      <c r="AM23" s="50"/>
      <c r="AN23" s="46"/>
      <c r="AO23" s="32">
        <v>2550</v>
      </c>
      <c r="AP23" s="33">
        <f t="shared" si="3"/>
        <v>0</v>
      </c>
      <c r="AQ23" s="62">
        <f t="shared" si="4"/>
        <v>944.4444444444443</v>
      </c>
      <c r="AR23" s="32">
        <f>AO23/(1+AP5/100)</f>
        <v>944.4444444444443</v>
      </c>
      <c r="AS23" s="34">
        <f t="shared" si="5"/>
        <v>0</v>
      </c>
    </row>
    <row r="24" spans="1:45" s="26" customFormat="1" ht="25.5" customHeight="1">
      <c r="A24" s="39" t="s">
        <v>45</v>
      </c>
      <c r="B24" s="40" t="s">
        <v>46</v>
      </c>
      <c r="C24" s="40" t="s">
        <v>48</v>
      </c>
      <c r="D24" s="31"/>
      <c r="E24" s="50"/>
      <c r="F24" s="46"/>
      <c r="G24" s="50"/>
      <c r="H24" s="46"/>
      <c r="I24" s="50"/>
      <c r="J24" s="46"/>
      <c r="K24" s="50"/>
      <c r="L24" s="46"/>
      <c r="M24" s="50"/>
      <c r="N24" s="46"/>
      <c r="O24" s="50"/>
      <c r="P24" s="46"/>
      <c r="Q24" s="50">
        <v>2</v>
      </c>
      <c r="R24" s="46"/>
      <c r="S24" s="50">
        <v>2</v>
      </c>
      <c r="T24" s="46"/>
      <c r="U24" s="50">
        <v>4</v>
      </c>
      <c r="V24" s="46"/>
      <c r="W24" s="50">
        <v>11</v>
      </c>
      <c r="X24" s="46"/>
      <c r="Y24" s="50">
        <v>9</v>
      </c>
      <c r="Z24" s="46"/>
      <c r="AA24" s="50">
        <v>8</v>
      </c>
      <c r="AB24" s="46"/>
      <c r="AC24" s="50">
        <v>5</v>
      </c>
      <c r="AD24" s="46"/>
      <c r="AE24" s="50"/>
      <c r="AF24" s="46"/>
      <c r="AG24" s="50"/>
      <c r="AH24" s="46"/>
      <c r="AI24" s="50"/>
      <c r="AJ24" s="46"/>
      <c r="AK24" s="50"/>
      <c r="AL24" s="46"/>
      <c r="AM24" s="50"/>
      <c r="AN24" s="46"/>
      <c r="AO24" s="32">
        <v>2550</v>
      </c>
      <c r="AP24" s="33">
        <f t="shared" si="3"/>
        <v>0</v>
      </c>
      <c r="AQ24" s="62">
        <f t="shared" si="4"/>
        <v>944.4444444444443</v>
      </c>
      <c r="AR24" s="32">
        <f>AO24/(1+AP5/100)</f>
        <v>944.4444444444443</v>
      </c>
      <c r="AS24" s="34">
        <f t="shared" si="5"/>
        <v>0</v>
      </c>
    </row>
    <row r="25" spans="1:45" s="26" customFormat="1" ht="70.5" customHeight="1">
      <c r="A25" s="39" t="s">
        <v>49</v>
      </c>
      <c r="B25" s="40" t="s">
        <v>50</v>
      </c>
      <c r="C25" s="40" t="s">
        <v>22</v>
      </c>
      <c r="D25" s="31"/>
      <c r="E25" s="50"/>
      <c r="F25" s="46"/>
      <c r="G25" s="50"/>
      <c r="H25" s="46"/>
      <c r="I25" s="50"/>
      <c r="J25" s="46"/>
      <c r="K25" s="50"/>
      <c r="L25" s="46"/>
      <c r="M25" s="50"/>
      <c r="N25" s="46"/>
      <c r="O25" s="50"/>
      <c r="P25" s="46"/>
      <c r="Q25" s="50">
        <v>10</v>
      </c>
      <c r="R25" s="46"/>
      <c r="S25" s="50">
        <v>11</v>
      </c>
      <c r="T25" s="46"/>
      <c r="U25" s="50">
        <v>5</v>
      </c>
      <c r="V25" s="46"/>
      <c r="W25" s="50">
        <v>1</v>
      </c>
      <c r="X25" s="46"/>
      <c r="Y25" s="50"/>
      <c r="Z25" s="46"/>
      <c r="AA25" s="50"/>
      <c r="AB25" s="46"/>
      <c r="AC25" s="50"/>
      <c r="AD25" s="46"/>
      <c r="AE25" s="50"/>
      <c r="AF25" s="46"/>
      <c r="AG25" s="50"/>
      <c r="AH25" s="46"/>
      <c r="AI25" s="50"/>
      <c r="AJ25" s="46"/>
      <c r="AK25" s="50"/>
      <c r="AL25" s="46"/>
      <c r="AM25" s="50"/>
      <c r="AN25" s="46"/>
      <c r="AO25" s="32">
        <v>4500</v>
      </c>
      <c r="AP25" s="33">
        <f t="shared" si="3"/>
        <v>0</v>
      </c>
      <c r="AQ25" s="62">
        <f t="shared" si="4"/>
        <v>1666.6666666666665</v>
      </c>
      <c r="AR25" s="32">
        <f>AO25/(1+AP5/100)</f>
        <v>1666.6666666666665</v>
      </c>
      <c r="AS25" s="34">
        <f t="shared" si="5"/>
        <v>0</v>
      </c>
    </row>
    <row r="26" spans="1:45" s="26" customFormat="1" ht="59.25" customHeight="1">
      <c r="A26" s="39" t="s">
        <v>51</v>
      </c>
      <c r="B26" s="40" t="s">
        <v>52</v>
      </c>
      <c r="C26" s="40" t="s">
        <v>53</v>
      </c>
      <c r="D26" s="31"/>
      <c r="E26" s="50"/>
      <c r="F26" s="46"/>
      <c r="G26" s="50"/>
      <c r="H26" s="46"/>
      <c r="I26" s="50"/>
      <c r="J26" s="46"/>
      <c r="K26" s="50"/>
      <c r="L26" s="46"/>
      <c r="M26" s="50"/>
      <c r="N26" s="46"/>
      <c r="O26" s="50"/>
      <c r="P26" s="46"/>
      <c r="Q26" s="50">
        <v>11</v>
      </c>
      <c r="R26" s="46"/>
      <c r="S26" s="50">
        <v>17</v>
      </c>
      <c r="T26" s="46"/>
      <c r="U26" s="50">
        <v>21</v>
      </c>
      <c r="V26" s="46"/>
      <c r="W26" s="50">
        <v>12</v>
      </c>
      <c r="X26" s="46"/>
      <c r="Y26" s="50">
        <v>3</v>
      </c>
      <c r="Z26" s="46"/>
      <c r="AA26" s="50">
        <v>1</v>
      </c>
      <c r="AB26" s="46"/>
      <c r="AC26" s="50"/>
      <c r="AD26" s="46"/>
      <c r="AE26" s="50"/>
      <c r="AF26" s="46"/>
      <c r="AG26" s="50"/>
      <c r="AH26" s="46"/>
      <c r="AI26" s="50"/>
      <c r="AJ26" s="46"/>
      <c r="AK26" s="50"/>
      <c r="AL26" s="46"/>
      <c r="AM26" s="50"/>
      <c r="AN26" s="46"/>
      <c r="AO26" s="32">
        <v>13100</v>
      </c>
      <c r="AP26" s="33">
        <f aca="true" t="shared" si="6" ref="AP26:AP34">0+SUM(D26,F26,H26,J26,L26,N26,P26,R26,T26,V26,X26,Z26,AB26,AD26,AF26,AH26,AJ26,AL26)</f>
        <v>0</v>
      </c>
      <c r="AQ26" s="62">
        <f aca="true" t="shared" si="7" ref="AQ26:AQ34">AR26-AR26/100*0</f>
        <v>4851.851851851851</v>
      </c>
      <c r="AR26" s="32">
        <f>AO26/(1+AP5/100)</f>
        <v>4851.851851851851</v>
      </c>
      <c r="AS26" s="34">
        <f aca="true" t="shared" si="8" ref="AS26:AS34">AR26*AP26</f>
        <v>0</v>
      </c>
    </row>
    <row r="27" spans="1:45" s="26" customFormat="1" ht="14.25" customHeight="1">
      <c r="A27" s="39" t="s">
        <v>55</v>
      </c>
      <c r="B27" s="40" t="s">
        <v>57</v>
      </c>
      <c r="C27" s="40" t="s">
        <v>58</v>
      </c>
      <c r="D27" s="31"/>
      <c r="E27" s="50"/>
      <c r="F27" s="46"/>
      <c r="G27" s="50"/>
      <c r="H27" s="46"/>
      <c r="I27" s="50"/>
      <c r="J27" s="46"/>
      <c r="K27" s="50"/>
      <c r="L27" s="46"/>
      <c r="M27" s="50"/>
      <c r="N27" s="46"/>
      <c r="O27" s="50"/>
      <c r="P27" s="46"/>
      <c r="Q27" s="50">
        <v>3</v>
      </c>
      <c r="R27" s="46"/>
      <c r="S27" s="50">
        <v>8</v>
      </c>
      <c r="T27" s="46"/>
      <c r="U27" s="50">
        <v>8</v>
      </c>
      <c r="V27" s="46"/>
      <c r="W27" s="50">
        <v>7</v>
      </c>
      <c r="X27" s="46"/>
      <c r="Y27" s="50"/>
      <c r="Z27" s="46"/>
      <c r="AA27" s="50"/>
      <c r="AB27" s="46"/>
      <c r="AC27" s="50"/>
      <c r="AD27" s="46"/>
      <c r="AE27" s="50">
        <v>1</v>
      </c>
      <c r="AF27" s="46"/>
      <c r="AG27" s="50">
        <v>1</v>
      </c>
      <c r="AH27" s="46"/>
      <c r="AI27" s="50">
        <v>1</v>
      </c>
      <c r="AJ27" s="46"/>
      <c r="AK27" s="50"/>
      <c r="AL27" s="46"/>
      <c r="AM27" s="50"/>
      <c r="AN27" s="46"/>
      <c r="AO27" s="32">
        <v>7150</v>
      </c>
      <c r="AP27" s="33">
        <f t="shared" si="6"/>
        <v>0</v>
      </c>
      <c r="AQ27" s="62">
        <f t="shared" si="7"/>
        <v>2648.148148148148</v>
      </c>
      <c r="AR27" s="32">
        <f>AO27/(1+AP5/100)</f>
        <v>2648.148148148148</v>
      </c>
      <c r="AS27" s="34">
        <f t="shared" si="8"/>
        <v>0</v>
      </c>
    </row>
    <row r="28" spans="1:45" s="26" customFormat="1" ht="12.75">
      <c r="A28" s="39" t="s">
        <v>55</v>
      </c>
      <c r="B28" s="40" t="s">
        <v>57</v>
      </c>
      <c r="C28" s="40" t="s">
        <v>27</v>
      </c>
      <c r="D28" s="31"/>
      <c r="E28" s="50"/>
      <c r="F28" s="46"/>
      <c r="G28" s="50"/>
      <c r="H28" s="46"/>
      <c r="I28" s="50"/>
      <c r="J28" s="46"/>
      <c r="K28" s="50"/>
      <c r="L28" s="46"/>
      <c r="M28" s="50"/>
      <c r="N28" s="46"/>
      <c r="O28" s="50"/>
      <c r="P28" s="46"/>
      <c r="Q28" s="50">
        <v>6</v>
      </c>
      <c r="R28" s="46"/>
      <c r="S28" s="50">
        <v>9</v>
      </c>
      <c r="T28" s="46"/>
      <c r="U28" s="50">
        <v>11</v>
      </c>
      <c r="V28" s="46"/>
      <c r="W28" s="50">
        <v>15</v>
      </c>
      <c r="X28" s="46"/>
      <c r="Y28" s="50">
        <v>2</v>
      </c>
      <c r="Z28" s="46"/>
      <c r="AA28" s="50">
        <v>12</v>
      </c>
      <c r="AB28" s="46"/>
      <c r="AC28" s="50">
        <v>8</v>
      </c>
      <c r="AD28" s="46"/>
      <c r="AE28" s="50">
        <v>2</v>
      </c>
      <c r="AF28" s="46"/>
      <c r="AG28" s="50"/>
      <c r="AH28" s="46"/>
      <c r="AI28" s="50">
        <v>1</v>
      </c>
      <c r="AJ28" s="46"/>
      <c r="AK28" s="50"/>
      <c r="AL28" s="46"/>
      <c r="AM28" s="50"/>
      <c r="AN28" s="46"/>
      <c r="AO28" s="32">
        <v>7150</v>
      </c>
      <c r="AP28" s="33">
        <f t="shared" si="6"/>
        <v>0</v>
      </c>
      <c r="AQ28" s="62">
        <f t="shared" si="7"/>
        <v>2648.148148148148</v>
      </c>
      <c r="AR28" s="32">
        <f>AO28/(1+AP5/100)</f>
        <v>2648.148148148148</v>
      </c>
      <c r="AS28" s="34">
        <f t="shared" si="8"/>
        <v>0</v>
      </c>
    </row>
    <row r="29" spans="1:45" s="26" customFormat="1" ht="12.75">
      <c r="A29" s="39" t="s">
        <v>55</v>
      </c>
      <c r="B29" s="40" t="s">
        <v>57</v>
      </c>
      <c r="C29" s="40" t="s">
        <v>21</v>
      </c>
      <c r="D29" s="31"/>
      <c r="E29" s="50"/>
      <c r="F29" s="46"/>
      <c r="G29" s="50"/>
      <c r="H29" s="46"/>
      <c r="I29" s="50"/>
      <c r="J29" s="46"/>
      <c r="K29" s="50"/>
      <c r="L29" s="46"/>
      <c r="M29" s="50"/>
      <c r="N29" s="46"/>
      <c r="O29" s="50"/>
      <c r="P29" s="46"/>
      <c r="Q29" s="50">
        <v>9</v>
      </c>
      <c r="R29" s="46"/>
      <c r="S29" s="50">
        <v>11</v>
      </c>
      <c r="T29" s="46"/>
      <c r="U29" s="50">
        <v>14</v>
      </c>
      <c r="V29" s="46"/>
      <c r="W29" s="50">
        <v>13</v>
      </c>
      <c r="X29" s="46"/>
      <c r="Y29" s="50"/>
      <c r="Z29" s="46"/>
      <c r="AA29" s="50">
        <v>6</v>
      </c>
      <c r="AB29" s="46"/>
      <c r="AC29" s="50">
        <v>5</v>
      </c>
      <c r="AD29" s="46"/>
      <c r="AE29" s="50">
        <v>7</v>
      </c>
      <c r="AF29" s="46"/>
      <c r="AG29" s="50"/>
      <c r="AH29" s="46"/>
      <c r="AI29" s="50"/>
      <c r="AJ29" s="46"/>
      <c r="AK29" s="50"/>
      <c r="AL29" s="46"/>
      <c r="AM29" s="50"/>
      <c r="AN29" s="46"/>
      <c r="AO29" s="32">
        <v>7150</v>
      </c>
      <c r="AP29" s="33">
        <f t="shared" si="6"/>
        <v>0</v>
      </c>
      <c r="AQ29" s="62">
        <f t="shared" si="7"/>
        <v>2648.148148148148</v>
      </c>
      <c r="AR29" s="32">
        <f>AO29/(1+AP5/100)</f>
        <v>2648.148148148148</v>
      </c>
      <c r="AS29" s="34">
        <f t="shared" si="8"/>
        <v>0</v>
      </c>
    </row>
    <row r="30" spans="1:45" s="26" customFormat="1" ht="12.75">
      <c r="A30" s="39" t="s">
        <v>55</v>
      </c>
      <c r="B30" s="40" t="s">
        <v>57</v>
      </c>
      <c r="C30" s="40" t="s">
        <v>59</v>
      </c>
      <c r="D30" s="31"/>
      <c r="E30" s="50"/>
      <c r="F30" s="46"/>
      <c r="G30" s="50"/>
      <c r="H30" s="46"/>
      <c r="I30" s="50"/>
      <c r="J30" s="46"/>
      <c r="K30" s="50"/>
      <c r="L30" s="46"/>
      <c r="M30" s="50"/>
      <c r="N30" s="46"/>
      <c r="O30" s="50"/>
      <c r="P30" s="46"/>
      <c r="Q30" s="50">
        <v>6</v>
      </c>
      <c r="R30" s="46"/>
      <c r="S30" s="50">
        <v>8</v>
      </c>
      <c r="T30" s="46"/>
      <c r="U30" s="50">
        <v>11</v>
      </c>
      <c r="V30" s="46"/>
      <c r="W30" s="50">
        <v>14</v>
      </c>
      <c r="X30" s="46"/>
      <c r="Y30" s="50">
        <v>8</v>
      </c>
      <c r="Z30" s="46"/>
      <c r="AA30" s="50">
        <v>10</v>
      </c>
      <c r="AB30" s="46"/>
      <c r="AC30" s="50">
        <v>12</v>
      </c>
      <c r="AD30" s="46"/>
      <c r="AE30" s="50">
        <v>7</v>
      </c>
      <c r="AF30" s="46"/>
      <c r="AG30" s="50">
        <v>5</v>
      </c>
      <c r="AH30" s="46"/>
      <c r="AI30" s="50">
        <v>4</v>
      </c>
      <c r="AJ30" s="46"/>
      <c r="AK30" s="50"/>
      <c r="AL30" s="46"/>
      <c r="AM30" s="50"/>
      <c r="AN30" s="46"/>
      <c r="AO30" s="32">
        <v>7150</v>
      </c>
      <c r="AP30" s="33">
        <f t="shared" si="6"/>
        <v>0</v>
      </c>
      <c r="AQ30" s="62">
        <f t="shared" si="7"/>
        <v>2648.148148148148</v>
      </c>
      <c r="AR30" s="32">
        <f>AO30/(1+AP5/100)</f>
        <v>2648.148148148148</v>
      </c>
      <c r="AS30" s="34">
        <f t="shared" si="8"/>
        <v>0</v>
      </c>
    </row>
    <row r="31" spans="1:45" s="26" customFormat="1" ht="12.75">
      <c r="A31" s="39" t="s">
        <v>55</v>
      </c>
      <c r="B31" s="40" t="s">
        <v>57</v>
      </c>
      <c r="C31" s="40" t="s">
        <v>35</v>
      </c>
      <c r="D31" s="31"/>
      <c r="E31" s="50"/>
      <c r="F31" s="46"/>
      <c r="G31" s="50"/>
      <c r="H31" s="46"/>
      <c r="I31" s="50"/>
      <c r="J31" s="46"/>
      <c r="K31" s="50"/>
      <c r="L31" s="46"/>
      <c r="M31" s="50"/>
      <c r="N31" s="46"/>
      <c r="O31" s="50"/>
      <c r="P31" s="46"/>
      <c r="Q31" s="50">
        <v>25</v>
      </c>
      <c r="R31" s="46"/>
      <c r="S31" s="50">
        <v>30</v>
      </c>
      <c r="T31" s="46"/>
      <c r="U31" s="50">
        <v>26</v>
      </c>
      <c r="V31" s="46"/>
      <c r="W31" s="50">
        <v>9</v>
      </c>
      <c r="X31" s="46"/>
      <c r="Y31" s="50"/>
      <c r="Z31" s="46"/>
      <c r="AA31" s="50"/>
      <c r="AB31" s="46"/>
      <c r="AC31" s="50"/>
      <c r="AD31" s="46"/>
      <c r="AE31" s="50">
        <v>5</v>
      </c>
      <c r="AF31" s="46"/>
      <c r="AG31" s="50">
        <v>3</v>
      </c>
      <c r="AH31" s="46"/>
      <c r="AI31" s="50">
        <v>1</v>
      </c>
      <c r="AJ31" s="46"/>
      <c r="AK31" s="50"/>
      <c r="AL31" s="46"/>
      <c r="AM31" s="50"/>
      <c r="AN31" s="46"/>
      <c r="AO31" s="32">
        <v>7150</v>
      </c>
      <c r="AP31" s="33">
        <f t="shared" si="6"/>
        <v>0</v>
      </c>
      <c r="AQ31" s="62">
        <f t="shared" si="7"/>
        <v>2648.148148148148</v>
      </c>
      <c r="AR31" s="32">
        <f>AO31/(1+AP5/100)</f>
        <v>2648.148148148148</v>
      </c>
      <c r="AS31" s="34">
        <f t="shared" si="8"/>
        <v>0</v>
      </c>
    </row>
    <row r="32" spans="1:45" s="26" customFormat="1" ht="12.75">
      <c r="A32" s="39" t="s">
        <v>55</v>
      </c>
      <c r="B32" s="40" t="s">
        <v>57</v>
      </c>
      <c r="C32" s="40" t="s">
        <v>56</v>
      </c>
      <c r="D32" s="31"/>
      <c r="E32" s="50"/>
      <c r="F32" s="46"/>
      <c r="G32" s="50"/>
      <c r="H32" s="46"/>
      <c r="I32" s="50"/>
      <c r="J32" s="46"/>
      <c r="K32" s="50"/>
      <c r="L32" s="46"/>
      <c r="M32" s="50"/>
      <c r="N32" s="46"/>
      <c r="O32" s="50"/>
      <c r="P32" s="46"/>
      <c r="Q32" s="50"/>
      <c r="R32" s="46"/>
      <c r="S32" s="50"/>
      <c r="T32" s="46"/>
      <c r="U32" s="50">
        <v>8</v>
      </c>
      <c r="V32" s="46"/>
      <c r="W32" s="50"/>
      <c r="X32" s="46"/>
      <c r="Y32" s="50"/>
      <c r="Z32" s="46"/>
      <c r="AA32" s="50"/>
      <c r="AB32" s="46"/>
      <c r="AC32" s="50">
        <v>4</v>
      </c>
      <c r="AD32" s="46"/>
      <c r="AE32" s="50">
        <v>1</v>
      </c>
      <c r="AF32" s="46"/>
      <c r="AG32" s="50">
        <v>4</v>
      </c>
      <c r="AH32" s="46"/>
      <c r="AI32" s="50">
        <v>1</v>
      </c>
      <c r="AJ32" s="46"/>
      <c r="AK32" s="50"/>
      <c r="AL32" s="46"/>
      <c r="AM32" s="50"/>
      <c r="AN32" s="46"/>
      <c r="AO32" s="32">
        <v>7150</v>
      </c>
      <c r="AP32" s="33">
        <f t="shared" si="6"/>
        <v>0</v>
      </c>
      <c r="AQ32" s="62">
        <f t="shared" si="7"/>
        <v>2648.148148148148</v>
      </c>
      <c r="AR32" s="32">
        <f>AO32/(1+AP5/100)</f>
        <v>2648.148148148148</v>
      </c>
      <c r="AS32" s="34">
        <f t="shared" si="8"/>
        <v>0</v>
      </c>
    </row>
    <row r="33" spans="1:45" s="26" customFormat="1" ht="12.75" customHeight="1">
      <c r="A33" s="39" t="s">
        <v>60</v>
      </c>
      <c r="B33" s="40" t="s">
        <v>61</v>
      </c>
      <c r="C33" s="40" t="s">
        <v>27</v>
      </c>
      <c r="D33" s="31"/>
      <c r="E33" s="50"/>
      <c r="F33" s="46"/>
      <c r="G33" s="50"/>
      <c r="H33" s="46"/>
      <c r="I33" s="50"/>
      <c r="J33" s="46"/>
      <c r="K33" s="50"/>
      <c r="L33" s="46"/>
      <c r="M33" s="50"/>
      <c r="N33" s="46"/>
      <c r="O33" s="50"/>
      <c r="P33" s="46"/>
      <c r="Q33" s="50">
        <v>14</v>
      </c>
      <c r="R33" s="46"/>
      <c r="S33" s="50">
        <v>18</v>
      </c>
      <c r="T33" s="46"/>
      <c r="U33" s="50">
        <v>17</v>
      </c>
      <c r="V33" s="46"/>
      <c r="W33" s="50">
        <v>21</v>
      </c>
      <c r="X33" s="46"/>
      <c r="Y33" s="50">
        <v>20</v>
      </c>
      <c r="Z33" s="46"/>
      <c r="AA33" s="50"/>
      <c r="AB33" s="46"/>
      <c r="AC33" s="50"/>
      <c r="AD33" s="46"/>
      <c r="AE33" s="50"/>
      <c r="AF33" s="46"/>
      <c r="AG33" s="50"/>
      <c r="AH33" s="46"/>
      <c r="AI33" s="50"/>
      <c r="AJ33" s="46"/>
      <c r="AK33" s="50"/>
      <c r="AL33" s="46"/>
      <c r="AM33" s="50"/>
      <c r="AN33" s="46"/>
      <c r="AO33" s="32">
        <v>5350</v>
      </c>
      <c r="AP33" s="33">
        <f t="shared" si="6"/>
        <v>0</v>
      </c>
      <c r="AQ33" s="62">
        <f t="shared" si="7"/>
        <v>1981.4814814814813</v>
      </c>
      <c r="AR33" s="32">
        <f>AO33/(1+AP5/100)</f>
        <v>1981.4814814814813</v>
      </c>
      <c r="AS33" s="34">
        <f t="shared" si="8"/>
        <v>0</v>
      </c>
    </row>
    <row r="34" spans="1:45" s="26" customFormat="1" ht="12.75">
      <c r="A34" s="39" t="s">
        <v>60</v>
      </c>
      <c r="B34" s="40" t="s">
        <v>61</v>
      </c>
      <c r="C34" s="40" t="s">
        <v>62</v>
      </c>
      <c r="D34" s="31"/>
      <c r="E34" s="50"/>
      <c r="F34" s="46"/>
      <c r="G34" s="50"/>
      <c r="H34" s="46"/>
      <c r="I34" s="50"/>
      <c r="J34" s="46"/>
      <c r="K34" s="50"/>
      <c r="L34" s="46"/>
      <c r="M34" s="50"/>
      <c r="N34" s="46"/>
      <c r="O34" s="50"/>
      <c r="P34" s="46"/>
      <c r="Q34" s="50">
        <v>18</v>
      </c>
      <c r="R34" s="46"/>
      <c r="S34" s="50">
        <v>27</v>
      </c>
      <c r="T34" s="46"/>
      <c r="U34" s="50">
        <v>27</v>
      </c>
      <c r="V34" s="46"/>
      <c r="W34" s="50">
        <v>27</v>
      </c>
      <c r="X34" s="46"/>
      <c r="Y34" s="50">
        <v>19</v>
      </c>
      <c r="Z34" s="46"/>
      <c r="AA34" s="50"/>
      <c r="AB34" s="46"/>
      <c r="AC34" s="50"/>
      <c r="AD34" s="46"/>
      <c r="AE34" s="50"/>
      <c r="AF34" s="46"/>
      <c r="AG34" s="50"/>
      <c r="AH34" s="46"/>
      <c r="AI34" s="50"/>
      <c r="AJ34" s="46"/>
      <c r="AK34" s="50"/>
      <c r="AL34" s="46"/>
      <c r="AM34" s="50"/>
      <c r="AN34" s="46"/>
      <c r="AO34" s="32">
        <v>5350</v>
      </c>
      <c r="AP34" s="33">
        <f t="shared" si="6"/>
        <v>0</v>
      </c>
      <c r="AQ34" s="62">
        <f t="shared" si="7"/>
        <v>1981.4814814814813</v>
      </c>
      <c r="AR34" s="32">
        <f>AO34/(1+AP5/100)</f>
        <v>1981.4814814814813</v>
      </c>
      <c r="AS34" s="34">
        <f t="shared" si="8"/>
        <v>0</v>
      </c>
    </row>
    <row r="35" spans="1:45" s="26" customFormat="1" ht="12.75">
      <c r="A35" s="39" t="s">
        <v>60</v>
      </c>
      <c r="B35" s="40" t="s">
        <v>61</v>
      </c>
      <c r="C35" s="40" t="s">
        <v>63</v>
      </c>
      <c r="D35" s="31"/>
      <c r="E35" s="50"/>
      <c r="F35" s="46"/>
      <c r="G35" s="50"/>
      <c r="H35" s="46"/>
      <c r="I35" s="50"/>
      <c r="J35" s="46"/>
      <c r="K35" s="50"/>
      <c r="L35" s="46"/>
      <c r="M35" s="50"/>
      <c r="N35" s="46"/>
      <c r="O35" s="50"/>
      <c r="P35" s="46"/>
      <c r="Q35" s="50">
        <v>2</v>
      </c>
      <c r="R35" s="46"/>
      <c r="S35" s="50">
        <v>3</v>
      </c>
      <c r="T35" s="46"/>
      <c r="U35" s="50">
        <v>2</v>
      </c>
      <c r="V35" s="46"/>
      <c r="W35" s="50">
        <v>20</v>
      </c>
      <c r="X35" s="46"/>
      <c r="Y35" s="50">
        <v>22</v>
      </c>
      <c r="Z35" s="46"/>
      <c r="AA35" s="50"/>
      <c r="AB35" s="46"/>
      <c r="AC35" s="50"/>
      <c r="AD35" s="46"/>
      <c r="AE35" s="50"/>
      <c r="AF35" s="46"/>
      <c r="AG35" s="50"/>
      <c r="AH35" s="46"/>
      <c r="AI35" s="50"/>
      <c r="AJ35" s="46"/>
      <c r="AK35" s="50"/>
      <c r="AL35" s="46"/>
      <c r="AM35" s="50"/>
      <c r="AN35" s="46"/>
      <c r="AO35" s="32">
        <v>5350</v>
      </c>
      <c r="AP35" s="33">
        <f aca="true" t="shared" si="9" ref="AP35:AP47">0+SUM(D35,F35,H35,J35,L35,N35,P35,R35,T35,V35,X35,Z35,AB35,AD35,AF35,AH35,AJ35,AL35)</f>
        <v>0</v>
      </c>
      <c r="AQ35" s="62">
        <f aca="true" t="shared" si="10" ref="AQ35:AQ47">AR35-AR35/100*0</f>
        <v>1981.4814814814813</v>
      </c>
      <c r="AR35" s="32">
        <f>AO35/(1+AP5/100)</f>
        <v>1981.4814814814813</v>
      </c>
      <c r="AS35" s="34">
        <f aca="true" t="shared" si="11" ref="AS35:AS47">AR35*AP35</f>
        <v>0</v>
      </c>
    </row>
    <row r="36" spans="1:45" s="26" customFormat="1" ht="12.75">
      <c r="A36" s="39" t="s">
        <v>60</v>
      </c>
      <c r="B36" s="40" t="s">
        <v>61</v>
      </c>
      <c r="C36" s="40" t="s">
        <v>24</v>
      </c>
      <c r="D36" s="31"/>
      <c r="E36" s="50"/>
      <c r="F36" s="46"/>
      <c r="G36" s="50"/>
      <c r="H36" s="46"/>
      <c r="I36" s="50"/>
      <c r="J36" s="46"/>
      <c r="K36" s="50"/>
      <c r="L36" s="46"/>
      <c r="M36" s="50"/>
      <c r="N36" s="46"/>
      <c r="O36" s="50"/>
      <c r="P36" s="46"/>
      <c r="Q36" s="50">
        <v>19</v>
      </c>
      <c r="R36" s="46"/>
      <c r="S36" s="50">
        <v>17</v>
      </c>
      <c r="T36" s="46"/>
      <c r="U36" s="50">
        <v>14</v>
      </c>
      <c r="V36" s="46"/>
      <c r="W36" s="50">
        <v>19</v>
      </c>
      <c r="X36" s="46"/>
      <c r="Y36" s="50">
        <v>18</v>
      </c>
      <c r="Z36" s="46"/>
      <c r="AA36" s="50"/>
      <c r="AB36" s="46"/>
      <c r="AC36" s="50"/>
      <c r="AD36" s="46"/>
      <c r="AE36" s="50"/>
      <c r="AF36" s="46"/>
      <c r="AG36" s="50"/>
      <c r="AH36" s="46"/>
      <c r="AI36" s="50"/>
      <c r="AJ36" s="46"/>
      <c r="AK36" s="50"/>
      <c r="AL36" s="46"/>
      <c r="AM36" s="50"/>
      <c r="AN36" s="46"/>
      <c r="AO36" s="32">
        <v>5350</v>
      </c>
      <c r="AP36" s="33">
        <f t="shared" si="9"/>
        <v>0</v>
      </c>
      <c r="AQ36" s="62">
        <f t="shared" si="10"/>
        <v>1981.4814814814813</v>
      </c>
      <c r="AR36" s="32">
        <f>AO36/(1+AP5/100)</f>
        <v>1981.4814814814813</v>
      </c>
      <c r="AS36" s="34">
        <f t="shared" si="11"/>
        <v>0</v>
      </c>
    </row>
    <row r="37" spans="1:45" s="26" customFormat="1" ht="12.75">
      <c r="A37" s="39" t="s">
        <v>60</v>
      </c>
      <c r="B37" s="40" t="s">
        <v>61</v>
      </c>
      <c r="C37" s="40" t="s">
        <v>64</v>
      </c>
      <c r="D37" s="31"/>
      <c r="E37" s="50"/>
      <c r="F37" s="46"/>
      <c r="G37" s="50"/>
      <c r="H37" s="46"/>
      <c r="I37" s="50"/>
      <c r="J37" s="46"/>
      <c r="K37" s="50"/>
      <c r="L37" s="46"/>
      <c r="M37" s="50"/>
      <c r="N37" s="46"/>
      <c r="O37" s="50"/>
      <c r="P37" s="46"/>
      <c r="Q37" s="50">
        <v>11</v>
      </c>
      <c r="R37" s="46"/>
      <c r="S37" s="50">
        <v>21</v>
      </c>
      <c r="T37" s="46"/>
      <c r="U37" s="50">
        <v>25</v>
      </c>
      <c r="V37" s="46"/>
      <c r="W37" s="50">
        <v>9</v>
      </c>
      <c r="X37" s="46"/>
      <c r="Y37" s="50">
        <v>17</v>
      </c>
      <c r="Z37" s="46"/>
      <c r="AA37" s="50"/>
      <c r="AB37" s="46"/>
      <c r="AC37" s="50"/>
      <c r="AD37" s="46"/>
      <c r="AE37" s="50"/>
      <c r="AF37" s="46"/>
      <c r="AG37" s="50"/>
      <c r="AH37" s="46"/>
      <c r="AI37" s="50"/>
      <c r="AJ37" s="46"/>
      <c r="AK37" s="50"/>
      <c r="AL37" s="46"/>
      <c r="AM37" s="50"/>
      <c r="AN37" s="46"/>
      <c r="AO37" s="32">
        <v>5350</v>
      </c>
      <c r="AP37" s="33">
        <f t="shared" si="9"/>
        <v>0</v>
      </c>
      <c r="AQ37" s="62">
        <f t="shared" si="10"/>
        <v>1981.4814814814813</v>
      </c>
      <c r="AR37" s="32">
        <f>AO37/(1+AP5/100)</f>
        <v>1981.4814814814813</v>
      </c>
      <c r="AS37" s="34">
        <f t="shared" si="11"/>
        <v>0</v>
      </c>
    </row>
    <row r="38" spans="1:45" s="26" customFormat="1" ht="12.75">
      <c r="A38" s="39" t="s">
        <v>60</v>
      </c>
      <c r="B38" s="40" t="s">
        <v>61</v>
      </c>
      <c r="C38" s="40" t="s">
        <v>48</v>
      </c>
      <c r="D38" s="31"/>
      <c r="E38" s="50"/>
      <c r="F38" s="46"/>
      <c r="G38" s="50"/>
      <c r="H38" s="46"/>
      <c r="I38" s="50"/>
      <c r="J38" s="46"/>
      <c r="K38" s="50"/>
      <c r="L38" s="46"/>
      <c r="M38" s="50"/>
      <c r="N38" s="46"/>
      <c r="O38" s="50"/>
      <c r="P38" s="46"/>
      <c r="Q38" s="50">
        <v>15</v>
      </c>
      <c r="R38" s="46"/>
      <c r="S38" s="50">
        <v>4</v>
      </c>
      <c r="T38" s="46"/>
      <c r="U38" s="50"/>
      <c r="V38" s="46"/>
      <c r="W38" s="50">
        <v>16</v>
      </c>
      <c r="X38" s="46"/>
      <c r="Y38" s="50">
        <v>19</v>
      </c>
      <c r="Z38" s="46"/>
      <c r="AA38" s="50"/>
      <c r="AB38" s="46"/>
      <c r="AC38" s="50"/>
      <c r="AD38" s="46"/>
      <c r="AE38" s="50"/>
      <c r="AF38" s="46"/>
      <c r="AG38" s="50"/>
      <c r="AH38" s="46"/>
      <c r="AI38" s="50"/>
      <c r="AJ38" s="46"/>
      <c r="AK38" s="50"/>
      <c r="AL38" s="46"/>
      <c r="AM38" s="50"/>
      <c r="AN38" s="46"/>
      <c r="AO38" s="32">
        <v>5350</v>
      </c>
      <c r="AP38" s="33">
        <f t="shared" si="9"/>
        <v>0</v>
      </c>
      <c r="AQ38" s="62">
        <f t="shared" si="10"/>
        <v>1981.4814814814813</v>
      </c>
      <c r="AR38" s="32">
        <f>AO38/(1+AP5/100)</f>
        <v>1981.4814814814813</v>
      </c>
      <c r="AS38" s="34">
        <f t="shared" si="11"/>
        <v>0</v>
      </c>
    </row>
    <row r="39" spans="1:45" s="26" customFormat="1" ht="12.75">
      <c r="A39" s="39" t="s">
        <v>60</v>
      </c>
      <c r="B39" s="40" t="s">
        <v>61</v>
      </c>
      <c r="C39" s="40" t="s">
        <v>65</v>
      </c>
      <c r="D39" s="31"/>
      <c r="E39" s="50"/>
      <c r="F39" s="46"/>
      <c r="G39" s="50"/>
      <c r="H39" s="46"/>
      <c r="I39" s="50"/>
      <c r="J39" s="46"/>
      <c r="K39" s="50"/>
      <c r="L39" s="46"/>
      <c r="M39" s="50"/>
      <c r="N39" s="46"/>
      <c r="O39" s="50"/>
      <c r="P39" s="46"/>
      <c r="Q39" s="50">
        <v>11</v>
      </c>
      <c r="R39" s="46"/>
      <c r="S39" s="50">
        <v>11</v>
      </c>
      <c r="T39" s="46"/>
      <c r="U39" s="50">
        <v>12</v>
      </c>
      <c r="V39" s="46"/>
      <c r="W39" s="50">
        <v>12</v>
      </c>
      <c r="X39" s="46"/>
      <c r="Y39" s="50">
        <v>16</v>
      </c>
      <c r="Z39" s="46"/>
      <c r="AA39" s="50"/>
      <c r="AB39" s="46"/>
      <c r="AC39" s="50"/>
      <c r="AD39" s="46"/>
      <c r="AE39" s="50"/>
      <c r="AF39" s="46"/>
      <c r="AG39" s="50"/>
      <c r="AH39" s="46"/>
      <c r="AI39" s="50"/>
      <c r="AJ39" s="46"/>
      <c r="AK39" s="50"/>
      <c r="AL39" s="46"/>
      <c r="AM39" s="50"/>
      <c r="AN39" s="46"/>
      <c r="AO39" s="32">
        <v>5350</v>
      </c>
      <c r="AP39" s="33">
        <f t="shared" si="9"/>
        <v>0</v>
      </c>
      <c r="AQ39" s="62">
        <f t="shared" si="10"/>
        <v>1981.4814814814813</v>
      </c>
      <c r="AR39" s="32">
        <f>AO39/(1+AP5/100)</f>
        <v>1981.4814814814813</v>
      </c>
      <c r="AS39" s="34">
        <f t="shared" si="11"/>
        <v>0</v>
      </c>
    </row>
    <row r="40" spans="1:45" s="26" customFormat="1" ht="24.75" customHeight="1">
      <c r="A40" s="39" t="s">
        <v>66</v>
      </c>
      <c r="B40" s="40" t="s">
        <v>67</v>
      </c>
      <c r="C40" s="40" t="s">
        <v>68</v>
      </c>
      <c r="D40" s="31"/>
      <c r="E40" s="50"/>
      <c r="F40" s="46"/>
      <c r="G40" s="50"/>
      <c r="H40" s="46"/>
      <c r="I40" s="50"/>
      <c r="J40" s="46"/>
      <c r="K40" s="50"/>
      <c r="L40" s="46"/>
      <c r="M40" s="50"/>
      <c r="N40" s="46"/>
      <c r="O40" s="50"/>
      <c r="P40" s="46"/>
      <c r="Q40" s="50">
        <v>3</v>
      </c>
      <c r="R40" s="46"/>
      <c r="S40" s="50">
        <v>8</v>
      </c>
      <c r="T40" s="46"/>
      <c r="U40" s="50">
        <v>3</v>
      </c>
      <c r="V40" s="46"/>
      <c r="W40" s="50"/>
      <c r="X40" s="46"/>
      <c r="Y40" s="50"/>
      <c r="Z40" s="46"/>
      <c r="AA40" s="50">
        <v>11</v>
      </c>
      <c r="AB40" s="46"/>
      <c r="AC40" s="50">
        <v>9</v>
      </c>
      <c r="AD40" s="46"/>
      <c r="AE40" s="50">
        <v>10</v>
      </c>
      <c r="AF40" s="46"/>
      <c r="AG40" s="50">
        <v>10</v>
      </c>
      <c r="AH40" s="46"/>
      <c r="AI40" s="50">
        <v>3</v>
      </c>
      <c r="AJ40" s="46"/>
      <c r="AK40" s="50"/>
      <c r="AL40" s="46"/>
      <c r="AM40" s="50"/>
      <c r="AN40" s="46"/>
      <c r="AO40" s="32">
        <v>9400</v>
      </c>
      <c r="AP40" s="33">
        <f t="shared" si="9"/>
        <v>0</v>
      </c>
      <c r="AQ40" s="62">
        <f t="shared" si="10"/>
        <v>3481.4814814814813</v>
      </c>
      <c r="AR40" s="32">
        <f>AO40/(1+AP5/100)</f>
        <v>3481.4814814814813</v>
      </c>
      <c r="AS40" s="34">
        <f t="shared" si="11"/>
        <v>0</v>
      </c>
    </row>
    <row r="41" spans="1:45" s="26" customFormat="1" ht="24.75" customHeight="1">
      <c r="A41" s="39" t="s">
        <v>66</v>
      </c>
      <c r="B41" s="40" t="s">
        <v>67</v>
      </c>
      <c r="C41" s="40" t="s">
        <v>35</v>
      </c>
      <c r="D41" s="31"/>
      <c r="E41" s="50"/>
      <c r="F41" s="46"/>
      <c r="G41" s="50"/>
      <c r="H41" s="46"/>
      <c r="I41" s="50"/>
      <c r="J41" s="46"/>
      <c r="K41" s="50"/>
      <c r="L41" s="46"/>
      <c r="M41" s="50"/>
      <c r="N41" s="46"/>
      <c r="O41" s="50"/>
      <c r="P41" s="46"/>
      <c r="Q41" s="50">
        <v>14</v>
      </c>
      <c r="R41" s="46"/>
      <c r="S41" s="50">
        <v>12</v>
      </c>
      <c r="T41" s="46"/>
      <c r="U41" s="50">
        <v>10</v>
      </c>
      <c r="V41" s="46"/>
      <c r="W41" s="50"/>
      <c r="X41" s="46"/>
      <c r="Y41" s="50"/>
      <c r="Z41" s="46"/>
      <c r="AA41" s="50"/>
      <c r="AB41" s="46"/>
      <c r="AC41" s="50">
        <v>20</v>
      </c>
      <c r="AD41" s="46"/>
      <c r="AE41" s="50">
        <v>4</v>
      </c>
      <c r="AF41" s="46"/>
      <c r="AG41" s="50">
        <v>17</v>
      </c>
      <c r="AH41" s="46"/>
      <c r="AI41" s="50">
        <v>8</v>
      </c>
      <c r="AJ41" s="46"/>
      <c r="AK41" s="50"/>
      <c r="AL41" s="46"/>
      <c r="AM41" s="50"/>
      <c r="AN41" s="46"/>
      <c r="AO41" s="32">
        <v>9400</v>
      </c>
      <c r="AP41" s="33">
        <f t="shared" si="9"/>
        <v>0</v>
      </c>
      <c r="AQ41" s="62">
        <f t="shared" si="10"/>
        <v>3481.4814814814813</v>
      </c>
      <c r="AR41" s="32">
        <f>AO41/(1+AP5/100)</f>
        <v>3481.4814814814813</v>
      </c>
      <c r="AS41" s="34">
        <f t="shared" si="11"/>
        <v>0</v>
      </c>
    </row>
    <row r="42" spans="1:45" s="26" customFormat="1" ht="27" customHeight="1">
      <c r="A42" s="39" t="s">
        <v>66</v>
      </c>
      <c r="B42" s="40" t="s">
        <v>67</v>
      </c>
      <c r="C42" s="40" t="s">
        <v>69</v>
      </c>
      <c r="D42" s="31"/>
      <c r="E42" s="50"/>
      <c r="F42" s="46"/>
      <c r="G42" s="50"/>
      <c r="H42" s="46"/>
      <c r="I42" s="50"/>
      <c r="J42" s="46"/>
      <c r="K42" s="50"/>
      <c r="L42" s="46"/>
      <c r="M42" s="50"/>
      <c r="N42" s="46"/>
      <c r="O42" s="50"/>
      <c r="P42" s="46"/>
      <c r="Q42" s="50">
        <v>6</v>
      </c>
      <c r="R42" s="46"/>
      <c r="S42" s="50">
        <v>4</v>
      </c>
      <c r="T42" s="46"/>
      <c r="U42" s="50">
        <v>7</v>
      </c>
      <c r="V42" s="46"/>
      <c r="W42" s="50">
        <v>2</v>
      </c>
      <c r="X42" s="46"/>
      <c r="Y42" s="50"/>
      <c r="Z42" s="46"/>
      <c r="AA42" s="50">
        <v>3</v>
      </c>
      <c r="AB42" s="46"/>
      <c r="AC42" s="50">
        <v>11</v>
      </c>
      <c r="AD42" s="46"/>
      <c r="AE42" s="50">
        <v>12</v>
      </c>
      <c r="AF42" s="46"/>
      <c r="AG42" s="50">
        <v>12</v>
      </c>
      <c r="AH42" s="46"/>
      <c r="AI42" s="50">
        <v>8</v>
      </c>
      <c r="AJ42" s="46"/>
      <c r="AK42" s="50"/>
      <c r="AL42" s="46"/>
      <c r="AM42" s="50"/>
      <c r="AN42" s="46"/>
      <c r="AO42" s="32">
        <v>9400</v>
      </c>
      <c r="AP42" s="33">
        <f t="shared" si="9"/>
        <v>0</v>
      </c>
      <c r="AQ42" s="62">
        <f t="shared" si="10"/>
        <v>3481.4814814814813</v>
      </c>
      <c r="AR42" s="32">
        <f>AO42/(1+AP5/100)</f>
        <v>3481.4814814814813</v>
      </c>
      <c r="AS42" s="34">
        <f t="shared" si="11"/>
        <v>0</v>
      </c>
    </row>
    <row r="43" spans="1:45" s="26" customFormat="1" ht="17.25" customHeight="1">
      <c r="A43" s="39" t="s">
        <v>70</v>
      </c>
      <c r="B43" s="40" t="s">
        <v>71</v>
      </c>
      <c r="C43" s="40" t="s">
        <v>72</v>
      </c>
      <c r="D43" s="31"/>
      <c r="E43" s="50"/>
      <c r="F43" s="46"/>
      <c r="G43" s="50"/>
      <c r="H43" s="46"/>
      <c r="I43" s="50"/>
      <c r="J43" s="46"/>
      <c r="K43" s="50"/>
      <c r="L43" s="46"/>
      <c r="M43" s="50"/>
      <c r="N43" s="46"/>
      <c r="O43" s="50"/>
      <c r="P43" s="46"/>
      <c r="Q43" s="50">
        <v>7</v>
      </c>
      <c r="R43" s="46"/>
      <c r="S43" s="50">
        <v>11</v>
      </c>
      <c r="T43" s="46"/>
      <c r="U43" s="50">
        <v>8</v>
      </c>
      <c r="V43" s="46"/>
      <c r="W43" s="50"/>
      <c r="X43" s="46"/>
      <c r="Y43" s="50"/>
      <c r="Z43" s="46"/>
      <c r="AA43" s="50"/>
      <c r="AB43" s="46"/>
      <c r="AC43" s="50">
        <v>7</v>
      </c>
      <c r="AD43" s="46"/>
      <c r="AE43" s="50">
        <v>6</v>
      </c>
      <c r="AF43" s="46"/>
      <c r="AG43" s="50"/>
      <c r="AH43" s="46"/>
      <c r="AI43" s="50"/>
      <c r="AJ43" s="46"/>
      <c r="AK43" s="50"/>
      <c r="AL43" s="46"/>
      <c r="AM43" s="50"/>
      <c r="AN43" s="46"/>
      <c r="AO43" s="32">
        <v>5600</v>
      </c>
      <c r="AP43" s="33">
        <f t="shared" si="9"/>
        <v>0</v>
      </c>
      <c r="AQ43" s="62">
        <f t="shared" si="10"/>
        <v>2074.074074074074</v>
      </c>
      <c r="AR43" s="32">
        <f>AO43/(1+AP5/100)</f>
        <v>2074.074074074074</v>
      </c>
      <c r="AS43" s="34">
        <f t="shared" si="11"/>
        <v>0</v>
      </c>
    </row>
    <row r="44" spans="1:45" s="26" customFormat="1" ht="15.75" customHeight="1">
      <c r="A44" s="39" t="s">
        <v>70</v>
      </c>
      <c r="B44" s="40" t="s">
        <v>71</v>
      </c>
      <c r="C44" s="40" t="s">
        <v>62</v>
      </c>
      <c r="D44" s="31"/>
      <c r="E44" s="50"/>
      <c r="F44" s="46"/>
      <c r="G44" s="50"/>
      <c r="H44" s="46"/>
      <c r="I44" s="50"/>
      <c r="J44" s="46"/>
      <c r="K44" s="50"/>
      <c r="L44" s="46"/>
      <c r="M44" s="50"/>
      <c r="N44" s="46"/>
      <c r="O44" s="50"/>
      <c r="P44" s="46"/>
      <c r="Q44" s="50"/>
      <c r="R44" s="46"/>
      <c r="S44" s="50"/>
      <c r="T44" s="46"/>
      <c r="U44" s="50">
        <v>8</v>
      </c>
      <c r="V44" s="46"/>
      <c r="W44" s="50">
        <v>8</v>
      </c>
      <c r="X44" s="46"/>
      <c r="Y44" s="50">
        <v>4</v>
      </c>
      <c r="Z44" s="46"/>
      <c r="AA44" s="50">
        <v>14</v>
      </c>
      <c r="AB44" s="46"/>
      <c r="AC44" s="50"/>
      <c r="AD44" s="46"/>
      <c r="AE44" s="50">
        <v>4</v>
      </c>
      <c r="AF44" s="46"/>
      <c r="AG44" s="50">
        <v>9</v>
      </c>
      <c r="AH44" s="46"/>
      <c r="AI44" s="50">
        <v>5</v>
      </c>
      <c r="AJ44" s="46"/>
      <c r="AK44" s="50"/>
      <c r="AL44" s="46"/>
      <c r="AM44" s="50"/>
      <c r="AN44" s="46"/>
      <c r="AO44" s="32">
        <v>5600</v>
      </c>
      <c r="AP44" s="33">
        <f t="shared" si="9"/>
        <v>0</v>
      </c>
      <c r="AQ44" s="62">
        <f t="shared" si="10"/>
        <v>2074.074074074074</v>
      </c>
      <c r="AR44" s="32">
        <f>AO44/(1+AP5/100)</f>
        <v>2074.074074074074</v>
      </c>
      <c r="AS44" s="34">
        <f t="shared" si="11"/>
        <v>0</v>
      </c>
    </row>
    <row r="45" spans="1:45" s="26" customFormat="1" ht="15" customHeight="1">
      <c r="A45" s="39" t="s">
        <v>70</v>
      </c>
      <c r="B45" s="40" t="s">
        <v>71</v>
      </c>
      <c r="C45" s="40" t="s">
        <v>73</v>
      </c>
      <c r="D45" s="31"/>
      <c r="E45" s="50"/>
      <c r="F45" s="46"/>
      <c r="G45" s="50"/>
      <c r="H45" s="46"/>
      <c r="I45" s="50"/>
      <c r="J45" s="46"/>
      <c r="K45" s="50"/>
      <c r="L45" s="46"/>
      <c r="M45" s="50"/>
      <c r="N45" s="46"/>
      <c r="O45" s="50"/>
      <c r="P45" s="46"/>
      <c r="Q45" s="50"/>
      <c r="R45" s="46"/>
      <c r="S45" s="50"/>
      <c r="T45" s="46"/>
      <c r="U45" s="50"/>
      <c r="V45" s="46"/>
      <c r="W45" s="50"/>
      <c r="X45" s="46"/>
      <c r="Y45" s="50"/>
      <c r="Z45" s="46"/>
      <c r="AA45" s="50">
        <v>2</v>
      </c>
      <c r="AB45" s="46"/>
      <c r="AC45" s="50">
        <v>1</v>
      </c>
      <c r="AD45" s="46"/>
      <c r="AE45" s="50">
        <v>2</v>
      </c>
      <c r="AF45" s="46"/>
      <c r="AG45" s="50"/>
      <c r="AH45" s="46"/>
      <c r="AI45" s="50"/>
      <c r="AJ45" s="46"/>
      <c r="AK45" s="50"/>
      <c r="AL45" s="46"/>
      <c r="AM45" s="50"/>
      <c r="AN45" s="46"/>
      <c r="AO45" s="32">
        <v>5600</v>
      </c>
      <c r="AP45" s="33">
        <f t="shared" si="9"/>
        <v>0</v>
      </c>
      <c r="AQ45" s="62">
        <f t="shared" si="10"/>
        <v>2074.074074074074</v>
      </c>
      <c r="AR45" s="32">
        <f>AO45/(1+AP5/100)</f>
        <v>2074.074074074074</v>
      </c>
      <c r="AS45" s="34">
        <f t="shared" si="11"/>
        <v>0</v>
      </c>
    </row>
    <row r="46" spans="1:45" s="26" customFormat="1" ht="15" customHeight="1">
      <c r="A46" s="39" t="s">
        <v>70</v>
      </c>
      <c r="B46" s="40" t="s">
        <v>71</v>
      </c>
      <c r="C46" s="40" t="s">
        <v>24</v>
      </c>
      <c r="D46" s="31"/>
      <c r="E46" s="50"/>
      <c r="F46" s="46"/>
      <c r="G46" s="50"/>
      <c r="H46" s="46"/>
      <c r="I46" s="50"/>
      <c r="J46" s="46"/>
      <c r="K46" s="50"/>
      <c r="L46" s="46"/>
      <c r="M46" s="50"/>
      <c r="N46" s="46"/>
      <c r="O46" s="50"/>
      <c r="P46" s="46"/>
      <c r="Q46" s="50"/>
      <c r="R46" s="46"/>
      <c r="S46" s="50"/>
      <c r="T46" s="46"/>
      <c r="U46" s="50">
        <v>3</v>
      </c>
      <c r="V46" s="46"/>
      <c r="W46" s="50">
        <v>2</v>
      </c>
      <c r="X46" s="46"/>
      <c r="Y46" s="50">
        <v>4</v>
      </c>
      <c r="Z46" s="46"/>
      <c r="AA46" s="50">
        <v>9</v>
      </c>
      <c r="AB46" s="46"/>
      <c r="AC46" s="50">
        <v>18</v>
      </c>
      <c r="AD46" s="46"/>
      <c r="AE46" s="50">
        <v>13</v>
      </c>
      <c r="AF46" s="46"/>
      <c r="AG46" s="50">
        <v>11</v>
      </c>
      <c r="AH46" s="46"/>
      <c r="AI46" s="50">
        <v>7</v>
      </c>
      <c r="AJ46" s="46"/>
      <c r="AK46" s="50"/>
      <c r="AL46" s="46"/>
      <c r="AM46" s="50"/>
      <c r="AN46" s="46"/>
      <c r="AO46" s="32">
        <v>5600</v>
      </c>
      <c r="AP46" s="33">
        <f t="shared" si="9"/>
        <v>0</v>
      </c>
      <c r="AQ46" s="62">
        <f t="shared" si="10"/>
        <v>2074.074074074074</v>
      </c>
      <c r="AR46" s="32">
        <f>AO46/(1+AP5/100)</f>
        <v>2074.074074074074</v>
      </c>
      <c r="AS46" s="34">
        <f t="shared" si="11"/>
        <v>0</v>
      </c>
    </row>
    <row r="47" spans="1:45" s="26" customFormat="1" ht="12.75" customHeight="1">
      <c r="A47" s="39" t="s">
        <v>70</v>
      </c>
      <c r="B47" s="40" t="s">
        <v>71</v>
      </c>
      <c r="C47" s="40" t="s">
        <v>48</v>
      </c>
      <c r="D47" s="31"/>
      <c r="E47" s="50"/>
      <c r="F47" s="46"/>
      <c r="G47" s="50"/>
      <c r="H47" s="46"/>
      <c r="I47" s="50"/>
      <c r="J47" s="46"/>
      <c r="K47" s="50"/>
      <c r="L47" s="46"/>
      <c r="M47" s="50"/>
      <c r="N47" s="46"/>
      <c r="O47" s="50"/>
      <c r="P47" s="46"/>
      <c r="Q47" s="50"/>
      <c r="R47" s="46"/>
      <c r="S47" s="50"/>
      <c r="T47" s="46"/>
      <c r="U47" s="50">
        <v>6</v>
      </c>
      <c r="V47" s="46"/>
      <c r="W47" s="50">
        <v>1</v>
      </c>
      <c r="X47" s="46"/>
      <c r="Y47" s="50"/>
      <c r="Z47" s="46"/>
      <c r="AA47" s="50">
        <v>8</v>
      </c>
      <c r="AB47" s="46"/>
      <c r="AC47" s="50">
        <v>19</v>
      </c>
      <c r="AD47" s="46"/>
      <c r="AE47" s="50">
        <v>19</v>
      </c>
      <c r="AF47" s="46"/>
      <c r="AG47" s="50">
        <v>14</v>
      </c>
      <c r="AH47" s="46"/>
      <c r="AI47" s="50">
        <v>10</v>
      </c>
      <c r="AJ47" s="46"/>
      <c r="AK47" s="50"/>
      <c r="AL47" s="46"/>
      <c r="AM47" s="50"/>
      <c r="AN47" s="46"/>
      <c r="AO47" s="32">
        <v>5600</v>
      </c>
      <c r="AP47" s="33">
        <f t="shared" si="9"/>
        <v>0</v>
      </c>
      <c r="AQ47" s="62">
        <f t="shared" si="10"/>
        <v>2074.074074074074</v>
      </c>
      <c r="AR47" s="32">
        <f>AO47/(1+AP5/100)</f>
        <v>2074.074074074074</v>
      </c>
      <c r="AS47" s="34">
        <f t="shared" si="11"/>
        <v>0</v>
      </c>
    </row>
    <row r="48" spans="1:45" s="26" customFormat="1" ht="12.75">
      <c r="A48" s="47" t="s">
        <v>74</v>
      </c>
      <c r="B48" s="40"/>
      <c r="C48" s="30"/>
      <c r="D48" s="48">
        <v>52</v>
      </c>
      <c r="E48" s="49">
        <v>52</v>
      </c>
      <c r="F48" s="49">
        <v>40</v>
      </c>
      <c r="G48" s="49">
        <v>40</v>
      </c>
      <c r="H48" s="49">
        <v>42</v>
      </c>
      <c r="I48" s="49">
        <v>42</v>
      </c>
      <c r="J48" s="49">
        <v>44</v>
      </c>
      <c r="K48" s="49">
        <v>44</v>
      </c>
      <c r="L48" s="49">
        <v>46</v>
      </c>
      <c r="M48" s="49">
        <v>46</v>
      </c>
      <c r="N48" s="49">
        <v>48</v>
      </c>
      <c r="O48" s="49">
        <v>48</v>
      </c>
      <c r="P48" s="49">
        <v>50</v>
      </c>
      <c r="Q48" s="49">
        <v>50</v>
      </c>
      <c r="R48" s="49">
        <v>52</v>
      </c>
      <c r="S48" s="49">
        <v>52</v>
      </c>
      <c r="T48" s="49">
        <v>54</v>
      </c>
      <c r="U48" s="49">
        <v>54</v>
      </c>
      <c r="V48" s="49">
        <v>56</v>
      </c>
      <c r="W48" s="49">
        <v>56</v>
      </c>
      <c r="X48" s="49">
        <v>58</v>
      </c>
      <c r="Y48" s="49">
        <v>58</v>
      </c>
      <c r="Z48" s="49">
        <v>60</v>
      </c>
      <c r="AA48" s="49">
        <v>60</v>
      </c>
      <c r="AB48" s="49">
        <v>62</v>
      </c>
      <c r="AC48" s="49">
        <v>62</v>
      </c>
      <c r="AD48" s="49">
        <v>64</v>
      </c>
      <c r="AE48" s="49">
        <v>64</v>
      </c>
      <c r="AF48" s="49">
        <v>74</v>
      </c>
      <c r="AG48" s="49">
        <v>74</v>
      </c>
      <c r="AH48" s="46"/>
      <c r="AI48" s="46"/>
      <c r="AJ48" s="46"/>
      <c r="AK48" s="46"/>
      <c r="AL48" s="46"/>
      <c r="AM48" s="46"/>
      <c r="AN48" s="46"/>
      <c r="AO48" s="32"/>
      <c r="AP48" s="33"/>
      <c r="AQ48" s="62"/>
      <c r="AR48" s="32"/>
      <c r="AS48" s="34"/>
    </row>
    <row r="49" spans="1:45" s="26" customFormat="1" ht="13.5" customHeight="1">
      <c r="A49" s="39" t="s">
        <v>75</v>
      </c>
      <c r="B49" s="40" t="s">
        <v>76</v>
      </c>
      <c r="C49" s="40" t="s">
        <v>27</v>
      </c>
      <c r="D49" s="31"/>
      <c r="E49" s="50"/>
      <c r="F49" s="46"/>
      <c r="G49" s="50"/>
      <c r="H49" s="46"/>
      <c r="I49" s="50">
        <v>6</v>
      </c>
      <c r="J49" s="46"/>
      <c r="K49" s="50">
        <v>13</v>
      </c>
      <c r="L49" s="46"/>
      <c r="M49" s="50">
        <v>5</v>
      </c>
      <c r="N49" s="46"/>
      <c r="O49" s="50">
        <v>11</v>
      </c>
      <c r="P49" s="46"/>
      <c r="Q49" s="50">
        <v>2</v>
      </c>
      <c r="R49" s="46"/>
      <c r="S49" s="50">
        <v>7</v>
      </c>
      <c r="T49" s="46"/>
      <c r="U49" s="50"/>
      <c r="V49" s="46"/>
      <c r="W49" s="50"/>
      <c r="X49" s="46"/>
      <c r="Y49" s="50"/>
      <c r="Z49" s="46"/>
      <c r="AA49" s="50"/>
      <c r="AB49" s="46"/>
      <c r="AC49" s="50"/>
      <c r="AD49" s="46"/>
      <c r="AE49" s="50"/>
      <c r="AF49" s="46"/>
      <c r="AG49" s="50"/>
      <c r="AH49" s="46"/>
      <c r="AI49" s="50"/>
      <c r="AJ49" s="46"/>
      <c r="AK49" s="50"/>
      <c r="AL49" s="46"/>
      <c r="AM49" s="50"/>
      <c r="AN49" s="46"/>
      <c r="AO49" s="32">
        <v>6400</v>
      </c>
      <c r="AP49" s="33">
        <f aca="true" t="shared" si="12" ref="AP49:AP60">0+SUM(D49,F49,H49,J49,L49,N49,P49,R49,T49,V49,X49,Z49,AB49,AD49,AF49,AH49,AJ49,AL49)</f>
        <v>0</v>
      </c>
      <c r="AQ49" s="62">
        <f aca="true" t="shared" si="13" ref="AQ49:AQ56">AR49-AR49/100*0</f>
        <v>2370.3703703703704</v>
      </c>
      <c r="AR49" s="32">
        <f>AO49/(1+AP5/100)</f>
        <v>2370.3703703703704</v>
      </c>
      <c r="AS49" s="34">
        <f aca="true" t="shared" si="14" ref="AS49:AS56">AR49*AP49</f>
        <v>0</v>
      </c>
    </row>
    <row r="50" spans="1:45" s="26" customFormat="1" ht="12.75">
      <c r="A50" s="39" t="s">
        <v>75</v>
      </c>
      <c r="B50" s="40" t="s">
        <v>76</v>
      </c>
      <c r="C50" s="40" t="s">
        <v>21</v>
      </c>
      <c r="D50" s="31"/>
      <c r="E50" s="50"/>
      <c r="F50" s="46"/>
      <c r="G50" s="50"/>
      <c r="H50" s="46"/>
      <c r="I50" s="50">
        <v>16</v>
      </c>
      <c r="J50" s="46"/>
      <c r="K50" s="50">
        <v>16</v>
      </c>
      <c r="L50" s="46"/>
      <c r="M50" s="50">
        <v>15</v>
      </c>
      <c r="N50" s="46"/>
      <c r="O50" s="50">
        <v>11</v>
      </c>
      <c r="P50" s="46"/>
      <c r="Q50" s="50">
        <v>5</v>
      </c>
      <c r="R50" s="46"/>
      <c r="S50" s="50">
        <v>5</v>
      </c>
      <c r="T50" s="46"/>
      <c r="U50" s="50"/>
      <c r="V50" s="46"/>
      <c r="W50" s="50"/>
      <c r="X50" s="46"/>
      <c r="Y50" s="50"/>
      <c r="Z50" s="46"/>
      <c r="AA50" s="50"/>
      <c r="AB50" s="46"/>
      <c r="AC50" s="50"/>
      <c r="AD50" s="46"/>
      <c r="AE50" s="50"/>
      <c r="AF50" s="46"/>
      <c r="AG50" s="50"/>
      <c r="AH50" s="46"/>
      <c r="AI50" s="50"/>
      <c r="AJ50" s="46"/>
      <c r="AK50" s="50"/>
      <c r="AL50" s="46"/>
      <c r="AM50" s="50"/>
      <c r="AN50" s="46"/>
      <c r="AO50" s="32">
        <v>6400</v>
      </c>
      <c r="AP50" s="33">
        <f t="shared" si="12"/>
        <v>0</v>
      </c>
      <c r="AQ50" s="62">
        <f t="shared" si="13"/>
        <v>2370.3703703703704</v>
      </c>
      <c r="AR50" s="32">
        <f>AO50/(1+AP5/100)</f>
        <v>2370.3703703703704</v>
      </c>
      <c r="AS50" s="34">
        <f t="shared" si="14"/>
        <v>0</v>
      </c>
    </row>
    <row r="51" spans="1:45" s="26" customFormat="1" ht="12.75" customHeight="1">
      <c r="A51" s="39" t="s">
        <v>75</v>
      </c>
      <c r="B51" s="40" t="s">
        <v>76</v>
      </c>
      <c r="C51" s="40" t="s">
        <v>22</v>
      </c>
      <c r="D51" s="31"/>
      <c r="E51" s="50"/>
      <c r="F51" s="46"/>
      <c r="G51" s="50"/>
      <c r="H51" s="46"/>
      <c r="I51" s="50">
        <v>3</v>
      </c>
      <c r="J51" s="46"/>
      <c r="K51" s="50">
        <v>5</v>
      </c>
      <c r="L51" s="46"/>
      <c r="M51" s="50">
        <v>4</v>
      </c>
      <c r="N51" s="46"/>
      <c r="O51" s="50">
        <v>8</v>
      </c>
      <c r="P51" s="46"/>
      <c r="Q51" s="50">
        <v>9</v>
      </c>
      <c r="R51" s="46"/>
      <c r="S51" s="50">
        <v>8</v>
      </c>
      <c r="T51" s="46"/>
      <c r="U51" s="50"/>
      <c r="V51" s="46"/>
      <c r="W51" s="50"/>
      <c r="X51" s="46"/>
      <c r="Y51" s="50"/>
      <c r="Z51" s="46"/>
      <c r="AA51" s="50"/>
      <c r="AB51" s="46"/>
      <c r="AC51" s="50"/>
      <c r="AD51" s="46"/>
      <c r="AE51" s="50"/>
      <c r="AF51" s="46"/>
      <c r="AG51" s="50"/>
      <c r="AH51" s="46"/>
      <c r="AI51" s="50"/>
      <c r="AJ51" s="46"/>
      <c r="AK51" s="50"/>
      <c r="AL51" s="46"/>
      <c r="AM51" s="50"/>
      <c r="AN51" s="46"/>
      <c r="AO51" s="32">
        <v>6400</v>
      </c>
      <c r="AP51" s="33">
        <f t="shared" si="12"/>
        <v>0</v>
      </c>
      <c r="AQ51" s="62">
        <f t="shared" si="13"/>
        <v>2370.3703703703704</v>
      </c>
      <c r="AR51" s="32">
        <f>AO51/(1+AP5/100)</f>
        <v>2370.3703703703704</v>
      </c>
      <c r="AS51" s="34">
        <f t="shared" si="14"/>
        <v>0</v>
      </c>
    </row>
    <row r="52" spans="1:45" s="26" customFormat="1" ht="14.25" customHeight="1">
      <c r="A52" s="39" t="s">
        <v>75</v>
      </c>
      <c r="B52" s="40" t="s">
        <v>76</v>
      </c>
      <c r="C52" s="40" t="s">
        <v>53</v>
      </c>
      <c r="D52" s="31"/>
      <c r="E52" s="50"/>
      <c r="F52" s="46"/>
      <c r="G52" s="50"/>
      <c r="H52" s="46"/>
      <c r="I52" s="50">
        <v>1</v>
      </c>
      <c r="J52" s="46"/>
      <c r="K52" s="50">
        <v>2</v>
      </c>
      <c r="L52" s="46"/>
      <c r="M52" s="50"/>
      <c r="N52" s="46"/>
      <c r="O52" s="50">
        <v>1</v>
      </c>
      <c r="P52" s="46"/>
      <c r="Q52" s="50">
        <v>3</v>
      </c>
      <c r="R52" s="46"/>
      <c r="S52" s="50">
        <v>2</v>
      </c>
      <c r="T52" s="46"/>
      <c r="U52" s="50"/>
      <c r="V52" s="46"/>
      <c r="W52" s="50"/>
      <c r="X52" s="46"/>
      <c r="Y52" s="50"/>
      <c r="Z52" s="46"/>
      <c r="AA52" s="50"/>
      <c r="AB52" s="46"/>
      <c r="AC52" s="50"/>
      <c r="AD52" s="46"/>
      <c r="AE52" s="50"/>
      <c r="AF52" s="46"/>
      <c r="AG52" s="50"/>
      <c r="AH52" s="46"/>
      <c r="AI52" s="50"/>
      <c r="AJ52" s="46"/>
      <c r="AK52" s="50"/>
      <c r="AL52" s="46"/>
      <c r="AM52" s="50"/>
      <c r="AN52" s="46"/>
      <c r="AO52" s="32">
        <v>6400</v>
      </c>
      <c r="AP52" s="33">
        <f t="shared" si="12"/>
        <v>0</v>
      </c>
      <c r="AQ52" s="62">
        <f t="shared" si="13"/>
        <v>2370.3703703703704</v>
      </c>
      <c r="AR52" s="32">
        <f>AO52/(1+AP5/100)</f>
        <v>2370.3703703703704</v>
      </c>
      <c r="AS52" s="34">
        <f t="shared" si="14"/>
        <v>0</v>
      </c>
    </row>
    <row r="53" spans="1:45" s="26" customFormat="1" ht="13.5" customHeight="1">
      <c r="A53" s="39" t="s">
        <v>75</v>
      </c>
      <c r="B53" s="40" t="s">
        <v>76</v>
      </c>
      <c r="C53" s="40" t="s">
        <v>29</v>
      </c>
      <c r="D53" s="31"/>
      <c r="E53" s="50"/>
      <c r="F53" s="46"/>
      <c r="G53" s="50"/>
      <c r="H53" s="46"/>
      <c r="I53" s="50">
        <v>10</v>
      </c>
      <c r="J53" s="46"/>
      <c r="K53" s="50">
        <v>15</v>
      </c>
      <c r="L53" s="46"/>
      <c r="M53" s="50">
        <v>19</v>
      </c>
      <c r="N53" s="46"/>
      <c r="O53" s="50">
        <v>17</v>
      </c>
      <c r="P53" s="46"/>
      <c r="Q53" s="50">
        <v>5</v>
      </c>
      <c r="R53" s="46"/>
      <c r="S53" s="50">
        <v>5</v>
      </c>
      <c r="T53" s="46"/>
      <c r="U53" s="50"/>
      <c r="V53" s="46"/>
      <c r="W53" s="50"/>
      <c r="X53" s="46"/>
      <c r="Y53" s="50"/>
      <c r="Z53" s="46"/>
      <c r="AA53" s="50"/>
      <c r="AB53" s="46"/>
      <c r="AC53" s="50"/>
      <c r="AD53" s="46"/>
      <c r="AE53" s="50"/>
      <c r="AF53" s="46"/>
      <c r="AG53" s="50"/>
      <c r="AH53" s="46"/>
      <c r="AI53" s="50"/>
      <c r="AJ53" s="46"/>
      <c r="AK53" s="50"/>
      <c r="AL53" s="46"/>
      <c r="AM53" s="50"/>
      <c r="AN53" s="46"/>
      <c r="AO53" s="32">
        <v>6400</v>
      </c>
      <c r="AP53" s="33">
        <f t="shared" si="12"/>
        <v>0</v>
      </c>
      <c r="AQ53" s="62">
        <f t="shared" si="13"/>
        <v>2370.3703703703704</v>
      </c>
      <c r="AR53" s="32">
        <f>AO53/(1+AP5/100)</f>
        <v>2370.3703703703704</v>
      </c>
      <c r="AS53" s="34">
        <f t="shared" si="14"/>
        <v>0</v>
      </c>
    </row>
    <row r="54" spans="1:45" s="26" customFormat="1" ht="73.5" customHeight="1">
      <c r="A54" s="39" t="s">
        <v>77</v>
      </c>
      <c r="B54" s="40" t="s">
        <v>78</v>
      </c>
      <c r="C54" s="40" t="s">
        <v>35</v>
      </c>
      <c r="D54" s="31"/>
      <c r="E54" s="50"/>
      <c r="F54" s="46"/>
      <c r="G54" s="50"/>
      <c r="H54" s="46"/>
      <c r="I54" s="50">
        <v>5</v>
      </c>
      <c r="J54" s="46"/>
      <c r="K54" s="50">
        <v>10</v>
      </c>
      <c r="L54" s="46"/>
      <c r="M54" s="50">
        <v>20</v>
      </c>
      <c r="N54" s="46"/>
      <c r="O54" s="50">
        <v>3</v>
      </c>
      <c r="P54" s="46"/>
      <c r="Q54" s="50"/>
      <c r="R54" s="46"/>
      <c r="S54" s="50">
        <v>19</v>
      </c>
      <c r="T54" s="46"/>
      <c r="U54" s="50">
        <v>17</v>
      </c>
      <c r="V54" s="46"/>
      <c r="W54" s="50">
        <v>17</v>
      </c>
      <c r="X54" s="46"/>
      <c r="Y54" s="50"/>
      <c r="Z54" s="46"/>
      <c r="AA54" s="50"/>
      <c r="AB54" s="46"/>
      <c r="AC54" s="50"/>
      <c r="AD54" s="46"/>
      <c r="AE54" s="50"/>
      <c r="AF54" s="46"/>
      <c r="AG54" s="50"/>
      <c r="AH54" s="46"/>
      <c r="AI54" s="50"/>
      <c r="AJ54" s="46"/>
      <c r="AK54" s="50"/>
      <c r="AL54" s="46"/>
      <c r="AM54" s="50"/>
      <c r="AN54" s="46"/>
      <c r="AO54" s="32">
        <v>6300</v>
      </c>
      <c r="AP54" s="33">
        <f t="shared" si="12"/>
        <v>0</v>
      </c>
      <c r="AQ54" s="62">
        <f t="shared" si="13"/>
        <v>2333.333333333333</v>
      </c>
      <c r="AR54" s="32">
        <f>AO54/(1+AP5/100)</f>
        <v>2333.333333333333</v>
      </c>
      <c r="AS54" s="34">
        <f t="shared" si="14"/>
        <v>0</v>
      </c>
    </row>
    <row r="55" spans="1:45" s="26" customFormat="1" ht="72.75" customHeight="1">
      <c r="A55" s="39" t="s">
        <v>79</v>
      </c>
      <c r="B55" s="40" t="s">
        <v>80</v>
      </c>
      <c r="C55" s="40" t="s">
        <v>24</v>
      </c>
      <c r="D55" s="31"/>
      <c r="E55" s="50"/>
      <c r="F55" s="46"/>
      <c r="G55" s="50"/>
      <c r="H55" s="46"/>
      <c r="I55" s="50"/>
      <c r="J55" s="46"/>
      <c r="K55" s="50"/>
      <c r="L55" s="46"/>
      <c r="M55" s="50">
        <v>8</v>
      </c>
      <c r="N55" s="46"/>
      <c r="O55" s="50">
        <v>6</v>
      </c>
      <c r="P55" s="46"/>
      <c r="Q55" s="50"/>
      <c r="R55" s="46"/>
      <c r="S55" s="50"/>
      <c r="T55" s="46"/>
      <c r="U55" s="50">
        <v>1</v>
      </c>
      <c r="V55" s="46"/>
      <c r="W55" s="50">
        <v>6</v>
      </c>
      <c r="X55" s="46"/>
      <c r="Y55" s="50"/>
      <c r="Z55" s="46"/>
      <c r="AA55" s="50"/>
      <c r="AB55" s="46"/>
      <c r="AC55" s="50"/>
      <c r="AD55" s="46"/>
      <c r="AE55" s="50"/>
      <c r="AF55" s="46"/>
      <c r="AG55" s="50"/>
      <c r="AH55" s="46"/>
      <c r="AI55" s="50"/>
      <c r="AJ55" s="46"/>
      <c r="AK55" s="50"/>
      <c r="AL55" s="46"/>
      <c r="AM55" s="50"/>
      <c r="AN55" s="46"/>
      <c r="AO55" s="32">
        <v>10300</v>
      </c>
      <c r="AP55" s="33">
        <f t="shared" si="12"/>
        <v>0</v>
      </c>
      <c r="AQ55" s="62">
        <f t="shared" si="13"/>
        <v>3814.814814814815</v>
      </c>
      <c r="AR55" s="32">
        <f>AO55/(1+AP5/100)</f>
        <v>3814.814814814815</v>
      </c>
      <c r="AS55" s="34">
        <f t="shared" si="14"/>
        <v>0</v>
      </c>
    </row>
    <row r="56" spans="1:45" s="26" customFormat="1" ht="17.25" customHeight="1">
      <c r="A56" s="39" t="s">
        <v>81</v>
      </c>
      <c r="B56" s="40" t="s">
        <v>82</v>
      </c>
      <c r="C56" s="40" t="s">
        <v>21</v>
      </c>
      <c r="D56" s="31"/>
      <c r="E56" s="50"/>
      <c r="F56" s="46"/>
      <c r="G56" s="50"/>
      <c r="H56" s="46"/>
      <c r="I56" s="50"/>
      <c r="J56" s="46"/>
      <c r="K56" s="50"/>
      <c r="L56" s="46"/>
      <c r="M56" s="50">
        <v>9</v>
      </c>
      <c r="N56" s="46"/>
      <c r="O56" s="50">
        <v>15</v>
      </c>
      <c r="P56" s="46"/>
      <c r="Q56" s="50">
        <v>17</v>
      </c>
      <c r="R56" s="46"/>
      <c r="S56" s="50">
        <v>10</v>
      </c>
      <c r="T56" s="46"/>
      <c r="U56" s="50">
        <v>26</v>
      </c>
      <c r="V56" s="46"/>
      <c r="W56" s="50">
        <v>11</v>
      </c>
      <c r="X56" s="46"/>
      <c r="Y56" s="50">
        <v>19</v>
      </c>
      <c r="Z56" s="46"/>
      <c r="AA56" s="50">
        <v>4</v>
      </c>
      <c r="AB56" s="46"/>
      <c r="AC56" s="50"/>
      <c r="AD56" s="46"/>
      <c r="AE56" s="50"/>
      <c r="AF56" s="46"/>
      <c r="AG56" s="50"/>
      <c r="AH56" s="46"/>
      <c r="AI56" s="50"/>
      <c r="AJ56" s="46"/>
      <c r="AK56" s="50"/>
      <c r="AL56" s="46"/>
      <c r="AM56" s="50"/>
      <c r="AN56" s="46"/>
      <c r="AO56" s="32">
        <v>9200</v>
      </c>
      <c r="AP56" s="33">
        <f t="shared" si="12"/>
        <v>0</v>
      </c>
      <c r="AQ56" s="62">
        <f t="shared" si="13"/>
        <v>3407.4074074074074</v>
      </c>
      <c r="AR56" s="32">
        <f>AO56/(1+AP5/100)</f>
        <v>3407.4074074074074</v>
      </c>
      <c r="AS56" s="34">
        <f t="shared" si="14"/>
        <v>0</v>
      </c>
    </row>
    <row r="57" spans="1:45" s="26" customFormat="1" ht="15" customHeight="1">
      <c r="A57" s="39" t="s">
        <v>81</v>
      </c>
      <c r="B57" s="40" t="s">
        <v>82</v>
      </c>
      <c r="C57" s="40" t="s">
        <v>35</v>
      </c>
      <c r="D57" s="31"/>
      <c r="E57" s="50"/>
      <c r="F57" s="46"/>
      <c r="G57" s="50"/>
      <c r="H57" s="46"/>
      <c r="I57" s="50"/>
      <c r="J57" s="46"/>
      <c r="K57" s="50"/>
      <c r="L57" s="46"/>
      <c r="M57" s="50">
        <v>2</v>
      </c>
      <c r="N57" s="46"/>
      <c r="O57" s="50">
        <v>4</v>
      </c>
      <c r="P57" s="46"/>
      <c r="Q57" s="50">
        <v>2</v>
      </c>
      <c r="R57" s="46"/>
      <c r="S57" s="50">
        <v>5</v>
      </c>
      <c r="T57" s="46"/>
      <c r="U57" s="50">
        <v>1</v>
      </c>
      <c r="V57" s="46"/>
      <c r="W57" s="50">
        <v>4</v>
      </c>
      <c r="X57" s="46"/>
      <c r="Y57" s="50">
        <v>7</v>
      </c>
      <c r="Z57" s="46"/>
      <c r="AA57" s="50">
        <v>6</v>
      </c>
      <c r="AB57" s="46"/>
      <c r="AC57" s="50"/>
      <c r="AD57" s="46"/>
      <c r="AE57" s="50"/>
      <c r="AF57" s="46"/>
      <c r="AG57" s="50"/>
      <c r="AH57" s="46"/>
      <c r="AI57" s="50"/>
      <c r="AJ57" s="46"/>
      <c r="AK57" s="50"/>
      <c r="AL57" s="46"/>
      <c r="AM57" s="50"/>
      <c r="AN57" s="46"/>
      <c r="AO57" s="32">
        <v>9200</v>
      </c>
      <c r="AP57" s="33">
        <f t="shared" si="12"/>
        <v>0</v>
      </c>
      <c r="AQ57" s="62">
        <f>AR57-AR57/100*0</f>
        <v>3407.4074074074074</v>
      </c>
      <c r="AR57" s="32">
        <f>AO57/(1+AP5/100)</f>
        <v>3407.4074074074074</v>
      </c>
      <c r="AS57" s="34">
        <f>AR57*AP57</f>
        <v>0</v>
      </c>
    </row>
    <row r="58" spans="1:45" s="26" customFormat="1" ht="15.75" customHeight="1">
      <c r="A58" s="39" t="s">
        <v>81</v>
      </c>
      <c r="B58" s="40" t="s">
        <v>82</v>
      </c>
      <c r="C58" s="40" t="s">
        <v>36</v>
      </c>
      <c r="D58" s="31"/>
      <c r="E58" s="50"/>
      <c r="F58" s="46"/>
      <c r="G58" s="50"/>
      <c r="H58" s="46"/>
      <c r="I58" s="50"/>
      <c r="J58" s="46"/>
      <c r="K58" s="50"/>
      <c r="L58" s="46"/>
      <c r="M58" s="50">
        <v>13</v>
      </c>
      <c r="N58" s="46"/>
      <c r="O58" s="50">
        <v>27</v>
      </c>
      <c r="P58" s="46"/>
      <c r="Q58" s="50">
        <v>28</v>
      </c>
      <c r="R58" s="46"/>
      <c r="S58" s="50">
        <v>27</v>
      </c>
      <c r="T58" s="46"/>
      <c r="U58" s="50">
        <v>29</v>
      </c>
      <c r="V58" s="46"/>
      <c r="W58" s="50">
        <v>9</v>
      </c>
      <c r="X58" s="46"/>
      <c r="Y58" s="50">
        <v>16</v>
      </c>
      <c r="Z58" s="46"/>
      <c r="AA58" s="50">
        <v>8</v>
      </c>
      <c r="AB58" s="46"/>
      <c r="AC58" s="50"/>
      <c r="AD58" s="46"/>
      <c r="AE58" s="50"/>
      <c r="AF58" s="46"/>
      <c r="AG58" s="50"/>
      <c r="AH58" s="46"/>
      <c r="AI58" s="50"/>
      <c r="AJ58" s="46"/>
      <c r="AK58" s="50"/>
      <c r="AL58" s="46"/>
      <c r="AM58" s="50"/>
      <c r="AN58" s="46"/>
      <c r="AO58" s="32">
        <v>9200</v>
      </c>
      <c r="AP58" s="33">
        <f t="shared" si="12"/>
        <v>0</v>
      </c>
      <c r="AQ58" s="62">
        <f>AR58-AR58/100*0</f>
        <v>3407.4074074074074</v>
      </c>
      <c r="AR58" s="32">
        <f>AO58/(1+AP5/100)</f>
        <v>3407.4074074074074</v>
      </c>
      <c r="AS58" s="34">
        <f>AR58*AP58</f>
        <v>0</v>
      </c>
    </row>
    <row r="59" spans="1:45" s="26" customFormat="1" ht="16.5" customHeight="1">
      <c r="A59" s="39" t="s">
        <v>81</v>
      </c>
      <c r="B59" s="40" t="s">
        <v>82</v>
      </c>
      <c r="C59" s="40" t="s">
        <v>56</v>
      </c>
      <c r="D59" s="31"/>
      <c r="E59" s="50"/>
      <c r="F59" s="46"/>
      <c r="G59" s="50"/>
      <c r="H59" s="46"/>
      <c r="I59" s="50"/>
      <c r="J59" s="46"/>
      <c r="K59" s="50"/>
      <c r="L59" s="46"/>
      <c r="M59" s="50"/>
      <c r="N59" s="46"/>
      <c r="O59" s="50"/>
      <c r="P59" s="46"/>
      <c r="Q59" s="50"/>
      <c r="R59" s="46"/>
      <c r="S59" s="50"/>
      <c r="T59" s="46"/>
      <c r="U59" s="50"/>
      <c r="V59" s="46"/>
      <c r="W59" s="50"/>
      <c r="X59" s="46"/>
      <c r="Y59" s="50"/>
      <c r="Z59" s="46"/>
      <c r="AA59" s="50">
        <v>2</v>
      </c>
      <c r="AB59" s="46"/>
      <c r="AC59" s="50"/>
      <c r="AD59" s="46"/>
      <c r="AE59" s="50"/>
      <c r="AF59" s="46"/>
      <c r="AG59" s="50"/>
      <c r="AH59" s="46"/>
      <c r="AI59" s="50"/>
      <c r="AJ59" s="46"/>
      <c r="AK59" s="50"/>
      <c r="AL59" s="46"/>
      <c r="AM59" s="50"/>
      <c r="AN59" s="46"/>
      <c r="AO59" s="32">
        <v>9200</v>
      </c>
      <c r="AP59" s="33">
        <f t="shared" si="12"/>
        <v>0</v>
      </c>
      <c r="AQ59" s="62">
        <f>AR59-AR59/100*0</f>
        <v>3407.4074074074074</v>
      </c>
      <c r="AR59" s="32">
        <f>AO59/(1+AP5/100)</f>
        <v>3407.4074074074074</v>
      </c>
      <c r="AS59" s="34">
        <f>AR59*AP59</f>
        <v>0</v>
      </c>
    </row>
    <row r="60" spans="1:45" s="26" customFormat="1" ht="14.25" customHeight="1">
      <c r="A60" s="39" t="s">
        <v>81</v>
      </c>
      <c r="B60" s="40" t="s">
        <v>82</v>
      </c>
      <c r="C60" s="40" t="s">
        <v>83</v>
      </c>
      <c r="D60" s="31"/>
      <c r="E60" s="50"/>
      <c r="F60" s="46"/>
      <c r="G60" s="50"/>
      <c r="H60" s="46"/>
      <c r="I60" s="50"/>
      <c r="J60" s="46"/>
      <c r="K60" s="50"/>
      <c r="L60" s="46"/>
      <c r="M60" s="50"/>
      <c r="N60" s="46"/>
      <c r="O60" s="50"/>
      <c r="P60" s="46"/>
      <c r="Q60" s="50"/>
      <c r="R60" s="46"/>
      <c r="S60" s="50"/>
      <c r="T60" s="46"/>
      <c r="U60" s="50"/>
      <c r="V60" s="46"/>
      <c r="W60" s="50"/>
      <c r="X60" s="46"/>
      <c r="Y60" s="50">
        <v>1</v>
      </c>
      <c r="Z60" s="46"/>
      <c r="AA60" s="50">
        <v>2</v>
      </c>
      <c r="AB60" s="46"/>
      <c r="AC60" s="50"/>
      <c r="AD60" s="46"/>
      <c r="AE60" s="50"/>
      <c r="AF60" s="46"/>
      <c r="AG60" s="50"/>
      <c r="AH60" s="46"/>
      <c r="AI60" s="50"/>
      <c r="AJ60" s="46"/>
      <c r="AK60" s="50"/>
      <c r="AL60" s="46"/>
      <c r="AM60" s="50"/>
      <c r="AN60" s="46"/>
      <c r="AO60" s="32">
        <v>9200</v>
      </c>
      <c r="AP60" s="33">
        <f t="shared" si="12"/>
        <v>0</v>
      </c>
      <c r="AQ60" s="62">
        <f>AR60-AR60/100*0</f>
        <v>3407.4074074074074</v>
      </c>
      <c r="AR60" s="32">
        <f>AO60/(1+AP5/100)</f>
        <v>3407.4074074074074</v>
      </c>
      <c r="AS60" s="34">
        <f>AR60*AP60</f>
        <v>0</v>
      </c>
    </row>
    <row r="61" spans="1:45" s="26" customFormat="1" ht="12.75">
      <c r="A61" s="47" t="s">
        <v>84</v>
      </c>
      <c r="B61" s="40"/>
      <c r="C61" s="30"/>
      <c r="D61" s="31" t="s">
        <v>85</v>
      </c>
      <c r="E61" s="49" t="s">
        <v>85</v>
      </c>
      <c r="F61" s="49">
        <v>56</v>
      </c>
      <c r="G61" s="49">
        <v>56</v>
      </c>
      <c r="H61" s="49" t="s">
        <v>15</v>
      </c>
      <c r="I61" s="49" t="s">
        <v>15</v>
      </c>
      <c r="J61" s="49" t="s">
        <v>16</v>
      </c>
      <c r="K61" s="49" t="s">
        <v>16</v>
      </c>
      <c r="L61" s="49" t="s">
        <v>17</v>
      </c>
      <c r="M61" s="49" t="s">
        <v>17</v>
      </c>
      <c r="N61" s="49">
        <v>40</v>
      </c>
      <c r="O61" s="49">
        <v>40</v>
      </c>
      <c r="P61" s="49">
        <v>42</v>
      </c>
      <c r="Q61" s="49">
        <v>42</v>
      </c>
      <c r="R61" s="49">
        <v>44</v>
      </c>
      <c r="S61" s="49">
        <v>44</v>
      </c>
      <c r="T61" s="49">
        <v>46</v>
      </c>
      <c r="U61" s="49">
        <v>46</v>
      </c>
      <c r="V61" s="49">
        <v>48</v>
      </c>
      <c r="W61" s="49">
        <v>48</v>
      </c>
      <c r="X61" s="49">
        <v>50</v>
      </c>
      <c r="Y61" s="49">
        <v>50</v>
      </c>
      <c r="Z61" s="49">
        <v>52</v>
      </c>
      <c r="AA61" s="49">
        <v>52</v>
      </c>
      <c r="AB61" s="49">
        <v>54</v>
      </c>
      <c r="AC61" s="49">
        <v>54</v>
      </c>
      <c r="AD61" s="49">
        <v>56</v>
      </c>
      <c r="AE61" s="49">
        <v>56</v>
      </c>
      <c r="AF61" s="49">
        <v>58</v>
      </c>
      <c r="AG61" s="49">
        <v>58</v>
      </c>
      <c r="AH61" s="49">
        <v>60</v>
      </c>
      <c r="AI61" s="49">
        <v>60</v>
      </c>
      <c r="AJ61" s="49">
        <v>62</v>
      </c>
      <c r="AK61" s="49">
        <v>62</v>
      </c>
      <c r="AL61" s="49">
        <v>64</v>
      </c>
      <c r="AM61" s="49">
        <v>64</v>
      </c>
      <c r="AN61" s="46"/>
      <c r="AO61" s="32"/>
      <c r="AP61" s="33"/>
      <c r="AQ61" s="62"/>
      <c r="AR61" s="32"/>
      <c r="AS61" s="34"/>
    </row>
    <row r="62" spans="1:45" s="26" customFormat="1" ht="62.25" customHeight="1">
      <c r="A62" s="39" t="s">
        <v>87</v>
      </c>
      <c r="B62" s="40" t="s">
        <v>88</v>
      </c>
      <c r="C62" s="40" t="s">
        <v>35</v>
      </c>
      <c r="D62" s="31"/>
      <c r="E62" s="50"/>
      <c r="F62" s="46"/>
      <c r="G62" s="50"/>
      <c r="H62" s="46"/>
      <c r="I62" s="50"/>
      <c r="J62" s="46"/>
      <c r="K62" s="50"/>
      <c r="L62" s="46"/>
      <c r="M62" s="50"/>
      <c r="N62" s="46"/>
      <c r="O62" s="50"/>
      <c r="P62" s="46"/>
      <c r="Q62" s="50">
        <v>16</v>
      </c>
      <c r="R62" s="46"/>
      <c r="S62" s="50">
        <v>10</v>
      </c>
      <c r="T62" s="46"/>
      <c r="U62" s="50">
        <v>25</v>
      </c>
      <c r="V62" s="46"/>
      <c r="W62" s="50">
        <v>4</v>
      </c>
      <c r="X62" s="46"/>
      <c r="Y62" s="50">
        <v>1</v>
      </c>
      <c r="Z62" s="46"/>
      <c r="AA62" s="50">
        <v>14</v>
      </c>
      <c r="AB62" s="46"/>
      <c r="AC62" s="50">
        <v>16</v>
      </c>
      <c r="AD62" s="46"/>
      <c r="AE62" s="50">
        <v>13</v>
      </c>
      <c r="AF62" s="46"/>
      <c r="AG62" s="50"/>
      <c r="AH62" s="46"/>
      <c r="AI62" s="50"/>
      <c r="AJ62" s="46"/>
      <c r="AK62" s="50"/>
      <c r="AL62" s="46"/>
      <c r="AM62" s="50"/>
      <c r="AN62" s="46"/>
      <c r="AO62" s="32">
        <v>7800</v>
      </c>
      <c r="AP62" s="33">
        <f aca="true" t="shared" si="15" ref="AP62:AP68">0+SUM(D62,F62,H62,J62,L62,N62,P62,R62,T62,V62,X62,Z62,AB62,AD62,AF62,AH62,AJ62,AL62)</f>
        <v>0</v>
      </c>
      <c r="AQ62" s="62">
        <f aca="true" t="shared" si="16" ref="AQ62:AQ68">AR62-AR62/100*0</f>
        <v>2888.8888888888887</v>
      </c>
      <c r="AR62" s="32">
        <f>AO62/(1+AP5/100)</f>
        <v>2888.8888888888887</v>
      </c>
      <c r="AS62" s="34">
        <f aca="true" t="shared" si="17" ref="AS62:AS68">AR62*AP62</f>
        <v>0</v>
      </c>
    </row>
    <row r="63" spans="1:45" s="26" customFormat="1" ht="60" customHeight="1">
      <c r="A63" s="39" t="s">
        <v>89</v>
      </c>
      <c r="B63" s="40" t="s">
        <v>90</v>
      </c>
      <c r="C63" s="40" t="s">
        <v>22</v>
      </c>
      <c r="D63" s="31"/>
      <c r="E63" s="50"/>
      <c r="F63" s="46"/>
      <c r="G63" s="50"/>
      <c r="H63" s="46"/>
      <c r="I63" s="50"/>
      <c r="J63" s="46"/>
      <c r="K63" s="50"/>
      <c r="L63" s="46"/>
      <c r="M63" s="50"/>
      <c r="N63" s="46"/>
      <c r="O63" s="50"/>
      <c r="P63" s="46"/>
      <c r="Q63" s="50">
        <v>2</v>
      </c>
      <c r="R63" s="46"/>
      <c r="S63" s="50">
        <v>2</v>
      </c>
      <c r="T63" s="46"/>
      <c r="U63" s="50">
        <v>4</v>
      </c>
      <c r="V63" s="46"/>
      <c r="W63" s="50">
        <v>5</v>
      </c>
      <c r="X63" s="46"/>
      <c r="Y63" s="50"/>
      <c r="Z63" s="46"/>
      <c r="AA63" s="50">
        <v>2</v>
      </c>
      <c r="AB63" s="46"/>
      <c r="AC63" s="50"/>
      <c r="AD63" s="46"/>
      <c r="AE63" s="50"/>
      <c r="AF63" s="46"/>
      <c r="AG63" s="50"/>
      <c r="AH63" s="46"/>
      <c r="AI63" s="50"/>
      <c r="AJ63" s="46"/>
      <c r="AK63" s="50"/>
      <c r="AL63" s="46"/>
      <c r="AM63" s="50"/>
      <c r="AN63" s="46"/>
      <c r="AO63" s="32">
        <v>7050</v>
      </c>
      <c r="AP63" s="33">
        <f t="shared" si="15"/>
        <v>0</v>
      </c>
      <c r="AQ63" s="62">
        <f t="shared" si="16"/>
        <v>2611.111111111111</v>
      </c>
      <c r="AR63" s="32">
        <f>AO63/(1+AP5/100)</f>
        <v>2611.111111111111</v>
      </c>
      <c r="AS63" s="34">
        <f t="shared" si="17"/>
        <v>0</v>
      </c>
    </row>
    <row r="64" spans="1:45" s="26" customFormat="1" ht="14.25" customHeight="1">
      <c r="A64" s="39" t="s">
        <v>92</v>
      </c>
      <c r="B64" s="40" t="s">
        <v>93</v>
      </c>
      <c r="C64" s="40" t="s">
        <v>21</v>
      </c>
      <c r="D64" s="31"/>
      <c r="E64" s="50"/>
      <c r="F64" s="46"/>
      <c r="G64" s="50"/>
      <c r="H64" s="46"/>
      <c r="I64" s="50"/>
      <c r="J64" s="46"/>
      <c r="K64" s="50"/>
      <c r="L64" s="46"/>
      <c r="M64" s="50"/>
      <c r="N64" s="46"/>
      <c r="O64" s="50"/>
      <c r="P64" s="46"/>
      <c r="Q64" s="50"/>
      <c r="R64" s="46"/>
      <c r="S64" s="50"/>
      <c r="T64" s="46"/>
      <c r="U64" s="50">
        <v>21</v>
      </c>
      <c r="V64" s="46"/>
      <c r="W64" s="50">
        <v>27</v>
      </c>
      <c r="X64" s="46"/>
      <c r="Y64" s="50">
        <v>72</v>
      </c>
      <c r="Z64" s="46"/>
      <c r="AA64" s="50">
        <v>108</v>
      </c>
      <c r="AB64" s="46"/>
      <c r="AC64" s="50">
        <v>82</v>
      </c>
      <c r="AD64" s="46"/>
      <c r="AE64" s="50">
        <v>42</v>
      </c>
      <c r="AF64" s="46"/>
      <c r="AG64" s="50">
        <v>17</v>
      </c>
      <c r="AH64" s="46"/>
      <c r="AI64" s="50">
        <v>13</v>
      </c>
      <c r="AJ64" s="46"/>
      <c r="AK64" s="50"/>
      <c r="AL64" s="46"/>
      <c r="AM64" s="50"/>
      <c r="AN64" s="46"/>
      <c r="AO64" s="32">
        <v>7400</v>
      </c>
      <c r="AP64" s="33">
        <f t="shared" si="15"/>
        <v>0</v>
      </c>
      <c r="AQ64" s="62">
        <f t="shared" si="16"/>
        <v>2740.7407407407404</v>
      </c>
      <c r="AR64" s="32">
        <f>AO64/(1+AP5/100)</f>
        <v>2740.7407407407404</v>
      </c>
      <c r="AS64" s="34">
        <f t="shared" si="17"/>
        <v>0</v>
      </c>
    </row>
    <row r="65" spans="1:45" s="26" customFormat="1" ht="15" customHeight="1">
      <c r="A65" s="39" t="s">
        <v>92</v>
      </c>
      <c r="B65" s="40" t="s">
        <v>93</v>
      </c>
      <c r="C65" s="40" t="s">
        <v>34</v>
      </c>
      <c r="D65" s="31"/>
      <c r="E65" s="50"/>
      <c r="F65" s="46"/>
      <c r="G65" s="50"/>
      <c r="H65" s="46"/>
      <c r="I65" s="50"/>
      <c r="J65" s="46"/>
      <c r="K65" s="50"/>
      <c r="L65" s="46"/>
      <c r="M65" s="50"/>
      <c r="N65" s="46"/>
      <c r="O65" s="50"/>
      <c r="P65" s="46"/>
      <c r="Q65" s="50"/>
      <c r="R65" s="46"/>
      <c r="S65" s="50"/>
      <c r="T65" s="46"/>
      <c r="U65" s="50">
        <v>44</v>
      </c>
      <c r="V65" s="46"/>
      <c r="W65" s="50">
        <v>57</v>
      </c>
      <c r="X65" s="46"/>
      <c r="Y65" s="50">
        <v>138</v>
      </c>
      <c r="Z65" s="46"/>
      <c r="AA65" s="50">
        <v>136</v>
      </c>
      <c r="AB65" s="46"/>
      <c r="AC65" s="50">
        <v>96</v>
      </c>
      <c r="AD65" s="46"/>
      <c r="AE65" s="50">
        <v>35</v>
      </c>
      <c r="AF65" s="46"/>
      <c r="AG65" s="50">
        <v>30</v>
      </c>
      <c r="AH65" s="46"/>
      <c r="AI65" s="50">
        <v>12</v>
      </c>
      <c r="AJ65" s="46"/>
      <c r="AK65" s="50"/>
      <c r="AL65" s="46"/>
      <c r="AM65" s="50"/>
      <c r="AN65" s="46"/>
      <c r="AO65" s="32">
        <v>7400</v>
      </c>
      <c r="AP65" s="33">
        <f t="shared" si="15"/>
        <v>0</v>
      </c>
      <c r="AQ65" s="62">
        <f t="shared" si="16"/>
        <v>2740.7407407407404</v>
      </c>
      <c r="AR65" s="32">
        <f>AO65/(1+AP5/100)</f>
        <v>2740.7407407407404</v>
      </c>
      <c r="AS65" s="34">
        <f t="shared" si="17"/>
        <v>0</v>
      </c>
    </row>
    <row r="66" spans="1:45" s="26" customFormat="1" ht="15" customHeight="1">
      <c r="A66" s="39" t="s">
        <v>92</v>
      </c>
      <c r="B66" s="40" t="s">
        <v>93</v>
      </c>
      <c r="C66" s="40" t="s">
        <v>35</v>
      </c>
      <c r="D66" s="31"/>
      <c r="E66" s="50"/>
      <c r="F66" s="46"/>
      <c r="G66" s="50"/>
      <c r="H66" s="46"/>
      <c r="I66" s="50"/>
      <c r="J66" s="46"/>
      <c r="K66" s="50"/>
      <c r="L66" s="46"/>
      <c r="M66" s="50"/>
      <c r="N66" s="46"/>
      <c r="O66" s="50"/>
      <c r="P66" s="46"/>
      <c r="Q66" s="50"/>
      <c r="R66" s="46"/>
      <c r="S66" s="50"/>
      <c r="T66" s="46"/>
      <c r="U66" s="50"/>
      <c r="V66" s="46"/>
      <c r="W66" s="50">
        <v>2</v>
      </c>
      <c r="X66" s="46"/>
      <c r="Y66" s="50"/>
      <c r="Z66" s="46"/>
      <c r="AA66" s="50"/>
      <c r="AB66" s="46"/>
      <c r="AC66" s="50"/>
      <c r="AD66" s="46"/>
      <c r="AE66" s="50"/>
      <c r="AF66" s="46"/>
      <c r="AG66" s="50"/>
      <c r="AH66" s="46"/>
      <c r="AI66" s="50">
        <v>2</v>
      </c>
      <c r="AJ66" s="46"/>
      <c r="AK66" s="50"/>
      <c r="AL66" s="46"/>
      <c r="AM66" s="50"/>
      <c r="AN66" s="46"/>
      <c r="AO66" s="32">
        <v>7400</v>
      </c>
      <c r="AP66" s="33">
        <f t="shared" si="15"/>
        <v>0</v>
      </c>
      <c r="AQ66" s="62">
        <f t="shared" si="16"/>
        <v>2740.7407407407404</v>
      </c>
      <c r="AR66" s="32">
        <f>AO66/(1+AP5/100)</f>
        <v>2740.7407407407404</v>
      </c>
      <c r="AS66" s="34">
        <f t="shared" si="17"/>
        <v>0</v>
      </c>
    </row>
    <row r="67" spans="1:45" s="26" customFormat="1" ht="15" customHeight="1">
      <c r="A67" s="39" t="s">
        <v>92</v>
      </c>
      <c r="B67" s="40" t="s">
        <v>93</v>
      </c>
      <c r="C67" s="40" t="s">
        <v>36</v>
      </c>
      <c r="D67" s="31"/>
      <c r="E67" s="50"/>
      <c r="F67" s="46"/>
      <c r="G67" s="50"/>
      <c r="H67" s="46"/>
      <c r="I67" s="50"/>
      <c r="J67" s="46"/>
      <c r="K67" s="50"/>
      <c r="L67" s="46"/>
      <c r="M67" s="50"/>
      <c r="N67" s="46"/>
      <c r="O67" s="50"/>
      <c r="P67" s="46"/>
      <c r="Q67" s="50"/>
      <c r="R67" s="46"/>
      <c r="S67" s="50"/>
      <c r="T67" s="46"/>
      <c r="U67" s="50">
        <v>18</v>
      </c>
      <c r="V67" s="46"/>
      <c r="W67" s="50">
        <v>10</v>
      </c>
      <c r="X67" s="46"/>
      <c r="Y67" s="50">
        <v>29</v>
      </c>
      <c r="Z67" s="46"/>
      <c r="AA67" s="50">
        <v>34</v>
      </c>
      <c r="AB67" s="46"/>
      <c r="AC67" s="50">
        <v>31</v>
      </c>
      <c r="AD67" s="46"/>
      <c r="AE67" s="50">
        <v>30</v>
      </c>
      <c r="AF67" s="46"/>
      <c r="AG67" s="50">
        <v>25</v>
      </c>
      <c r="AH67" s="46"/>
      <c r="AI67" s="50">
        <v>14</v>
      </c>
      <c r="AJ67" s="46"/>
      <c r="AK67" s="50"/>
      <c r="AL67" s="46"/>
      <c r="AM67" s="50"/>
      <c r="AN67" s="46"/>
      <c r="AO67" s="32">
        <v>7400</v>
      </c>
      <c r="AP67" s="33">
        <f t="shared" si="15"/>
        <v>0</v>
      </c>
      <c r="AQ67" s="62">
        <f t="shared" si="16"/>
        <v>2740.7407407407404</v>
      </c>
      <c r="AR67" s="32">
        <f>AO67/(1+AP5/100)</f>
        <v>2740.7407407407404</v>
      </c>
      <c r="AS67" s="34">
        <f t="shared" si="17"/>
        <v>0</v>
      </c>
    </row>
    <row r="68" spans="1:45" s="26" customFormat="1" ht="15" customHeight="1">
      <c r="A68" s="39" t="s">
        <v>92</v>
      </c>
      <c r="B68" s="40" t="s">
        <v>93</v>
      </c>
      <c r="C68" s="40" t="s">
        <v>30</v>
      </c>
      <c r="D68" s="31"/>
      <c r="E68" s="50"/>
      <c r="F68" s="46"/>
      <c r="G68" s="50"/>
      <c r="H68" s="46"/>
      <c r="I68" s="50"/>
      <c r="J68" s="46"/>
      <c r="K68" s="50"/>
      <c r="L68" s="46"/>
      <c r="M68" s="50"/>
      <c r="N68" s="46"/>
      <c r="O68" s="50"/>
      <c r="P68" s="46"/>
      <c r="Q68" s="50"/>
      <c r="R68" s="46"/>
      <c r="S68" s="50"/>
      <c r="T68" s="46"/>
      <c r="U68" s="50">
        <v>18</v>
      </c>
      <c r="V68" s="46"/>
      <c r="W68" s="50">
        <v>34</v>
      </c>
      <c r="X68" s="46"/>
      <c r="Y68" s="50">
        <v>58</v>
      </c>
      <c r="Z68" s="46"/>
      <c r="AA68" s="50">
        <v>70</v>
      </c>
      <c r="AB68" s="46"/>
      <c r="AC68" s="50">
        <v>56</v>
      </c>
      <c r="AD68" s="46"/>
      <c r="AE68" s="50">
        <v>34</v>
      </c>
      <c r="AF68" s="46"/>
      <c r="AG68" s="50">
        <v>23</v>
      </c>
      <c r="AH68" s="46"/>
      <c r="AI68" s="50">
        <v>14</v>
      </c>
      <c r="AJ68" s="46"/>
      <c r="AK68" s="50"/>
      <c r="AL68" s="46"/>
      <c r="AM68" s="50"/>
      <c r="AN68" s="46"/>
      <c r="AO68" s="32">
        <v>7400</v>
      </c>
      <c r="AP68" s="33">
        <f t="shared" si="15"/>
        <v>0</v>
      </c>
      <c r="AQ68" s="62">
        <f t="shared" si="16"/>
        <v>2740.7407407407404</v>
      </c>
      <c r="AR68" s="32">
        <f>AO68/(1+AP5/100)</f>
        <v>2740.7407407407404</v>
      </c>
      <c r="AS68" s="34">
        <f t="shared" si="17"/>
        <v>0</v>
      </c>
    </row>
    <row r="69" spans="1:45" s="26" customFormat="1" ht="27" customHeight="1">
      <c r="A69" s="39" t="s">
        <v>94</v>
      </c>
      <c r="B69" s="40" t="s">
        <v>95</v>
      </c>
      <c r="C69" s="40" t="s">
        <v>22</v>
      </c>
      <c r="D69" s="31"/>
      <c r="E69" s="50"/>
      <c r="F69" s="46"/>
      <c r="G69" s="50"/>
      <c r="H69" s="46"/>
      <c r="I69" s="50"/>
      <c r="J69" s="46"/>
      <c r="K69" s="50"/>
      <c r="L69" s="46"/>
      <c r="M69" s="50"/>
      <c r="N69" s="46"/>
      <c r="O69" s="50"/>
      <c r="P69" s="46"/>
      <c r="Q69" s="50">
        <v>8</v>
      </c>
      <c r="R69" s="46"/>
      <c r="S69" s="50">
        <v>5</v>
      </c>
      <c r="T69" s="46"/>
      <c r="U69" s="50">
        <v>9</v>
      </c>
      <c r="V69" s="46"/>
      <c r="W69" s="50"/>
      <c r="X69" s="46"/>
      <c r="Y69" s="50"/>
      <c r="Z69" s="46"/>
      <c r="AA69" s="50"/>
      <c r="AB69" s="46"/>
      <c r="AC69" s="50"/>
      <c r="AD69" s="46"/>
      <c r="AE69" s="50"/>
      <c r="AF69" s="46"/>
      <c r="AG69" s="50"/>
      <c r="AH69" s="46"/>
      <c r="AI69" s="50"/>
      <c r="AJ69" s="46"/>
      <c r="AK69" s="50"/>
      <c r="AL69" s="46"/>
      <c r="AM69" s="50"/>
      <c r="AN69" s="46"/>
      <c r="AO69" s="32">
        <v>7200</v>
      </c>
      <c r="AP69" s="33">
        <f aca="true" t="shared" si="18" ref="AP69:AP75">0+SUM(D69,F69,H69,J69,L69,N69,P69,R69,T69,V69,X69,Z69,AB69,AD69,AF69,AH69,AJ69,AL69)</f>
        <v>0</v>
      </c>
      <c r="AQ69" s="62">
        <f aca="true" t="shared" si="19" ref="AQ69:AQ75">AR69-AR69/100*0</f>
        <v>2666.6666666666665</v>
      </c>
      <c r="AR69" s="32">
        <f>AO69/(1+AP5/100)</f>
        <v>2666.6666666666665</v>
      </c>
      <c r="AS69" s="34">
        <f aca="true" t="shared" si="20" ref="AS69:AS75">AR69*AP69</f>
        <v>0</v>
      </c>
    </row>
    <row r="70" spans="1:45" s="26" customFormat="1" ht="35.25" customHeight="1">
      <c r="A70" s="39" t="s">
        <v>94</v>
      </c>
      <c r="B70" s="40" t="s">
        <v>95</v>
      </c>
      <c r="C70" s="40" t="s">
        <v>96</v>
      </c>
      <c r="D70" s="31"/>
      <c r="E70" s="50"/>
      <c r="F70" s="46"/>
      <c r="G70" s="50"/>
      <c r="H70" s="46"/>
      <c r="I70" s="50"/>
      <c r="J70" s="46"/>
      <c r="K70" s="50"/>
      <c r="L70" s="46"/>
      <c r="M70" s="50"/>
      <c r="N70" s="46"/>
      <c r="O70" s="50"/>
      <c r="P70" s="46"/>
      <c r="Q70" s="50">
        <v>9</v>
      </c>
      <c r="R70" s="46"/>
      <c r="S70" s="50">
        <v>11</v>
      </c>
      <c r="T70" s="46"/>
      <c r="U70" s="50"/>
      <c r="V70" s="46"/>
      <c r="W70" s="50"/>
      <c r="X70" s="46"/>
      <c r="Y70" s="50"/>
      <c r="Z70" s="46"/>
      <c r="AA70" s="50"/>
      <c r="AB70" s="46"/>
      <c r="AC70" s="50"/>
      <c r="AD70" s="46"/>
      <c r="AE70" s="50"/>
      <c r="AF70" s="46"/>
      <c r="AG70" s="50"/>
      <c r="AH70" s="46"/>
      <c r="AI70" s="50"/>
      <c r="AJ70" s="46"/>
      <c r="AK70" s="50"/>
      <c r="AL70" s="46"/>
      <c r="AM70" s="50"/>
      <c r="AN70" s="46"/>
      <c r="AO70" s="32">
        <v>7200</v>
      </c>
      <c r="AP70" s="33">
        <f t="shared" si="18"/>
        <v>0</v>
      </c>
      <c r="AQ70" s="62">
        <f t="shared" si="19"/>
        <v>2666.6666666666665</v>
      </c>
      <c r="AR70" s="32">
        <f>AO70/(1+AP5/100)</f>
        <v>2666.6666666666665</v>
      </c>
      <c r="AS70" s="34">
        <f t="shared" si="20"/>
        <v>0</v>
      </c>
    </row>
    <row r="71" spans="1:45" s="26" customFormat="1" ht="36.75" customHeight="1">
      <c r="A71" s="39" t="s">
        <v>97</v>
      </c>
      <c r="B71" s="40" t="s">
        <v>98</v>
      </c>
      <c r="C71" s="40" t="s">
        <v>22</v>
      </c>
      <c r="D71" s="31"/>
      <c r="E71" s="50"/>
      <c r="F71" s="46"/>
      <c r="G71" s="50"/>
      <c r="H71" s="46"/>
      <c r="I71" s="50"/>
      <c r="J71" s="46"/>
      <c r="K71" s="50"/>
      <c r="L71" s="46"/>
      <c r="M71" s="50"/>
      <c r="N71" s="46"/>
      <c r="O71" s="50"/>
      <c r="P71" s="46"/>
      <c r="Q71" s="50"/>
      <c r="R71" s="46"/>
      <c r="S71" s="50"/>
      <c r="T71" s="46"/>
      <c r="U71" s="50">
        <v>9</v>
      </c>
      <c r="V71" s="46"/>
      <c r="W71" s="50">
        <v>25</v>
      </c>
      <c r="X71" s="46"/>
      <c r="Y71" s="50">
        <v>44</v>
      </c>
      <c r="Z71" s="46"/>
      <c r="AA71" s="50">
        <v>31</v>
      </c>
      <c r="AB71" s="46"/>
      <c r="AC71" s="50">
        <v>15</v>
      </c>
      <c r="AD71" s="46"/>
      <c r="AE71" s="50">
        <v>18</v>
      </c>
      <c r="AF71" s="46"/>
      <c r="AG71" s="50">
        <v>12</v>
      </c>
      <c r="AH71" s="46"/>
      <c r="AI71" s="50">
        <v>1</v>
      </c>
      <c r="AJ71" s="46"/>
      <c r="AK71" s="50"/>
      <c r="AL71" s="46"/>
      <c r="AM71" s="50"/>
      <c r="AN71" s="46"/>
      <c r="AO71" s="32">
        <v>12200</v>
      </c>
      <c r="AP71" s="33">
        <f t="shared" si="18"/>
        <v>0</v>
      </c>
      <c r="AQ71" s="62">
        <f t="shared" si="19"/>
        <v>4518.518518518518</v>
      </c>
      <c r="AR71" s="32">
        <f>AO71/(1+AP5/100)</f>
        <v>4518.518518518518</v>
      </c>
      <c r="AS71" s="34">
        <f t="shared" si="20"/>
        <v>0</v>
      </c>
    </row>
    <row r="72" spans="1:45" s="26" customFormat="1" ht="39" customHeight="1">
      <c r="A72" s="39" t="s">
        <v>97</v>
      </c>
      <c r="B72" s="40" t="s">
        <v>98</v>
      </c>
      <c r="C72" s="40" t="s">
        <v>29</v>
      </c>
      <c r="D72" s="31"/>
      <c r="E72" s="50"/>
      <c r="F72" s="46"/>
      <c r="G72" s="50"/>
      <c r="H72" s="46"/>
      <c r="I72" s="50"/>
      <c r="J72" s="46"/>
      <c r="K72" s="50"/>
      <c r="L72" s="46"/>
      <c r="M72" s="50"/>
      <c r="N72" s="46"/>
      <c r="O72" s="50"/>
      <c r="P72" s="46"/>
      <c r="Q72" s="50"/>
      <c r="R72" s="46"/>
      <c r="S72" s="50"/>
      <c r="T72" s="46"/>
      <c r="U72" s="50">
        <v>16</v>
      </c>
      <c r="V72" s="46"/>
      <c r="W72" s="50">
        <v>31</v>
      </c>
      <c r="X72" s="46"/>
      <c r="Y72" s="50">
        <v>25</v>
      </c>
      <c r="Z72" s="46"/>
      <c r="AA72" s="50">
        <v>37</v>
      </c>
      <c r="AB72" s="46"/>
      <c r="AC72" s="50">
        <v>23</v>
      </c>
      <c r="AD72" s="46"/>
      <c r="AE72" s="50">
        <v>9</v>
      </c>
      <c r="AF72" s="46"/>
      <c r="AG72" s="50">
        <v>13</v>
      </c>
      <c r="AH72" s="46"/>
      <c r="AI72" s="50">
        <v>14</v>
      </c>
      <c r="AJ72" s="46"/>
      <c r="AK72" s="50"/>
      <c r="AL72" s="46"/>
      <c r="AM72" s="50"/>
      <c r="AN72" s="46"/>
      <c r="AO72" s="32">
        <v>12200</v>
      </c>
      <c r="AP72" s="33">
        <f t="shared" si="18"/>
        <v>0</v>
      </c>
      <c r="AQ72" s="62">
        <f t="shared" si="19"/>
        <v>4518.518518518518</v>
      </c>
      <c r="AR72" s="32">
        <f>AO72/(1+AP5/100)</f>
        <v>4518.518518518518</v>
      </c>
      <c r="AS72" s="34">
        <f t="shared" si="20"/>
        <v>0</v>
      </c>
    </row>
    <row r="73" spans="1:45" s="26" customFormat="1" ht="29.25" customHeight="1">
      <c r="A73" s="39" t="s">
        <v>99</v>
      </c>
      <c r="B73" s="40" t="s">
        <v>100</v>
      </c>
      <c r="C73" s="40" t="s">
        <v>22</v>
      </c>
      <c r="D73" s="31"/>
      <c r="E73" s="50"/>
      <c r="F73" s="46"/>
      <c r="G73" s="50"/>
      <c r="H73" s="46"/>
      <c r="I73" s="50"/>
      <c r="J73" s="46"/>
      <c r="K73" s="50"/>
      <c r="L73" s="46"/>
      <c r="M73" s="50"/>
      <c r="N73" s="46"/>
      <c r="O73" s="50"/>
      <c r="P73" s="46"/>
      <c r="Q73" s="50"/>
      <c r="R73" s="46"/>
      <c r="S73" s="50"/>
      <c r="T73" s="46"/>
      <c r="U73" s="50">
        <v>6</v>
      </c>
      <c r="V73" s="46"/>
      <c r="W73" s="50">
        <v>4</v>
      </c>
      <c r="X73" s="46"/>
      <c r="Y73" s="50">
        <v>1</v>
      </c>
      <c r="Z73" s="46"/>
      <c r="AA73" s="50">
        <v>2</v>
      </c>
      <c r="AB73" s="46"/>
      <c r="AC73" s="50">
        <v>5</v>
      </c>
      <c r="AD73" s="46"/>
      <c r="AE73" s="50">
        <v>8</v>
      </c>
      <c r="AF73" s="46"/>
      <c r="AG73" s="50">
        <v>5</v>
      </c>
      <c r="AH73" s="46"/>
      <c r="AI73" s="50">
        <v>6</v>
      </c>
      <c r="AJ73" s="46"/>
      <c r="AK73" s="50"/>
      <c r="AL73" s="46"/>
      <c r="AM73" s="50"/>
      <c r="AN73" s="46"/>
      <c r="AO73" s="32">
        <v>12100</v>
      </c>
      <c r="AP73" s="33">
        <f t="shared" si="18"/>
        <v>0</v>
      </c>
      <c r="AQ73" s="62">
        <f t="shared" si="19"/>
        <v>4481.481481481481</v>
      </c>
      <c r="AR73" s="32">
        <f>AO73/(1+AP5/100)</f>
        <v>4481.481481481481</v>
      </c>
      <c r="AS73" s="34">
        <f t="shared" si="20"/>
        <v>0</v>
      </c>
    </row>
    <row r="74" spans="1:45" s="26" customFormat="1" ht="31.5" customHeight="1">
      <c r="A74" s="39" t="s">
        <v>99</v>
      </c>
      <c r="B74" s="40" t="s">
        <v>100</v>
      </c>
      <c r="C74" s="40" t="s">
        <v>29</v>
      </c>
      <c r="D74" s="31"/>
      <c r="E74" s="50"/>
      <c r="F74" s="46"/>
      <c r="G74" s="50"/>
      <c r="H74" s="46"/>
      <c r="I74" s="50"/>
      <c r="J74" s="46"/>
      <c r="K74" s="50"/>
      <c r="L74" s="46"/>
      <c r="M74" s="50"/>
      <c r="N74" s="46"/>
      <c r="O74" s="50"/>
      <c r="P74" s="46"/>
      <c r="Q74" s="50"/>
      <c r="R74" s="46"/>
      <c r="S74" s="50"/>
      <c r="T74" s="46"/>
      <c r="U74" s="50">
        <v>9</v>
      </c>
      <c r="V74" s="46"/>
      <c r="W74" s="50">
        <v>13</v>
      </c>
      <c r="X74" s="46"/>
      <c r="Y74" s="50">
        <v>16</v>
      </c>
      <c r="Z74" s="46"/>
      <c r="AA74" s="50">
        <v>18</v>
      </c>
      <c r="AB74" s="46"/>
      <c r="AC74" s="50">
        <v>22</v>
      </c>
      <c r="AD74" s="46"/>
      <c r="AE74" s="50">
        <v>19</v>
      </c>
      <c r="AF74" s="46"/>
      <c r="AG74" s="50">
        <v>17</v>
      </c>
      <c r="AH74" s="46"/>
      <c r="AI74" s="50">
        <v>16</v>
      </c>
      <c r="AJ74" s="46"/>
      <c r="AK74" s="50"/>
      <c r="AL74" s="46"/>
      <c r="AM74" s="50"/>
      <c r="AN74" s="46"/>
      <c r="AO74" s="32">
        <v>12100</v>
      </c>
      <c r="AP74" s="33">
        <f t="shared" si="18"/>
        <v>0</v>
      </c>
      <c r="AQ74" s="62">
        <f t="shared" si="19"/>
        <v>4481.481481481481</v>
      </c>
      <c r="AR74" s="32">
        <f>AO74/(1+AP5/100)</f>
        <v>4481.481481481481</v>
      </c>
      <c r="AS74" s="34">
        <f t="shared" si="20"/>
        <v>0</v>
      </c>
    </row>
    <row r="75" spans="1:45" s="26" customFormat="1" ht="33.75" customHeight="1">
      <c r="A75" s="39" t="s">
        <v>101</v>
      </c>
      <c r="B75" s="40" t="s">
        <v>102</v>
      </c>
      <c r="C75" s="40" t="s">
        <v>103</v>
      </c>
      <c r="D75" s="31"/>
      <c r="E75" s="50"/>
      <c r="F75" s="46"/>
      <c r="G75" s="50"/>
      <c r="H75" s="46"/>
      <c r="I75" s="50"/>
      <c r="J75" s="46"/>
      <c r="K75" s="50"/>
      <c r="L75" s="46"/>
      <c r="M75" s="50"/>
      <c r="N75" s="46"/>
      <c r="O75" s="50"/>
      <c r="P75" s="46"/>
      <c r="Q75" s="50"/>
      <c r="R75" s="46"/>
      <c r="S75" s="50">
        <v>4</v>
      </c>
      <c r="T75" s="46"/>
      <c r="U75" s="50">
        <v>8</v>
      </c>
      <c r="V75" s="46"/>
      <c r="W75" s="50">
        <v>4</v>
      </c>
      <c r="X75" s="46"/>
      <c r="Y75" s="50"/>
      <c r="Z75" s="46"/>
      <c r="AA75" s="50"/>
      <c r="AB75" s="46"/>
      <c r="AC75" s="50"/>
      <c r="AD75" s="46"/>
      <c r="AE75" s="50"/>
      <c r="AF75" s="46"/>
      <c r="AG75" s="50"/>
      <c r="AH75" s="46"/>
      <c r="AI75" s="50"/>
      <c r="AJ75" s="46"/>
      <c r="AK75" s="50"/>
      <c r="AL75" s="46"/>
      <c r="AM75" s="50"/>
      <c r="AN75" s="46"/>
      <c r="AO75" s="32">
        <v>6150</v>
      </c>
      <c r="AP75" s="33">
        <f t="shared" si="18"/>
        <v>0</v>
      </c>
      <c r="AQ75" s="62">
        <f t="shared" si="19"/>
        <v>2277.777777777778</v>
      </c>
      <c r="AR75" s="32">
        <f>AO75/(1+AP5/100)</f>
        <v>2277.777777777778</v>
      </c>
      <c r="AS75" s="34">
        <f t="shared" si="20"/>
        <v>0</v>
      </c>
    </row>
    <row r="76" spans="1:45" s="26" customFormat="1" ht="33.75" customHeight="1">
      <c r="A76" s="39" t="s">
        <v>101</v>
      </c>
      <c r="B76" s="40" t="s">
        <v>102</v>
      </c>
      <c r="C76" s="40" t="s">
        <v>86</v>
      </c>
      <c r="D76" s="31"/>
      <c r="E76" s="50"/>
      <c r="F76" s="46"/>
      <c r="G76" s="50"/>
      <c r="H76" s="46"/>
      <c r="I76" s="50"/>
      <c r="J76" s="46"/>
      <c r="K76" s="50"/>
      <c r="L76" s="46"/>
      <c r="M76" s="50"/>
      <c r="N76" s="46"/>
      <c r="O76" s="50"/>
      <c r="P76" s="46"/>
      <c r="Q76" s="50">
        <v>20</v>
      </c>
      <c r="R76" s="46"/>
      <c r="S76" s="50">
        <v>10</v>
      </c>
      <c r="T76" s="46"/>
      <c r="U76" s="50">
        <v>10</v>
      </c>
      <c r="V76" s="46"/>
      <c r="W76" s="50">
        <v>8</v>
      </c>
      <c r="X76" s="46"/>
      <c r="Y76" s="50">
        <v>6</v>
      </c>
      <c r="Z76" s="46"/>
      <c r="AA76" s="50">
        <v>7</v>
      </c>
      <c r="AB76" s="46"/>
      <c r="AC76" s="50"/>
      <c r="AD76" s="46"/>
      <c r="AE76" s="50"/>
      <c r="AF76" s="46"/>
      <c r="AG76" s="50"/>
      <c r="AH76" s="46"/>
      <c r="AI76" s="50"/>
      <c r="AJ76" s="46"/>
      <c r="AK76" s="50"/>
      <c r="AL76" s="46"/>
      <c r="AM76" s="50"/>
      <c r="AN76" s="46"/>
      <c r="AO76" s="32">
        <v>6150</v>
      </c>
      <c r="AP76" s="33">
        <f aca="true" t="shared" si="21" ref="AP76:AP85">0+SUM(D76,F76,H76,J76,L76,N76,P76,R76,T76,V76,X76,Z76,AB76,AD76,AF76,AH76,AJ76,AL76)</f>
        <v>0</v>
      </c>
      <c r="AQ76" s="62">
        <f aca="true" t="shared" si="22" ref="AQ76:AQ85">AR76-AR76/100*0</f>
        <v>2277.777777777778</v>
      </c>
      <c r="AR76" s="32">
        <f>AO76/(1+AP5/100)</f>
        <v>2277.777777777778</v>
      </c>
      <c r="AS76" s="34">
        <f aca="true" t="shared" si="23" ref="AS76:AS85">AR76*AP76</f>
        <v>0</v>
      </c>
    </row>
    <row r="77" spans="1:45" s="26" customFormat="1" ht="59.25" customHeight="1">
      <c r="A77" s="39" t="s">
        <v>104</v>
      </c>
      <c r="B77" s="40" t="s">
        <v>105</v>
      </c>
      <c r="C77" s="40" t="s">
        <v>53</v>
      </c>
      <c r="D77" s="31"/>
      <c r="E77" s="50"/>
      <c r="F77" s="46"/>
      <c r="G77" s="50"/>
      <c r="H77" s="46"/>
      <c r="I77" s="50"/>
      <c r="J77" s="46"/>
      <c r="K77" s="50"/>
      <c r="L77" s="46"/>
      <c r="M77" s="50"/>
      <c r="N77" s="46"/>
      <c r="O77" s="50"/>
      <c r="P77" s="46"/>
      <c r="Q77" s="50">
        <v>2</v>
      </c>
      <c r="R77" s="46"/>
      <c r="S77" s="50">
        <v>7</v>
      </c>
      <c r="T77" s="46"/>
      <c r="U77" s="50">
        <v>15</v>
      </c>
      <c r="V77" s="46"/>
      <c r="W77" s="50">
        <v>6</v>
      </c>
      <c r="X77" s="46"/>
      <c r="Y77" s="50"/>
      <c r="Z77" s="46"/>
      <c r="AA77" s="50">
        <v>1</v>
      </c>
      <c r="AB77" s="46"/>
      <c r="AC77" s="50"/>
      <c r="AD77" s="46"/>
      <c r="AE77" s="50"/>
      <c r="AF77" s="46"/>
      <c r="AG77" s="50"/>
      <c r="AH77" s="46"/>
      <c r="AI77" s="50"/>
      <c r="AJ77" s="46"/>
      <c r="AK77" s="50"/>
      <c r="AL77" s="46"/>
      <c r="AM77" s="50"/>
      <c r="AN77" s="46"/>
      <c r="AO77" s="32">
        <v>17000</v>
      </c>
      <c r="AP77" s="33">
        <f t="shared" si="21"/>
        <v>0</v>
      </c>
      <c r="AQ77" s="62">
        <f t="shared" si="22"/>
        <v>6296.296296296296</v>
      </c>
      <c r="AR77" s="32">
        <f>AO77/(1+AP5/100)</f>
        <v>6296.296296296296</v>
      </c>
      <c r="AS77" s="34">
        <f t="shared" si="23"/>
        <v>0</v>
      </c>
    </row>
    <row r="78" spans="1:45" s="26" customFormat="1" ht="30.75" customHeight="1">
      <c r="A78" s="39" t="s">
        <v>106</v>
      </c>
      <c r="B78" s="40" t="s">
        <v>107</v>
      </c>
      <c r="C78" s="40" t="s">
        <v>21</v>
      </c>
      <c r="D78" s="31"/>
      <c r="E78" s="50"/>
      <c r="F78" s="46"/>
      <c r="G78" s="50"/>
      <c r="H78" s="46"/>
      <c r="I78" s="50"/>
      <c r="J78" s="46"/>
      <c r="K78" s="50"/>
      <c r="L78" s="46"/>
      <c r="M78" s="50"/>
      <c r="N78" s="46"/>
      <c r="O78" s="50"/>
      <c r="P78" s="46"/>
      <c r="Q78" s="50">
        <v>35</v>
      </c>
      <c r="R78" s="46"/>
      <c r="S78" s="50">
        <v>48</v>
      </c>
      <c r="T78" s="46"/>
      <c r="U78" s="50">
        <v>52</v>
      </c>
      <c r="V78" s="46"/>
      <c r="W78" s="50">
        <v>40</v>
      </c>
      <c r="X78" s="46"/>
      <c r="Y78" s="50">
        <v>18</v>
      </c>
      <c r="Z78" s="46"/>
      <c r="AA78" s="50">
        <v>9</v>
      </c>
      <c r="AB78" s="46"/>
      <c r="AC78" s="50"/>
      <c r="AD78" s="46"/>
      <c r="AE78" s="50"/>
      <c r="AF78" s="46"/>
      <c r="AG78" s="50"/>
      <c r="AH78" s="46"/>
      <c r="AI78" s="50"/>
      <c r="AJ78" s="46"/>
      <c r="AK78" s="50"/>
      <c r="AL78" s="46"/>
      <c r="AM78" s="50"/>
      <c r="AN78" s="46"/>
      <c r="AO78" s="32">
        <v>9000</v>
      </c>
      <c r="AP78" s="33">
        <f t="shared" si="21"/>
        <v>0</v>
      </c>
      <c r="AQ78" s="62">
        <f t="shared" si="22"/>
        <v>3333.333333333333</v>
      </c>
      <c r="AR78" s="32">
        <f>AO78/(1+AP5/100)</f>
        <v>3333.333333333333</v>
      </c>
      <c r="AS78" s="34">
        <f t="shared" si="23"/>
        <v>0</v>
      </c>
    </row>
    <row r="79" spans="1:45" s="26" customFormat="1" ht="33" customHeight="1">
      <c r="A79" s="39" t="s">
        <v>106</v>
      </c>
      <c r="B79" s="40" t="s">
        <v>107</v>
      </c>
      <c r="C79" s="40" t="s">
        <v>53</v>
      </c>
      <c r="D79" s="31"/>
      <c r="E79" s="50"/>
      <c r="F79" s="46"/>
      <c r="G79" s="50"/>
      <c r="H79" s="46"/>
      <c r="I79" s="50"/>
      <c r="J79" s="46"/>
      <c r="K79" s="50"/>
      <c r="L79" s="46"/>
      <c r="M79" s="50"/>
      <c r="N79" s="46"/>
      <c r="O79" s="50"/>
      <c r="P79" s="46"/>
      <c r="Q79" s="50">
        <v>4</v>
      </c>
      <c r="R79" s="46"/>
      <c r="S79" s="50">
        <v>10</v>
      </c>
      <c r="T79" s="46"/>
      <c r="U79" s="50">
        <v>17</v>
      </c>
      <c r="V79" s="46"/>
      <c r="W79" s="50">
        <v>3</v>
      </c>
      <c r="X79" s="46"/>
      <c r="Y79" s="50">
        <v>4</v>
      </c>
      <c r="Z79" s="46"/>
      <c r="AA79" s="50">
        <v>9</v>
      </c>
      <c r="AB79" s="46"/>
      <c r="AC79" s="50"/>
      <c r="AD79" s="46"/>
      <c r="AE79" s="50"/>
      <c r="AF79" s="46"/>
      <c r="AG79" s="50"/>
      <c r="AH79" s="46"/>
      <c r="AI79" s="50"/>
      <c r="AJ79" s="46"/>
      <c r="AK79" s="50"/>
      <c r="AL79" s="46"/>
      <c r="AM79" s="50"/>
      <c r="AN79" s="46"/>
      <c r="AO79" s="32">
        <v>9000</v>
      </c>
      <c r="AP79" s="33">
        <f t="shared" si="21"/>
        <v>0</v>
      </c>
      <c r="AQ79" s="62">
        <f t="shared" si="22"/>
        <v>3333.333333333333</v>
      </c>
      <c r="AR79" s="32">
        <f>AO79/(1+AP5/100)</f>
        <v>3333.333333333333</v>
      </c>
      <c r="AS79" s="34">
        <f t="shared" si="23"/>
        <v>0</v>
      </c>
    </row>
    <row r="80" spans="1:45" s="26" customFormat="1" ht="36" customHeight="1">
      <c r="A80" s="39" t="s">
        <v>108</v>
      </c>
      <c r="B80" s="40" t="s">
        <v>109</v>
      </c>
      <c r="C80" s="40" t="s">
        <v>23</v>
      </c>
      <c r="D80" s="31"/>
      <c r="E80" s="50"/>
      <c r="F80" s="46"/>
      <c r="G80" s="50"/>
      <c r="H80" s="46"/>
      <c r="I80" s="50"/>
      <c r="J80" s="46"/>
      <c r="K80" s="50"/>
      <c r="L80" s="46"/>
      <c r="M80" s="50"/>
      <c r="N80" s="46"/>
      <c r="O80" s="50"/>
      <c r="P80" s="46"/>
      <c r="Q80" s="50">
        <v>10</v>
      </c>
      <c r="R80" s="46"/>
      <c r="S80" s="50">
        <v>19</v>
      </c>
      <c r="T80" s="46"/>
      <c r="U80" s="50">
        <v>12</v>
      </c>
      <c r="V80" s="46"/>
      <c r="W80" s="50">
        <v>2</v>
      </c>
      <c r="X80" s="46"/>
      <c r="Y80" s="50"/>
      <c r="Z80" s="46"/>
      <c r="AA80" s="50"/>
      <c r="AB80" s="46"/>
      <c r="AC80" s="50"/>
      <c r="AD80" s="46"/>
      <c r="AE80" s="50">
        <v>11</v>
      </c>
      <c r="AF80" s="46"/>
      <c r="AG80" s="50"/>
      <c r="AH80" s="46"/>
      <c r="AI80" s="50"/>
      <c r="AJ80" s="46"/>
      <c r="AK80" s="50"/>
      <c r="AL80" s="46"/>
      <c r="AM80" s="50"/>
      <c r="AN80" s="46"/>
      <c r="AO80" s="32">
        <v>7600</v>
      </c>
      <c r="AP80" s="33">
        <f t="shared" si="21"/>
        <v>0</v>
      </c>
      <c r="AQ80" s="62">
        <f t="shared" si="22"/>
        <v>2814.814814814815</v>
      </c>
      <c r="AR80" s="32">
        <f>AO80/(1+AP5/100)</f>
        <v>2814.814814814815</v>
      </c>
      <c r="AS80" s="34">
        <f t="shared" si="23"/>
        <v>0</v>
      </c>
    </row>
    <row r="81" spans="1:45" s="26" customFormat="1" ht="35.25" customHeight="1">
      <c r="A81" s="39" t="s">
        <v>108</v>
      </c>
      <c r="B81" s="40" t="s">
        <v>109</v>
      </c>
      <c r="C81" s="40" t="s">
        <v>48</v>
      </c>
      <c r="D81" s="31"/>
      <c r="E81" s="50"/>
      <c r="F81" s="46"/>
      <c r="G81" s="50"/>
      <c r="H81" s="46"/>
      <c r="I81" s="50"/>
      <c r="J81" s="46"/>
      <c r="K81" s="50"/>
      <c r="L81" s="46"/>
      <c r="M81" s="50"/>
      <c r="N81" s="46"/>
      <c r="O81" s="50"/>
      <c r="P81" s="46"/>
      <c r="Q81" s="50">
        <v>21</v>
      </c>
      <c r="R81" s="46"/>
      <c r="S81" s="50">
        <v>25</v>
      </c>
      <c r="T81" s="46"/>
      <c r="U81" s="50"/>
      <c r="V81" s="46"/>
      <c r="W81" s="50"/>
      <c r="X81" s="46"/>
      <c r="Y81" s="50"/>
      <c r="Z81" s="46"/>
      <c r="AA81" s="50"/>
      <c r="AB81" s="46"/>
      <c r="AC81" s="50"/>
      <c r="AD81" s="46"/>
      <c r="AE81" s="50">
        <v>10</v>
      </c>
      <c r="AF81" s="46"/>
      <c r="AG81" s="50"/>
      <c r="AH81" s="46"/>
      <c r="AI81" s="50"/>
      <c r="AJ81" s="46"/>
      <c r="AK81" s="50"/>
      <c r="AL81" s="46"/>
      <c r="AM81" s="50"/>
      <c r="AN81" s="46"/>
      <c r="AO81" s="32">
        <v>7600</v>
      </c>
      <c r="AP81" s="33">
        <f t="shared" si="21"/>
        <v>0</v>
      </c>
      <c r="AQ81" s="62">
        <f t="shared" si="22"/>
        <v>2814.814814814815</v>
      </c>
      <c r="AR81" s="32">
        <f>AO81/(1+AP5/100)</f>
        <v>2814.814814814815</v>
      </c>
      <c r="AS81" s="34">
        <f t="shared" si="23"/>
        <v>0</v>
      </c>
    </row>
    <row r="82" spans="1:45" s="26" customFormat="1" ht="23.25" customHeight="1">
      <c r="A82" s="39" t="s">
        <v>110</v>
      </c>
      <c r="B82" s="40" t="s">
        <v>111</v>
      </c>
      <c r="C82" s="40" t="s">
        <v>27</v>
      </c>
      <c r="D82" s="31"/>
      <c r="E82" s="50"/>
      <c r="F82" s="46"/>
      <c r="G82" s="50"/>
      <c r="H82" s="46"/>
      <c r="I82" s="50"/>
      <c r="J82" s="46"/>
      <c r="K82" s="50"/>
      <c r="L82" s="46"/>
      <c r="M82" s="50"/>
      <c r="N82" s="46"/>
      <c r="O82" s="50"/>
      <c r="P82" s="46"/>
      <c r="Q82" s="50">
        <v>17</v>
      </c>
      <c r="R82" s="46"/>
      <c r="S82" s="50">
        <v>19</v>
      </c>
      <c r="T82" s="46"/>
      <c r="U82" s="50"/>
      <c r="V82" s="46"/>
      <c r="W82" s="50"/>
      <c r="X82" s="46"/>
      <c r="Y82" s="50"/>
      <c r="Z82" s="46"/>
      <c r="AA82" s="50"/>
      <c r="AB82" s="46"/>
      <c r="AC82" s="50"/>
      <c r="AD82" s="46"/>
      <c r="AE82" s="50"/>
      <c r="AF82" s="46"/>
      <c r="AG82" s="50"/>
      <c r="AH82" s="46"/>
      <c r="AI82" s="50"/>
      <c r="AJ82" s="46"/>
      <c r="AK82" s="50"/>
      <c r="AL82" s="46"/>
      <c r="AM82" s="50"/>
      <c r="AN82" s="46"/>
      <c r="AO82" s="32">
        <v>6200</v>
      </c>
      <c r="AP82" s="33">
        <f t="shared" si="21"/>
        <v>0</v>
      </c>
      <c r="AQ82" s="62">
        <f t="shared" si="22"/>
        <v>2296.296296296296</v>
      </c>
      <c r="AR82" s="32">
        <f>AO82/(1+AP5/100)</f>
        <v>2296.296296296296</v>
      </c>
      <c r="AS82" s="34">
        <f t="shared" si="23"/>
        <v>0</v>
      </c>
    </row>
    <row r="83" spans="1:45" s="26" customFormat="1" ht="19.5" customHeight="1">
      <c r="A83" s="39" t="s">
        <v>110</v>
      </c>
      <c r="B83" s="40" t="s">
        <v>111</v>
      </c>
      <c r="C83" s="40" t="s">
        <v>21</v>
      </c>
      <c r="D83" s="31"/>
      <c r="E83" s="50"/>
      <c r="F83" s="46"/>
      <c r="G83" s="50"/>
      <c r="H83" s="46"/>
      <c r="I83" s="50"/>
      <c r="J83" s="46"/>
      <c r="K83" s="50"/>
      <c r="L83" s="46"/>
      <c r="M83" s="50"/>
      <c r="N83" s="46"/>
      <c r="O83" s="50"/>
      <c r="P83" s="46"/>
      <c r="Q83" s="50">
        <v>7</v>
      </c>
      <c r="R83" s="46"/>
      <c r="S83" s="50">
        <v>11</v>
      </c>
      <c r="T83" s="46"/>
      <c r="U83" s="50">
        <v>13</v>
      </c>
      <c r="V83" s="46"/>
      <c r="W83" s="50"/>
      <c r="X83" s="46"/>
      <c r="Y83" s="50"/>
      <c r="Z83" s="46"/>
      <c r="AA83" s="50"/>
      <c r="AB83" s="46"/>
      <c r="AC83" s="50"/>
      <c r="AD83" s="46"/>
      <c r="AE83" s="50"/>
      <c r="AF83" s="46"/>
      <c r="AG83" s="50"/>
      <c r="AH83" s="46"/>
      <c r="AI83" s="50"/>
      <c r="AJ83" s="46"/>
      <c r="AK83" s="50"/>
      <c r="AL83" s="46"/>
      <c r="AM83" s="50"/>
      <c r="AN83" s="46"/>
      <c r="AO83" s="32">
        <v>6200</v>
      </c>
      <c r="AP83" s="33">
        <f t="shared" si="21"/>
        <v>0</v>
      </c>
      <c r="AQ83" s="62">
        <f t="shared" si="22"/>
        <v>2296.296296296296</v>
      </c>
      <c r="AR83" s="32">
        <f>AO83/(1+AP5/100)</f>
        <v>2296.296296296296</v>
      </c>
      <c r="AS83" s="34">
        <f t="shared" si="23"/>
        <v>0</v>
      </c>
    </row>
    <row r="84" spans="1:45" s="26" customFormat="1" ht="22.5" customHeight="1">
      <c r="A84" s="39" t="s">
        <v>110</v>
      </c>
      <c r="B84" s="40" t="s">
        <v>111</v>
      </c>
      <c r="C84" s="40" t="s">
        <v>47</v>
      </c>
      <c r="D84" s="31"/>
      <c r="E84" s="50"/>
      <c r="F84" s="46"/>
      <c r="G84" s="50"/>
      <c r="H84" s="46"/>
      <c r="I84" s="50"/>
      <c r="J84" s="46"/>
      <c r="K84" s="50"/>
      <c r="L84" s="46"/>
      <c r="M84" s="50"/>
      <c r="N84" s="46"/>
      <c r="O84" s="50"/>
      <c r="P84" s="46"/>
      <c r="Q84" s="50">
        <v>12</v>
      </c>
      <c r="R84" s="46"/>
      <c r="S84" s="50">
        <v>10</v>
      </c>
      <c r="T84" s="46"/>
      <c r="U84" s="50"/>
      <c r="V84" s="46"/>
      <c r="W84" s="50"/>
      <c r="X84" s="46"/>
      <c r="Y84" s="50"/>
      <c r="Z84" s="46"/>
      <c r="AA84" s="50"/>
      <c r="AB84" s="46"/>
      <c r="AC84" s="50"/>
      <c r="AD84" s="46"/>
      <c r="AE84" s="50"/>
      <c r="AF84" s="46"/>
      <c r="AG84" s="50"/>
      <c r="AH84" s="46"/>
      <c r="AI84" s="50"/>
      <c r="AJ84" s="46"/>
      <c r="AK84" s="50"/>
      <c r="AL84" s="46"/>
      <c r="AM84" s="50"/>
      <c r="AN84" s="46"/>
      <c r="AO84" s="32">
        <v>6200</v>
      </c>
      <c r="AP84" s="33">
        <f t="shared" si="21"/>
        <v>0</v>
      </c>
      <c r="AQ84" s="62">
        <f t="shared" si="22"/>
        <v>2296.296296296296</v>
      </c>
      <c r="AR84" s="32">
        <f>AO84/(1+AP5/100)</f>
        <v>2296.296296296296</v>
      </c>
      <c r="AS84" s="34">
        <f t="shared" si="23"/>
        <v>0</v>
      </c>
    </row>
    <row r="85" spans="1:45" s="26" customFormat="1" ht="39" customHeight="1">
      <c r="A85" s="39" t="s">
        <v>112</v>
      </c>
      <c r="B85" s="40" t="s">
        <v>113</v>
      </c>
      <c r="C85" s="40" t="s">
        <v>114</v>
      </c>
      <c r="D85" s="31"/>
      <c r="E85" s="50"/>
      <c r="F85" s="46"/>
      <c r="G85" s="50"/>
      <c r="H85" s="46"/>
      <c r="I85" s="50"/>
      <c r="J85" s="46"/>
      <c r="K85" s="50"/>
      <c r="L85" s="46"/>
      <c r="M85" s="50"/>
      <c r="N85" s="46"/>
      <c r="O85" s="50"/>
      <c r="P85" s="46"/>
      <c r="Q85" s="50">
        <v>3</v>
      </c>
      <c r="R85" s="46"/>
      <c r="S85" s="50">
        <v>1</v>
      </c>
      <c r="T85" s="46"/>
      <c r="U85" s="50">
        <v>3</v>
      </c>
      <c r="V85" s="46"/>
      <c r="W85" s="50">
        <v>2</v>
      </c>
      <c r="X85" s="46"/>
      <c r="Y85" s="50"/>
      <c r="Z85" s="46"/>
      <c r="AA85" s="50"/>
      <c r="AB85" s="46"/>
      <c r="AC85" s="50">
        <v>3</v>
      </c>
      <c r="AD85" s="46"/>
      <c r="AE85" s="50"/>
      <c r="AF85" s="46"/>
      <c r="AG85" s="50"/>
      <c r="AH85" s="46"/>
      <c r="AI85" s="50"/>
      <c r="AJ85" s="46"/>
      <c r="AK85" s="50"/>
      <c r="AL85" s="46"/>
      <c r="AM85" s="50"/>
      <c r="AN85" s="46"/>
      <c r="AO85" s="32">
        <v>17700</v>
      </c>
      <c r="AP85" s="33">
        <f t="shared" si="21"/>
        <v>0</v>
      </c>
      <c r="AQ85" s="62">
        <f t="shared" si="22"/>
        <v>6555.555555555555</v>
      </c>
      <c r="AR85" s="32">
        <f>AO85/(1+AP5/100)</f>
        <v>6555.555555555555</v>
      </c>
      <c r="AS85" s="34">
        <f t="shared" si="23"/>
        <v>0</v>
      </c>
    </row>
    <row r="86" spans="1:45" s="26" customFormat="1" ht="36.75" customHeight="1">
      <c r="A86" s="39" t="s">
        <v>112</v>
      </c>
      <c r="B86" s="40" t="s">
        <v>113</v>
      </c>
      <c r="C86" s="40" t="s">
        <v>91</v>
      </c>
      <c r="D86" s="31"/>
      <c r="E86" s="50"/>
      <c r="F86" s="46"/>
      <c r="G86" s="50"/>
      <c r="H86" s="46"/>
      <c r="I86" s="50"/>
      <c r="J86" s="46"/>
      <c r="K86" s="50"/>
      <c r="L86" s="46"/>
      <c r="M86" s="50"/>
      <c r="N86" s="46"/>
      <c r="O86" s="50"/>
      <c r="P86" s="46"/>
      <c r="Q86" s="50">
        <v>3</v>
      </c>
      <c r="R86" s="46"/>
      <c r="S86" s="50">
        <v>8</v>
      </c>
      <c r="T86" s="46"/>
      <c r="U86" s="50">
        <v>7</v>
      </c>
      <c r="V86" s="46"/>
      <c r="W86" s="50">
        <v>4</v>
      </c>
      <c r="X86" s="46"/>
      <c r="Y86" s="50"/>
      <c r="Z86" s="46"/>
      <c r="AA86" s="50">
        <v>3</v>
      </c>
      <c r="AB86" s="46"/>
      <c r="AC86" s="50">
        <v>6</v>
      </c>
      <c r="AD86" s="46"/>
      <c r="AE86" s="50">
        <v>6</v>
      </c>
      <c r="AF86" s="46"/>
      <c r="AG86" s="50"/>
      <c r="AH86" s="46"/>
      <c r="AI86" s="50"/>
      <c r="AJ86" s="46"/>
      <c r="AK86" s="50"/>
      <c r="AL86" s="46"/>
      <c r="AM86" s="50"/>
      <c r="AN86" s="46"/>
      <c r="AO86" s="32">
        <v>17700</v>
      </c>
      <c r="AP86" s="33">
        <f aca="true" t="shared" si="24" ref="AP86:AP91">0+SUM(D86,F86,H86,J86,L86,N86,P86,R86,T86,V86,X86,Z86,AB86,AD86,AF86,AH86,AJ86,AL86)</f>
        <v>0</v>
      </c>
      <c r="AQ86" s="62">
        <f aca="true" t="shared" si="25" ref="AQ86:AQ91">AR86-AR86/100*0</f>
        <v>6555.555555555555</v>
      </c>
      <c r="AR86" s="32">
        <f>AO86/(1+AP5/100)</f>
        <v>6555.555555555555</v>
      </c>
      <c r="AS86" s="34">
        <f aca="true" t="shared" si="26" ref="AS86:AS91">AR86*AP86</f>
        <v>0</v>
      </c>
    </row>
    <row r="87" spans="1:45" s="26" customFormat="1" ht="73.5" customHeight="1">
      <c r="A87" s="39" t="s">
        <v>115</v>
      </c>
      <c r="B87" s="40" t="s">
        <v>116</v>
      </c>
      <c r="C87" s="40" t="s">
        <v>27</v>
      </c>
      <c r="D87" s="31"/>
      <c r="E87" s="50"/>
      <c r="F87" s="46"/>
      <c r="G87" s="50"/>
      <c r="H87" s="46"/>
      <c r="I87" s="50"/>
      <c r="J87" s="46"/>
      <c r="K87" s="50"/>
      <c r="L87" s="46"/>
      <c r="M87" s="50"/>
      <c r="N87" s="46"/>
      <c r="O87" s="50"/>
      <c r="P87" s="46"/>
      <c r="Q87" s="50"/>
      <c r="R87" s="46"/>
      <c r="S87" s="50"/>
      <c r="T87" s="46"/>
      <c r="U87" s="50">
        <v>6</v>
      </c>
      <c r="V87" s="46"/>
      <c r="W87" s="50">
        <v>7</v>
      </c>
      <c r="X87" s="46"/>
      <c r="Y87" s="50">
        <v>15</v>
      </c>
      <c r="Z87" s="46"/>
      <c r="AA87" s="50">
        <v>11</v>
      </c>
      <c r="AB87" s="46"/>
      <c r="AC87" s="50">
        <v>11</v>
      </c>
      <c r="AD87" s="46"/>
      <c r="AE87" s="50">
        <v>6</v>
      </c>
      <c r="AF87" s="46"/>
      <c r="AG87" s="50">
        <v>4</v>
      </c>
      <c r="AH87" s="46"/>
      <c r="AI87" s="50">
        <v>7</v>
      </c>
      <c r="AJ87" s="46"/>
      <c r="AK87" s="50"/>
      <c r="AL87" s="46"/>
      <c r="AM87" s="50"/>
      <c r="AN87" s="46"/>
      <c r="AO87" s="32">
        <v>17500</v>
      </c>
      <c r="AP87" s="33">
        <f t="shared" si="24"/>
        <v>0</v>
      </c>
      <c r="AQ87" s="62">
        <f t="shared" si="25"/>
        <v>6481.481481481481</v>
      </c>
      <c r="AR87" s="32">
        <f>AO87/(1+AP5/100)</f>
        <v>6481.481481481481</v>
      </c>
      <c r="AS87" s="34">
        <f t="shared" si="26"/>
        <v>0</v>
      </c>
    </row>
    <row r="88" spans="1:45" s="26" customFormat="1" ht="73.5" customHeight="1">
      <c r="A88" s="39" t="s">
        <v>117</v>
      </c>
      <c r="B88" s="40" t="s">
        <v>118</v>
      </c>
      <c r="C88" s="40" t="s">
        <v>114</v>
      </c>
      <c r="D88" s="31"/>
      <c r="E88" s="50"/>
      <c r="F88" s="46"/>
      <c r="G88" s="50"/>
      <c r="H88" s="46"/>
      <c r="I88" s="50"/>
      <c r="J88" s="46"/>
      <c r="K88" s="50"/>
      <c r="L88" s="46"/>
      <c r="M88" s="50"/>
      <c r="N88" s="46"/>
      <c r="O88" s="50"/>
      <c r="P88" s="46"/>
      <c r="Q88" s="50">
        <v>4</v>
      </c>
      <c r="R88" s="46"/>
      <c r="S88" s="50">
        <v>9</v>
      </c>
      <c r="T88" s="46"/>
      <c r="U88" s="50">
        <v>7</v>
      </c>
      <c r="V88" s="46"/>
      <c r="W88" s="50"/>
      <c r="X88" s="46"/>
      <c r="Y88" s="50">
        <v>3</v>
      </c>
      <c r="Z88" s="46"/>
      <c r="AA88" s="50">
        <v>1</v>
      </c>
      <c r="AB88" s="46"/>
      <c r="AC88" s="50">
        <v>3</v>
      </c>
      <c r="AD88" s="46"/>
      <c r="AE88" s="50">
        <v>7</v>
      </c>
      <c r="AF88" s="46"/>
      <c r="AG88" s="50"/>
      <c r="AH88" s="46"/>
      <c r="AI88" s="50"/>
      <c r="AJ88" s="46"/>
      <c r="AK88" s="50"/>
      <c r="AL88" s="46"/>
      <c r="AM88" s="50"/>
      <c r="AN88" s="46"/>
      <c r="AO88" s="32">
        <v>15100</v>
      </c>
      <c r="AP88" s="33">
        <f t="shared" si="24"/>
        <v>0</v>
      </c>
      <c r="AQ88" s="62">
        <f t="shared" si="25"/>
        <v>5592.592592592592</v>
      </c>
      <c r="AR88" s="32">
        <f>AO88/(1+AP5/100)</f>
        <v>5592.592592592592</v>
      </c>
      <c r="AS88" s="34">
        <f t="shared" si="26"/>
        <v>0</v>
      </c>
    </row>
    <row r="89" spans="1:45" s="26" customFormat="1" ht="22.5" customHeight="1">
      <c r="A89" s="39" t="s">
        <v>119</v>
      </c>
      <c r="B89" s="40" t="s">
        <v>120</v>
      </c>
      <c r="C89" s="40" t="s">
        <v>54</v>
      </c>
      <c r="D89" s="31"/>
      <c r="E89" s="50"/>
      <c r="F89" s="46"/>
      <c r="G89" s="50"/>
      <c r="H89" s="46"/>
      <c r="I89" s="50"/>
      <c r="J89" s="46"/>
      <c r="K89" s="50"/>
      <c r="L89" s="46"/>
      <c r="M89" s="50"/>
      <c r="N89" s="46"/>
      <c r="O89" s="50"/>
      <c r="P89" s="46"/>
      <c r="Q89" s="50">
        <v>3</v>
      </c>
      <c r="R89" s="46"/>
      <c r="S89" s="50">
        <v>6</v>
      </c>
      <c r="T89" s="46"/>
      <c r="U89" s="50"/>
      <c r="V89" s="46"/>
      <c r="W89" s="50"/>
      <c r="X89" s="46"/>
      <c r="Y89" s="50"/>
      <c r="Z89" s="46"/>
      <c r="AA89" s="50"/>
      <c r="AB89" s="46"/>
      <c r="AC89" s="50">
        <v>5</v>
      </c>
      <c r="AD89" s="46"/>
      <c r="AE89" s="50">
        <v>5</v>
      </c>
      <c r="AF89" s="46"/>
      <c r="AG89" s="50"/>
      <c r="AH89" s="46"/>
      <c r="AI89" s="50"/>
      <c r="AJ89" s="46"/>
      <c r="AK89" s="50"/>
      <c r="AL89" s="46"/>
      <c r="AM89" s="50"/>
      <c r="AN89" s="46"/>
      <c r="AO89" s="32">
        <v>12100</v>
      </c>
      <c r="AP89" s="33">
        <f t="shared" si="24"/>
        <v>0</v>
      </c>
      <c r="AQ89" s="62">
        <f t="shared" si="25"/>
        <v>4481.481481481481</v>
      </c>
      <c r="AR89" s="32">
        <f>AO89/(1+AP5/100)</f>
        <v>4481.481481481481</v>
      </c>
      <c r="AS89" s="34">
        <f t="shared" si="26"/>
        <v>0</v>
      </c>
    </row>
    <row r="90" spans="1:45" s="26" customFormat="1" ht="27" customHeight="1">
      <c r="A90" s="39" t="s">
        <v>119</v>
      </c>
      <c r="B90" s="40" t="s">
        <v>120</v>
      </c>
      <c r="C90" s="40" t="s">
        <v>30</v>
      </c>
      <c r="D90" s="31"/>
      <c r="E90" s="50"/>
      <c r="F90" s="46"/>
      <c r="G90" s="50"/>
      <c r="H90" s="46"/>
      <c r="I90" s="50"/>
      <c r="J90" s="46"/>
      <c r="K90" s="50"/>
      <c r="L90" s="46"/>
      <c r="M90" s="50"/>
      <c r="N90" s="46"/>
      <c r="O90" s="50"/>
      <c r="P90" s="46"/>
      <c r="Q90" s="50"/>
      <c r="R90" s="46"/>
      <c r="S90" s="50">
        <v>4</v>
      </c>
      <c r="T90" s="46"/>
      <c r="U90" s="50">
        <v>11</v>
      </c>
      <c r="V90" s="46"/>
      <c r="W90" s="50"/>
      <c r="X90" s="46"/>
      <c r="Y90" s="50">
        <v>1</v>
      </c>
      <c r="Z90" s="46"/>
      <c r="AA90" s="50">
        <v>4</v>
      </c>
      <c r="AB90" s="46"/>
      <c r="AC90" s="50">
        <v>12</v>
      </c>
      <c r="AD90" s="46"/>
      <c r="AE90" s="50">
        <v>2</v>
      </c>
      <c r="AF90" s="46"/>
      <c r="AG90" s="50"/>
      <c r="AH90" s="46"/>
      <c r="AI90" s="50"/>
      <c r="AJ90" s="46"/>
      <c r="AK90" s="50"/>
      <c r="AL90" s="46"/>
      <c r="AM90" s="50"/>
      <c r="AN90" s="46"/>
      <c r="AO90" s="32">
        <v>12100</v>
      </c>
      <c r="AP90" s="33">
        <f t="shared" si="24"/>
        <v>0</v>
      </c>
      <c r="AQ90" s="62">
        <f t="shared" si="25"/>
        <v>4481.481481481481</v>
      </c>
      <c r="AR90" s="32">
        <f>AO90/(1+AP5/100)</f>
        <v>4481.481481481481</v>
      </c>
      <c r="AS90" s="34">
        <f t="shared" si="26"/>
        <v>0</v>
      </c>
    </row>
    <row r="91" spans="1:45" s="26" customFormat="1" ht="25.5" customHeight="1">
      <c r="A91" s="39" t="s">
        <v>119</v>
      </c>
      <c r="B91" s="40" t="s">
        <v>120</v>
      </c>
      <c r="C91" s="40" t="s">
        <v>121</v>
      </c>
      <c r="D91" s="31"/>
      <c r="E91" s="50"/>
      <c r="F91" s="46"/>
      <c r="G91" s="50"/>
      <c r="H91" s="46"/>
      <c r="I91" s="50"/>
      <c r="J91" s="46"/>
      <c r="K91" s="50"/>
      <c r="L91" s="46"/>
      <c r="M91" s="50"/>
      <c r="N91" s="46"/>
      <c r="O91" s="50"/>
      <c r="P91" s="46"/>
      <c r="Q91" s="50">
        <v>2</v>
      </c>
      <c r="R91" s="46"/>
      <c r="S91" s="50">
        <v>1</v>
      </c>
      <c r="T91" s="46"/>
      <c r="U91" s="50">
        <v>1</v>
      </c>
      <c r="V91" s="46"/>
      <c r="W91" s="50">
        <v>1</v>
      </c>
      <c r="X91" s="46"/>
      <c r="Y91" s="50">
        <v>3</v>
      </c>
      <c r="Z91" s="46"/>
      <c r="AA91" s="50">
        <v>2</v>
      </c>
      <c r="AB91" s="46"/>
      <c r="AC91" s="50">
        <v>3</v>
      </c>
      <c r="AD91" s="46"/>
      <c r="AE91" s="50">
        <v>4</v>
      </c>
      <c r="AF91" s="46"/>
      <c r="AG91" s="50"/>
      <c r="AH91" s="46"/>
      <c r="AI91" s="50"/>
      <c r="AJ91" s="46"/>
      <c r="AK91" s="50"/>
      <c r="AL91" s="46"/>
      <c r="AM91" s="50"/>
      <c r="AN91" s="46"/>
      <c r="AO91" s="32">
        <v>12100</v>
      </c>
      <c r="AP91" s="33">
        <f t="shared" si="24"/>
        <v>0</v>
      </c>
      <c r="AQ91" s="62">
        <f t="shared" si="25"/>
        <v>4481.481481481481</v>
      </c>
      <c r="AR91" s="32">
        <f>AO91/(1+AP5/100)</f>
        <v>4481.481481481481</v>
      </c>
      <c r="AS91" s="34">
        <f t="shared" si="26"/>
        <v>0</v>
      </c>
    </row>
    <row r="92" spans="1:45" s="26" customFormat="1" ht="13.5" customHeight="1">
      <c r="A92" s="39" t="s">
        <v>122</v>
      </c>
      <c r="B92" s="40" t="s">
        <v>123</v>
      </c>
      <c r="C92" s="40" t="s">
        <v>124</v>
      </c>
      <c r="D92" s="31"/>
      <c r="E92" s="50"/>
      <c r="F92" s="46"/>
      <c r="G92" s="50"/>
      <c r="H92" s="46"/>
      <c r="I92" s="50"/>
      <c r="J92" s="46"/>
      <c r="K92" s="50"/>
      <c r="L92" s="46"/>
      <c r="M92" s="50"/>
      <c r="N92" s="46"/>
      <c r="O92" s="50"/>
      <c r="P92" s="46"/>
      <c r="Q92" s="50"/>
      <c r="R92" s="46"/>
      <c r="S92" s="50"/>
      <c r="T92" s="46"/>
      <c r="U92" s="50">
        <v>3</v>
      </c>
      <c r="V92" s="46"/>
      <c r="W92" s="50"/>
      <c r="X92" s="46"/>
      <c r="Y92" s="50">
        <v>1</v>
      </c>
      <c r="Z92" s="46"/>
      <c r="AA92" s="50">
        <v>2</v>
      </c>
      <c r="AB92" s="46"/>
      <c r="AC92" s="50"/>
      <c r="AD92" s="46"/>
      <c r="AE92" s="50"/>
      <c r="AF92" s="46"/>
      <c r="AG92" s="50"/>
      <c r="AH92" s="46"/>
      <c r="AI92" s="50"/>
      <c r="AJ92" s="46"/>
      <c r="AK92" s="50"/>
      <c r="AL92" s="46"/>
      <c r="AM92" s="50"/>
      <c r="AN92" s="46"/>
      <c r="AO92" s="32">
        <v>20600</v>
      </c>
      <c r="AP92" s="33">
        <f aca="true" t="shared" si="27" ref="AP92:AP97">0+SUM(D92,F92,H92,J92,L92,N92,P92,R92,T92,V92,X92,Z92,AB92,AD92,AF92,AH92,AJ92,AL92)</f>
        <v>0</v>
      </c>
      <c r="AQ92" s="62">
        <f aca="true" t="shared" si="28" ref="AQ92:AQ97">AR92-AR92/100*0</f>
        <v>7629.62962962963</v>
      </c>
      <c r="AR92" s="32">
        <f>AO92/(1+AP5/100)</f>
        <v>7629.62962962963</v>
      </c>
      <c r="AS92" s="34">
        <f aca="true" t="shared" si="29" ref="AS92:AS97">AR92*AP92</f>
        <v>0</v>
      </c>
    </row>
    <row r="93" spans="1:45" s="26" customFormat="1" ht="12.75">
      <c r="A93" s="39" t="s">
        <v>122</v>
      </c>
      <c r="B93" s="40" t="s">
        <v>123</v>
      </c>
      <c r="C93" s="40" t="s">
        <v>125</v>
      </c>
      <c r="D93" s="31"/>
      <c r="E93" s="50"/>
      <c r="F93" s="46"/>
      <c r="G93" s="50"/>
      <c r="H93" s="46"/>
      <c r="I93" s="50"/>
      <c r="J93" s="46"/>
      <c r="K93" s="50"/>
      <c r="L93" s="46"/>
      <c r="M93" s="50"/>
      <c r="N93" s="46"/>
      <c r="O93" s="50"/>
      <c r="P93" s="46"/>
      <c r="Q93" s="50"/>
      <c r="R93" s="46"/>
      <c r="S93" s="50"/>
      <c r="T93" s="46"/>
      <c r="U93" s="50">
        <v>3</v>
      </c>
      <c r="V93" s="46"/>
      <c r="W93" s="50"/>
      <c r="X93" s="46"/>
      <c r="Y93" s="50"/>
      <c r="Z93" s="46"/>
      <c r="AA93" s="50"/>
      <c r="AB93" s="46"/>
      <c r="AC93" s="50"/>
      <c r="AD93" s="46"/>
      <c r="AE93" s="50"/>
      <c r="AF93" s="46"/>
      <c r="AG93" s="50"/>
      <c r="AH93" s="46"/>
      <c r="AI93" s="50"/>
      <c r="AJ93" s="46"/>
      <c r="AK93" s="50"/>
      <c r="AL93" s="46"/>
      <c r="AM93" s="50"/>
      <c r="AN93" s="46"/>
      <c r="AO93" s="32">
        <v>20600</v>
      </c>
      <c r="AP93" s="33">
        <f t="shared" si="27"/>
        <v>0</v>
      </c>
      <c r="AQ93" s="62">
        <f t="shared" si="28"/>
        <v>7629.62962962963</v>
      </c>
      <c r="AR93" s="32">
        <f>AO93/(1+AP5/100)</f>
        <v>7629.62962962963</v>
      </c>
      <c r="AS93" s="34">
        <f t="shared" si="29"/>
        <v>0</v>
      </c>
    </row>
    <row r="94" spans="1:45" s="26" customFormat="1" ht="12.75">
      <c r="A94" s="39" t="s">
        <v>122</v>
      </c>
      <c r="B94" s="40" t="s">
        <v>123</v>
      </c>
      <c r="C94" s="40" t="s">
        <v>126</v>
      </c>
      <c r="D94" s="31"/>
      <c r="E94" s="50"/>
      <c r="F94" s="46"/>
      <c r="G94" s="50"/>
      <c r="H94" s="46"/>
      <c r="I94" s="50"/>
      <c r="J94" s="46"/>
      <c r="K94" s="50"/>
      <c r="L94" s="46"/>
      <c r="M94" s="50"/>
      <c r="N94" s="46"/>
      <c r="O94" s="50"/>
      <c r="P94" s="46"/>
      <c r="Q94" s="50"/>
      <c r="R94" s="46"/>
      <c r="S94" s="50"/>
      <c r="T94" s="46"/>
      <c r="U94" s="50"/>
      <c r="V94" s="46"/>
      <c r="W94" s="50"/>
      <c r="X94" s="46"/>
      <c r="Y94" s="50">
        <v>1</v>
      </c>
      <c r="Z94" s="46"/>
      <c r="AA94" s="50">
        <v>3</v>
      </c>
      <c r="AB94" s="46"/>
      <c r="AC94" s="50"/>
      <c r="AD94" s="46"/>
      <c r="AE94" s="50"/>
      <c r="AF94" s="46"/>
      <c r="AG94" s="50"/>
      <c r="AH94" s="46"/>
      <c r="AI94" s="50"/>
      <c r="AJ94" s="46"/>
      <c r="AK94" s="50"/>
      <c r="AL94" s="46"/>
      <c r="AM94" s="50"/>
      <c r="AN94" s="46"/>
      <c r="AO94" s="32">
        <v>20600</v>
      </c>
      <c r="AP94" s="33">
        <f t="shared" si="27"/>
        <v>0</v>
      </c>
      <c r="AQ94" s="62">
        <f t="shared" si="28"/>
        <v>7629.62962962963</v>
      </c>
      <c r="AR94" s="32">
        <f>AO94/(1+AP5/100)</f>
        <v>7629.62962962963</v>
      </c>
      <c r="AS94" s="34">
        <f t="shared" si="29"/>
        <v>0</v>
      </c>
    </row>
    <row r="95" spans="1:45" s="26" customFormat="1" ht="12.75">
      <c r="A95" s="39" t="s">
        <v>122</v>
      </c>
      <c r="B95" s="40" t="s">
        <v>123</v>
      </c>
      <c r="C95" s="40" t="s">
        <v>23</v>
      </c>
      <c r="D95" s="31"/>
      <c r="E95" s="50"/>
      <c r="F95" s="46"/>
      <c r="G95" s="50"/>
      <c r="H95" s="46"/>
      <c r="I95" s="50"/>
      <c r="J95" s="46"/>
      <c r="K95" s="50"/>
      <c r="L95" s="46"/>
      <c r="M95" s="50"/>
      <c r="N95" s="46"/>
      <c r="O95" s="50"/>
      <c r="P95" s="46"/>
      <c r="Q95" s="50">
        <v>2</v>
      </c>
      <c r="R95" s="46"/>
      <c r="S95" s="50">
        <v>5</v>
      </c>
      <c r="T95" s="46"/>
      <c r="U95" s="50">
        <v>2</v>
      </c>
      <c r="V95" s="46"/>
      <c r="W95" s="50">
        <v>10</v>
      </c>
      <c r="X95" s="46"/>
      <c r="Y95" s="50"/>
      <c r="Z95" s="46"/>
      <c r="AA95" s="50"/>
      <c r="AB95" s="46"/>
      <c r="AC95" s="50"/>
      <c r="AD95" s="46"/>
      <c r="AE95" s="50"/>
      <c r="AF95" s="46"/>
      <c r="AG95" s="50"/>
      <c r="AH95" s="46"/>
      <c r="AI95" s="50"/>
      <c r="AJ95" s="46"/>
      <c r="AK95" s="50"/>
      <c r="AL95" s="46"/>
      <c r="AM95" s="50"/>
      <c r="AN95" s="46"/>
      <c r="AO95" s="32">
        <v>20600</v>
      </c>
      <c r="AP95" s="33">
        <f t="shared" si="27"/>
        <v>0</v>
      </c>
      <c r="AQ95" s="62">
        <f t="shared" si="28"/>
        <v>7629.62962962963</v>
      </c>
      <c r="AR95" s="32">
        <f>AO95/(1+AP5/100)</f>
        <v>7629.62962962963</v>
      </c>
      <c r="AS95" s="34">
        <f t="shared" si="29"/>
        <v>0</v>
      </c>
    </row>
    <row r="96" spans="1:45" s="26" customFormat="1" ht="12.75">
      <c r="A96" s="39" t="s">
        <v>122</v>
      </c>
      <c r="B96" s="40" t="s">
        <v>123</v>
      </c>
      <c r="C96" s="40" t="s">
        <v>127</v>
      </c>
      <c r="D96" s="31"/>
      <c r="E96" s="50"/>
      <c r="F96" s="46"/>
      <c r="G96" s="50"/>
      <c r="H96" s="46"/>
      <c r="I96" s="50"/>
      <c r="J96" s="46"/>
      <c r="K96" s="50"/>
      <c r="L96" s="46"/>
      <c r="M96" s="50"/>
      <c r="N96" s="46"/>
      <c r="O96" s="50"/>
      <c r="P96" s="46"/>
      <c r="Q96" s="50">
        <v>1</v>
      </c>
      <c r="R96" s="46"/>
      <c r="S96" s="50"/>
      <c r="T96" s="46"/>
      <c r="U96" s="50"/>
      <c r="V96" s="46"/>
      <c r="W96" s="50"/>
      <c r="X96" s="46"/>
      <c r="Y96" s="50"/>
      <c r="Z96" s="46"/>
      <c r="AA96" s="50"/>
      <c r="AB96" s="46"/>
      <c r="AC96" s="50"/>
      <c r="AD96" s="46"/>
      <c r="AE96" s="50"/>
      <c r="AF96" s="46"/>
      <c r="AG96" s="50"/>
      <c r="AH96" s="46"/>
      <c r="AI96" s="50"/>
      <c r="AJ96" s="46"/>
      <c r="AK96" s="50"/>
      <c r="AL96" s="46"/>
      <c r="AM96" s="50"/>
      <c r="AN96" s="46"/>
      <c r="AO96" s="32">
        <v>20600</v>
      </c>
      <c r="AP96" s="33">
        <f t="shared" si="27"/>
        <v>0</v>
      </c>
      <c r="AQ96" s="62">
        <f t="shared" si="28"/>
        <v>7629.62962962963</v>
      </c>
      <c r="AR96" s="32">
        <f>AO96/(1+AP5/100)</f>
        <v>7629.62962962963</v>
      </c>
      <c r="AS96" s="34">
        <f t="shared" si="29"/>
        <v>0</v>
      </c>
    </row>
    <row r="97" spans="1:45" s="26" customFormat="1" ht="12.75">
      <c r="A97" s="39" t="s">
        <v>122</v>
      </c>
      <c r="B97" s="40" t="s">
        <v>123</v>
      </c>
      <c r="C97" s="40" t="s">
        <v>48</v>
      </c>
      <c r="D97" s="31"/>
      <c r="E97" s="50"/>
      <c r="F97" s="46"/>
      <c r="G97" s="50"/>
      <c r="H97" s="46"/>
      <c r="I97" s="50"/>
      <c r="J97" s="46"/>
      <c r="K97" s="50"/>
      <c r="L97" s="46"/>
      <c r="M97" s="50"/>
      <c r="N97" s="46"/>
      <c r="O97" s="50"/>
      <c r="P97" s="46"/>
      <c r="Q97" s="50"/>
      <c r="R97" s="46"/>
      <c r="S97" s="50"/>
      <c r="T97" s="46"/>
      <c r="U97" s="50"/>
      <c r="V97" s="46"/>
      <c r="W97" s="50">
        <v>1</v>
      </c>
      <c r="X97" s="46"/>
      <c r="Y97" s="50"/>
      <c r="Z97" s="46"/>
      <c r="AA97" s="50">
        <v>3</v>
      </c>
      <c r="AB97" s="46"/>
      <c r="AC97" s="50"/>
      <c r="AD97" s="46"/>
      <c r="AE97" s="50"/>
      <c r="AF97" s="46"/>
      <c r="AG97" s="50"/>
      <c r="AH97" s="46"/>
      <c r="AI97" s="50"/>
      <c r="AJ97" s="46"/>
      <c r="AK97" s="50"/>
      <c r="AL97" s="46"/>
      <c r="AM97" s="50"/>
      <c r="AN97" s="46"/>
      <c r="AO97" s="32">
        <v>20600</v>
      </c>
      <c r="AP97" s="33">
        <f t="shared" si="27"/>
        <v>0</v>
      </c>
      <c r="AQ97" s="62">
        <f t="shared" si="28"/>
        <v>7629.62962962963</v>
      </c>
      <c r="AR97" s="32">
        <f>AO97/(1+AP5/100)</f>
        <v>7629.62962962963</v>
      </c>
      <c r="AS97" s="34">
        <f t="shared" si="29"/>
        <v>0</v>
      </c>
    </row>
    <row r="98" spans="1:46" s="26" customFormat="1" ht="12.75">
      <c r="A98"/>
      <c r="B98"/>
      <c r="C9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9"/>
      <c r="AP98" s="19"/>
      <c r="AQ98" s="63"/>
      <c r="AR98" s="19"/>
      <c r="AS98" s="19"/>
      <c r="AT98" s="19"/>
    </row>
    <row r="99" spans="1:46" s="26" customFormat="1" ht="12.75">
      <c r="A99"/>
      <c r="B99"/>
      <c r="C9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9"/>
      <c r="AP99" s="19"/>
      <c r="AQ99" s="63"/>
      <c r="AR99" s="19"/>
      <c r="AS99" s="19"/>
      <c r="AT99" s="19"/>
    </row>
    <row r="100" spans="1:46" s="26" customFormat="1" ht="12.75">
      <c r="A100"/>
      <c r="B100"/>
      <c r="C100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9"/>
      <c r="AP100" s="19"/>
      <c r="AQ100" s="63"/>
      <c r="AR100" s="19"/>
      <c r="AS100" s="19"/>
      <c r="AT100" s="19"/>
    </row>
    <row r="101" spans="1:46" s="26" customFormat="1" ht="12.75">
      <c r="A101"/>
      <c r="B101"/>
      <c r="C101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9"/>
      <c r="AP101" s="19"/>
      <c r="AQ101" s="63"/>
      <c r="AR101" s="19"/>
      <c r="AS101" s="19"/>
      <c r="AT101" s="19"/>
    </row>
    <row r="102" spans="1:46" s="26" customFormat="1" ht="12.75">
      <c r="A102"/>
      <c r="B102"/>
      <c r="C102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9"/>
      <c r="AP102" s="19"/>
      <c r="AQ102" s="63"/>
      <c r="AR102" s="19"/>
      <c r="AS102" s="19"/>
      <c r="AT102" s="19"/>
    </row>
    <row r="103" spans="1:46" s="26" customFormat="1" ht="12.75">
      <c r="A103"/>
      <c r="B103"/>
      <c r="C103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9"/>
      <c r="AP103" s="19"/>
      <c r="AQ103" s="63"/>
      <c r="AR103" s="19"/>
      <c r="AS103" s="19"/>
      <c r="AT103" s="19"/>
    </row>
    <row r="104" spans="1:46" s="26" customFormat="1" ht="12.75">
      <c r="A104"/>
      <c r="B104"/>
      <c r="C104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9"/>
      <c r="AP104" s="19"/>
      <c r="AQ104" s="63"/>
      <c r="AR104" s="19"/>
      <c r="AS104" s="19"/>
      <c r="AT104" s="19"/>
    </row>
    <row r="105" spans="1:46" s="26" customFormat="1" ht="12.75">
      <c r="A105"/>
      <c r="B105"/>
      <c r="C105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9"/>
      <c r="AP105" s="19"/>
      <c r="AQ105" s="63"/>
      <c r="AR105" s="19"/>
      <c r="AS105" s="19"/>
      <c r="AT105" s="19"/>
    </row>
    <row r="106" spans="1:46" s="26" customFormat="1" ht="12.75">
      <c r="A106"/>
      <c r="B106"/>
      <c r="C106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9"/>
      <c r="AP106" s="19"/>
      <c r="AQ106" s="63"/>
      <c r="AR106" s="19"/>
      <c r="AS106" s="19"/>
      <c r="AT106" s="19"/>
    </row>
    <row r="107" spans="1:46" s="26" customFormat="1" ht="12.75">
      <c r="A107"/>
      <c r="B107"/>
      <c r="C10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9"/>
      <c r="AP107" s="19"/>
      <c r="AQ107" s="63"/>
      <c r="AR107" s="19"/>
      <c r="AS107" s="19"/>
      <c r="AT107" s="19"/>
    </row>
    <row r="108" spans="1:46" s="26" customFormat="1" ht="12.75">
      <c r="A108"/>
      <c r="B108"/>
      <c r="C10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9"/>
      <c r="AP108" s="19"/>
      <c r="AQ108" s="63"/>
      <c r="AR108" s="19"/>
      <c r="AS108" s="19"/>
      <c r="AT108" s="19"/>
    </row>
    <row r="109" spans="1:46" s="26" customFormat="1" ht="12.75">
      <c r="A109"/>
      <c r="B109"/>
      <c r="C10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9"/>
      <c r="AP109" s="19"/>
      <c r="AQ109" s="63"/>
      <c r="AR109" s="19"/>
      <c r="AS109" s="19"/>
      <c r="AT109" s="19"/>
    </row>
    <row r="110" spans="1:46" s="26" customFormat="1" ht="12.75">
      <c r="A110"/>
      <c r="B110"/>
      <c r="C110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9"/>
      <c r="AP110" s="19"/>
      <c r="AQ110" s="63"/>
      <c r="AR110" s="19"/>
      <c r="AS110" s="19"/>
      <c r="AT110" s="19"/>
    </row>
    <row r="111" spans="1:46" s="26" customFormat="1" ht="12.75">
      <c r="A111"/>
      <c r="B111"/>
      <c r="C11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9"/>
      <c r="AP111" s="19"/>
      <c r="AQ111" s="63"/>
      <c r="AR111" s="19"/>
      <c r="AS111" s="19"/>
      <c r="AT111" s="19"/>
    </row>
    <row r="112" spans="1:46" s="26" customFormat="1" ht="12.75">
      <c r="A112"/>
      <c r="B112"/>
      <c r="C112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9"/>
      <c r="AP112" s="19"/>
      <c r="AQ112" s="63"/>
      <c r="AR112" s="19"/>
      <c r="AS112" s="19"/>
      <c r="AT112" s="19"/>
    </row>
    <row r="113" spans="1:46" s="26" customFormat="1" ht="12.75">
      <c r="A113"/>
      <c r="B113"/>
      <c r="C113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9"/>
      <c r="AP113" s="19"/>
      <c r="AQ113" s="63"/>
      <c r="AR113" s="19"/>
      <c r="AS113" s="19"/>
      <c r="AT113" s="19"/>
    </row>
    <row r="114" spans="1:46" s="26" customFormat="1" ht="12.75">
      <c r="A114"/>
      <c r="B114"/>
      <c r="C114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9"/>
      <c r="AP114" s="19"/>
      <c r="AQ114" s="63"/>
      <c r="AR114" s="19"/>
      <c r="AS114" s="19"/>
      <c r="AT114" s="19"/>
    </row>
    <row r="115" spans="1:46" s="26" customFormat="1" ht="12.75">
      <c r="A115"/>
      <c r="B115"/>
      <c r="C115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9"/>
      <c r="AP115" s="19"/>
      <c r="AQ115" s="63"/>
      <c r="AR115" s="19"/>
      <c r="AS115" s="19"/>
      <c r="AT115" s="19"/>
    </row>
    <row r="116" spans="1:46" s="26" customFormat="1" ht="12.75">
      <c r="A116"/>
      <c r="B116"/>
      <c r="C116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9"/>
      <c r="AP116" s="19"/>
      <c r="AQ116" s="63"/>
      <c r="AR116" s="19"/>
      <c r="AS116" s="19"/>
      <c r="AT116" s="19"/>
    </row>
    <row r="117" spans="1:46" s="26" customFormat="1" ht="12.75">
      <c r="A117"/>
      <c r="B117"/>
      <c r="C11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9"/>
      <c r="AP117" s="19"/>
      <c r="AQ117" s="63"/>
      <c r="AR117" s="19"/>
      <c r="AS117" s="19"/>
      <c r="AT117" s="19"/>
    </row>
    <row r="118" spans="1:46" s="26" customFormat="1" ht="12.75">
      <c r="A118"/>
      <c r="B118"/>
      <c r="C1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9"/>
      <c r="AP118" s="19"/>
      <c r="AQ118" s="63"/>
      <c r="AR118" s="19"/>
      <c r="AS118" s="19"/>
      <c r="AT118" s="19"/>
    </row>
    <row r="119" spans="1:46" s="26" customFormat="1" ht="12.75">
      <c r="A119"/>
      <c r="B119"/>
      <c r="C1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9"/>
      <c r="AP119" s="19"/>
      <c r="AQ119" s="63"/>
      <c r="AR119" s="19"/>
      <c r="AS119" s="19"/>
      <c r="AT119" s="19"/>
    </row>
    <row r="120" spans="1:46" s="26" customFormat="1" ht="12.75">
      <c r="A120"/>
      <c r="B120"/>
      <c r="C120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9"/>
      <c r="AP120" s="19"/>
      <c r="AQ120" s="63"/>
      <c r="AR120" s="19"/>
      <c r="AS120" s="19"/>
      <c r="AT120" s="19"/>
    </row>
    <row r="121" spans="1:47" s="26" customFormat="1" ht="12.75">
      <c r="A121"/>
      <c r="B121"/>
      <c r="C121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9"/>
      <c r="AP121" s="19"/>
      <c r="AQ121" s="63"/>
      <c r="AR121" s="19"/>
      <c r="AS121" s="19"/>
      <c r="AT121" s="19"/>
      <c r="AU121" s="9"/>
    </row>
    <row r="122" spans="1:47" s="26" customFormat="1" ht="12.75">
      <c r="A122"/>
      <c r="B122"/>
      <c r="C122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9"/>
      <c r="AP122" s="19"/>
      <c r="AQ122" s="63"/>
      <c r="AR122" s="19"/>
      <c r="AS122" s="19"/>
      <c r="AT122" s="19"/>
      <c r="AU122" s="14"/>
    </row>
    <row r="123" spans="1:47" s="26" customFormat="1" ht="12.75">
      <c r="A123"/>
      <c r="B123"/>
      <c r="C12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9"/>
      <c r="AP123" s="19"/>
      <c r="AQ123" s="63"/>
      <c r="AR123" s="19"/>
      <c r="AS123" s="19"/>
      <c r="AT123" s="19"/>
      <c r="AU123" s="16"/>
    </row>
    <row r="124" spans="1:47" s="26" customFormat="1" ht="12.75">
      <c r="A124"/>
      <c r="B124"/>
      <c r="C124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9"/>
      <c r="AP124" s="19"/>
      <c r="AQ124" s="63"/>
      <c r="AR124" s="19"/>
      <c r="AS124" s="19"/>
      <c r="AT124" s="19"/>
      <c r="AU124" s="16"/>
    </row>
    <row r="125" spans="1:47" s="26" customFormat="1" ht="12.75">
      <c r="A125"/>
      <c r="B125"/>
      <c r="C125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9"/>
      <c r="AP125" s="19"/>
      <c r="AQ125" s="63"/>
      <c r="AR125" s="19"/>
      <c r="AS125" s="19"/>
      <c r="AT125" s="19"/>
      <c r="AU125" s="16"/>
    </row>
    <row r="126" spans="1:47" s="26" customFormat="1" ht="12.75">
      <c r="A126"/>
      <c r="B126"/>
      <c r="C126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9"/>
      <c r="AP126" s="19"/>
      <c r="AQ126" s="63"/>
      <c r="AR126" s="19"/>
      <c r="AS126" s="19"/>
      <c r="AT126" s="19"/>
      <c r="AU126" s="16"/>
    </row>
    <row r="127" spans="1:47" s="26" customFormat="1" ht="12.75">
      <c r="A127"/>
      <c r="B127"/>
      <c r="C12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9"/>
      <c r="AP127" s="19"/>
      <c r="AQ127" s="63"/>
      <c r="AR127" s="19"/>
      <c r="AS127" s="19"/>
      <c r="AT127" s="19"/>
      <c r="AU127" s="17"/>
    </row>
    <row r="128" spans="1:47" s="26" customFormat="1" ht="12.75">
      <c r="A128"/>
      <c r="B128"/>
      <c r="C12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9"/>
      <c r="AP128" s="19"/>
      <c r="AQ128" s="63"/>
      <c r="AR128" s="19"/>
      <c r="AS128" s="19"/>
      <c r="AT128" s="19"/>
      <c r="AU128" s="17"/>
    </row>
    <row r="129" spans="1:47" s="26" customFormat="1" ht="12.75">
      <c r="A129"/>
      <c r="B129"/>
      <c r="C12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9"/>
      <c r="AP129" s="19"/>
      <c r="AQ129" s="63"/>
      <c r="AR129" s="19"/>
      <c r="AS129" s="19"/>
      <c r="AT129" s="19"/>
      <c r="AU129" s="17"/>
    </row>
    <row r="130" spans="1:47" s="26" customFormat="1" ht="12.75">
      <c r="A130"/>
      <c r="B130"/>
      <c r="C130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9"/>
      <c r="AP130" s="19"/>
      <c r="AQ130" s="63"/>
      <c r="AR130" s="19"/>
      <c r="AS130" s="19"/>
      <c r="AT130" s="19"/>
      <c r="AU130" s="17"/>
    </row>
    <row r="131" spans="1:47" s="26" customFormat="1" ht="12.75">
      <c r="A131"/>
      <c r="B131"/>
      <c r="C131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9"/>
      <c r="AP131" s="19"/>
      <c r="AQ131" s="63"/>
      <c r="AR131" s="19"/>
      <c r="AS131" s="19"/>
      <c r="AT131" s="19"/>
      <c r="AU131" s="17"/>
    </row>
    <row r="132" spans="1:47" s="26" customFormat="1" ht="12.75">
      <c r="A132"/>
      <c r="B132"/>
      <c r="C132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9"/>
      <c r="AP132" s="19"/>
      <c r="AQ132" s="63"/>
      <c r="AR132" s="19"/>
      <c r="AS132" s="19"/>
      <c r="AT132" s="19"/>
      <c r="AU132" s="19"/>
    </row>
    <row r="133" spans="1:47" s="26" customFormat="1" ht="12.75">
      <c r="A133"/>
      <c r="B133"/>
      <c r="C133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9"/>
      <c r="AP133" s="19"/>
      <c r="AQ133" s="63"/>
      <c r="AR133" s="19"/>
      <c r="AS133" s="19"/>
      <c r="AT133" s="19"/>
      <c r="AU133" s="19"/>
    </row>
    <row r="134" spans="1:47" s="26" customFormat="1" ht="12.75">
      <c r="A134"/>
      <c r="B134"/>
      <c r="C134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9"/>
      <c r="AP134" s="19"/>
      <c r="AQ134" s="63"/>
      <c r="AR134" s="19"/>
      <c r="AS134" s="19"/>
      <c r="AT134" s="19"/>
      <c r="AU134" s="19"/>
    </row>
    <row r="135" spans="1:47" s="26" customFormat="1" ht="12.75">
      <c r="A135"/>
      <c r="B135"/>
      <c r="C135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9"/>
      <c r="AP135" s="19"/>
      <c r="AQ135" s="63"/>
      <c r="AR135" s="19"/>
      <c r="AS135" s="19"/>
      <c r="AT135" s="19"/>
      <c r="AU135" s="19"/>
    </row>
    <row r="136" spans="1:47" s="26" customFormat="1" ht="12.75">
      <c r="A136"/>
      <c r="B136"/>
      <c r="C136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9"/>
      <c r="AP136" s="19"/>
      <c r="AQ136" s="63"/>
      <c r="AR136" s="19"/>
      <c r="AS136" s="19"/>
      <c r="AT136" s="19"/>
      <c r="AU136" s="19"/>
    </row>
    <row r="137" spans="1:47" s="26" customFormat="1" ht="12.75">
      <c r="A137"/>
      <c r="B137"/>
      <c r="C13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9"/>
      <c r="AP137" s="19"/>
      <c r="AQ137" s="63"/>
      <c r="AR137" s="19"/>
      <c r="AS137" s="19"/>
      <c r="AT137" s="19"/>
      <c r="AU137" s="19"/>
    </row>
    <row r="138" spans="1:47" s="26" customFormat="1" ht="12.75">
      <c r="A138"/>
      <c r="B138"/>
      <c r="C13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9"/>
      <c r="AP138" s="19"/>
      <c r="AQ138" s="63"/>
      <c r="AR138" s="19"/>
      <c r="AS138" s="19"/>
      <c r="AT138" s="19"/>
      <c r="AU138" s="19"/>
    </row>
    <row r="139" spans="1:47" s="26" customFormat="1" ht="12.75">
      <c r="A139"/>
      <c r="B139"/>
      <c r="C13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9"/>
      <c r="AP139" s="19"/>
      <c r="AQ139" s="63"/>
      <c r="AR139" s="19"/>
      <c r="AS139" s="19"/>
      <c r="AT139" s="19"/>
      <c r="AU139" s="19"/>
    </row>
    <row r="140" spans="1:47" s="26" customFormat="1" ht="12.75">
      <c r="A140"/>
      <c r="B140"/>
      <c r="C140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9"/>
      <c r="AP140" s="19"/>
      <c r="AQ140" s="63"/>
      <c r="AR140" s="19"/>
      <c r="AS140" s="19"/>
      <c r="AT140" s="19"/>
      <c r="AU140" s="19"/>
    </row>
    <row r="141" spans="1:47" s="26" customFormat="1" ht="12.75">
      <c r="A141"/>
      <c r="B141"/>
      <c r="C141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9"/>
      <c r="AP141" s="19"/>
      <c r="AQ141" s="63"/>
      <c r="AR141" s="19"/>
      <c r="AS141" s="19"/>
      <c r="AT141" s="19"/>
      <c r="AU141" s="19"/>
    </row>
    <row r="142" spans="1:47" s="26" customFormat="1" ht="12.75">
      <c r="A142"/>
      <c r="B142"/>
      <c r="C142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9"/>
      <c r="AP142" s="19"/>
      <c r="AQ142" s="63"/>
      <c r="AR142" s="19"/>
      <c r="AS142" s="19"/>
      <c r="AT142" s="19"/>
      <c r="AU142" s="19"/>
    </row>
    <row r="143" spans="1:47" s="26" customFormat="1" ht="12.75">
      <c r="A143"/>
      <c r="B143"/>
      <c r="C143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9"/>
      <c r="AP143" s="19"/>
      <c r="AQ143" s="63"/>
      <c r="AR143" s="19"/>
      <c r="AS143" s="19"/>
      <c r="AT143" s="19"/>
      <c r="AU143" s="19"/>
    </row>
    <row r="144" spans="1:47" s="26" customFormat="1" ht="12.75">
      <c r="A144"/>
      <c r="B144"/>
      <c r="C144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9"/>
      <c r="AP144" s="19"/>
      <c r="AQ144" s="63"/>
      <c r="AR144" s="19"/>
      <c r="AS144" s="19"/>
      <c r="AT144" s="19"/>
      <c r="AU144" s="19"/>
    </row>
    <row r="145" spans="1:47" s="26" customFormat="1" ht="12.75">
      <c r="A145"/>
      <c r="B145"/>
      <c r="C145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9"/>
      <c r="AP145" s="19"/>
      <c r="AQ145" s="63"/>
      <c r="AR145" s="19"/>
      <c r="AS145" s="19"/>
      <c r="AT145" s="19"/>
      <c r="AU145" s="19"/>
    </row>
    <row r="146" spans="1:47" s="26" customFormat="1" ht="12.75">
      <c r="A146"/>
      <c r="B146"/>
      <c r="C146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9"/>
      <c r="AP146" s="19"/>
      <c r="AQ146" s="63"/>
      <c r="AR146" s="19"/>
      <c r="AS146" s="19"/>
      <c r="AT146" s="19"/>
      <c r="AU146" s="19"/>
    </row>
    <row r="147" spans="1:47" s="26" customFormat="1" ht="12.75">
      <c r="A147"/>
      <c r="B147"/>
      <c r="C14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9"/>
      <c r="AP147" s="19"/>
      <c r="AQ147" s="63"/>
      <c r="AR147" s="19"/>
      <c r="AS147" s="19"/>
      <c r="AT147" s="19"/>
      <c r="AU147" s="19"/>
    </row>
    <row r="148" spans="1:47" s="26" customFormat="1" ht="12.75">
      <c r="A148"/>
      <c r="B148"/>
      <c r="C14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9"/>
      <c r="AP148" s="19"/>
      <c r="AQ148" s="63"/>
      <c r="AR148" s="19"/>
      <c r="AS148" s="19"/>
      <c r="AT148" s="19"/>
      <c r="AU148" s="19"/>
    </row>
    <row r="149" spans="1:47" s="26" customFormat="1" ht="12.75">
      <c r="A149"/>
      <c r="B149"/>
      <c r="C14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9"/>
      <c r="AP149" s="19"/>
      <c r="AQ149" s="63"/>
      <c r="AR149" s="19"/>
      <c r="AS149" s="19"/>
      <c r="AT149" s="19"/>
      <c r="AU149" s="19"/>
    </row>
    <row r="150" spans="1:47" s="26" customFormat="1" ht="12.75">
      <c r="A150"/>
      <c r="B150"/>
      <c r="C150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9"/>
      <c r="AP150" s="19"/>
      <c r="AQ150" s="63"/>
      <c r="AR150" s="19"/>
      <c r="AS150" s="19"/>
      <c r="AT150" s="19"/>
      <c r="AU150" s="19"/>
    </row>
    <row r="151" spans="1:47" s="26" customFormat="1" ht="12.75">
      <c r="A151"/>
      <c r="B151"/>
      <c r="C151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9"/>
      <c r="AP151" s="19"/>
      <c r="AQ151" s="63"/>
      <c r="AR151" s="19"/>
      <c r="AS151" s="19"/>
      <c r="AT151" s="19"/>
      <c r="AU151" s="19"/>
    </row>
    <row r="152" spans="1:47" s="26" customFormat="1" ht="12.75">
      <c r="A152"/>
      <c r="B152"/>
      <c r="C152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9"/>
      <c r="AP152" s="19"/>
      <c r="AQ152" s="63"/>
      <c r="AR152" s="19"/>
      <c r="AS152" s="19"/>
      <c r="AT152" s="19"/>
      <c r="AU152" s="19"/>
    </row>
    <row r="153" spans="1:47" s="26" customFormat="1" ht="12.75">
      <c r="A153"/>
      <c r="B153"/>
      <c r="C153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9"/>
      <c r="AP153" s="19"/>
      <c r="AQ153" s="63"/>
      <c r="AR153" s="19"/>
      <c r="AS153" s="19"/>
      <c r="AT153" s="19"/>
      <c r="AU153" s="19"/>
    </row>
    <row r="154" spans="1:47" s="26" customFormat="1" ht="12.75">
      <c r="A154"/>
      <c r="B154"/>
      <c r="C154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9"/>
      <c r="AP154" s="19"/>
      <c r="AQ154" s="63"/>
      <c r="AR154" s="19"/>
      <c r="AS154" s="19"/>
      <c r="AT154" s="19"/>
      <c r="AU154" s="19"/>
    </row>
    <row r="155" spans="1:47" s="26" customFormat="1" ht="12.75">
      <c r="A155"/>
      <c r="B155"/>
      <c r="C155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9"/>
      <c r="AP155" s="19"/>
      <c r="AQ155" s="63"/>
      <c r="AR155" s="19"/>
      <c r="AS155" s="19"/>
      <c r="AT155" s="19"/>
      <c r="AU155" s="19"/>
    </row>
    <row r="156" spans="1:47" s="26" customFormat="1" ht="12.75">
      <c r="A156"/>
      <c r="B156"/>
      <c r="C156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9"/>
      <c r="AP156" s="19"/>
      <c r="AQ156" s="63"/>
      <c r="AR156" s="19"/>
      <c r="AS156" s="19"/>
      <c r="AT156" s="19"/>
      <c r="AU156" s="19"/>
    </row>
    <row r="157" spans="1:47" s="26" customFormat="1" ht="12.75">
      <c r="A157"/>
      <c r="B157"/>
      <c r="C15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9"/>
      <c r="AP157" s="19"/>
      <c r="AQ157" s="63"/>
      <c r="AR157" s="19"/>
      <c r="AS157" s="19"/>
      <c r="AT157" s="19"/>
      <c r="AU157" s="19"/>
    </row>
    <row r="158" spans="1:47" s="26" customFormat="1" ht="12.75">
      <c r="A158"/>
      <c r="B158"/>
      <c r="C15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9"/>
      <c r="AP158" s="19"/>
      <c r="AQ158" s="63"/>
      <c r="AR158" s="19"/>
      <c r="AS158" s="19"/>
      <c r="AT158" s="19"/>
      <c r="AU158" s="19"/>
    </row>
    <row r="159" spans="1:47" s="26" customFormat="1" ht="12.75">
      <c r="A159"/>
      <c r="B159"/>
      <c r="C15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9"/>
      <c r="AP159" s="19"/>
      <c r="AQ159" s="63"/>
      <c r="AR159" s="19"/>
      <c r="AS159" s="19"/>
      <c r="AT159" s="19"/>
      <c r="AU159" s="19"/>
    </row>
    <row r="160" spans="1:47" s="26" customFormat="1" ht="12.75">
      <c r="A160"/>
      <c r="B160"/>
      <c r="C160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9"/>
      <c r="AP160" s="19"/>
      <c r="AQ160" s="63"/>
      <c r="AR160" s="19"/>
      <c r="AS160" s="19"/>
      <c r="AT160" s="19"/>
      <c r="AU160" s="19"/>
    </row>
    <row r="161" spans="1:47" s="26" customFormat="1" ht="12.75">
      <c r="A161"/>
      <c r="B161"/>
      <c r="C161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9"/>
      <c r="AP161" s="19"/>
      <c r="AQ161" s="63"/>
      <c r="AR161" s="19"/>
      <c r="AS161" s="19"/>
      <c r="AT161" s="19"/>
      <c r="AU161" s="19"/>
    </row>
    <row r="162" spans="1:48" s="26" customFormat="1" ht="12.75">
      <c r="A162"/>
      <c r="B162"/>
      <c r="C162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9"/>
      <c r="AP162" s="19"/>
      <c r="AQ162" s="63"/>
      <c r="AR162" s="19"/>
      <c r="AS162" s="19"/>
      <c r="AT162" s="19"/>
      <c r="AU162" s="19"/>
      <c r="AV162" s="9"/>
    </row>
    <row r="163" spans="1:48" s="26" customFormat="1" ht="12.75">
      <c r="A163"/>
      <c r="B163"/>
      <c r="C163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9"/>
      <c r="AP163" s="19"/>
      <c r="AQ163" s="63"/>
      <c r="AR163" s="19"/>
      <c r="AS163" s="19"/>
      <c r="AT163" s="19"/>
      <c r="AU163" s="19"/>
      <c r="AV163" s="14"/>
    </row>
    <row r="164" spans="1:48" s="26" customFormat="1" ht="12.75">
      <c r="A164"/>
      <c r="B164"/>
      <c r="C164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9"/>
      <c r="AP164" s="19"/>
      <c r="AQ164" s="63"/>
      <c r="AR164" s="19"/>
      <c r="AS164" s="19"/>
      <c r="AT164" s="19"/>
      <c r="AU164" s="19"/>
      <c r="AV164" s="16"/>
    </row>
    <row r="165" spans="1:48" s="26" customFormat="1" ht="12.75">
      <c r="A165"/>
      <c r="B165"/>
      <c r="C165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9"/>
      <c r="AP165" s="19"/>
      <c r="AQ165" s="63"/>
      <c r="AR165" s="19"/>
      <c r="AS165" s="19"/>
      <c r="AT165" s="19"/>
      <c r="AU165" s="19"/>
      <c r="AV165" s="16"/>
    </row>
    <row r="166" spans="1:48" s="26" customFormat="1" ht="12.75">
      <c r="A166"/>
      <c r="B166"/>
      <c r="C166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9"/>
      <c r="AP166" s="19"/>
      <c r="AQ166" s="63"/>
      <c r="AR166" s="19"/>
      <c r="AS166" s="19"/>
      <c r="AT166" s="19"/>
      <c r="AU166" s="19"/>
      <c r="AV166" s="16"/>
    </row>
    <row r="167" spans="1:48" s="26" customFormat="1" ht="12.75">
      <c r="A167"/>
      <c r="B167"/>
      <c r="C167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9"/>
      <c r="AP167" s="19"/>
      <c r="AQ167" s="63"/>
      <c r="AR167" s="19"/>
      <c r="AS167" s="19"/>
      <c r="AT167" s="19"/>
      <c r="AU167" s="19"/>
      <c r="AV167" s="16"/>
    </row>
    <row r="168" spans="1:48" s="26" customFormat="1" ht="12.75">
      <c r="A168"/>
      <c r="B168"/>
      <c r="C16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9"/>
      <c r="AP168" s="19"/>
      <c r="AQ168" s="63"/>
      <c r="AR168" s="19"/>
      <c r="AS168" s="19"/>
      <c r="AT168" s="19"/>
      <c r="AU168" s="19"/>
      <c r="AV168" s="17"/>
    </row>
    <row r="169" spans="1:48" s="26" customFormat="1" ht="12.75">
      <c r="A169"/>
      <c r="B169"/>
      <c r="C16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9"/>
      <c r="AP169" s="19"/>
      <c r="AQ169" s="63"/>
      <c r="AR169" s="19"/>
      <c r="AS169" s="19"/>
      <c r="AT169" s="19"/>
      <c r="AU169" s="19"/>
      <c r="AV169" s="17"/>
    </row>
    <row r="170" spans="1:48" s="26" customFormat="1" ht="12.75">
      <c r="A170"/>
      <c r="B170"/>
      <c r="C170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9"/>
      <c r="AP170" s="19"/>
      <c r="AQ170" s="63"/>
      <c r="AR170" s="19"/>
      <c r="AS170" s="19"/>
      <c r="AT170" s="19"/>
      <c r="AU170" s="19"/>
      <c r="AV170" s="17"/>
    </row>
    <row r="171" spans="1:48" s="26" customFormat="1" ht="12.75">
      <c r="A171"/>
      <c r="B171"/>
      <c r="C171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9"/>
      <c r="AP171" s="19"/>
      <c r="AQ171" s="63"/>
      <c r="AR171" s="19"/>
      <c r="AS171" s="19"/>
      <c r="AT171" s="19"/>
      <c r="AU171" s="19"/>
      <c r="AV171" s="17"/>
    </row>
    <row r="172" spans="1:48" s="26" customFormat="1" ht="12.75">
      <c r="A172"/>
      <c r="B172"/>
      <c r="C172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9"/>
      <c r="AP172" s="19"/>
      <c r="AQ172" s="63"/>
      <c r="AR172" s="19"/>
      <c r="AS172" s="19"/>
      <c r="AT172" s="19"/>
      <c r="AU172" s="19"/>
      <c r="AV172" s="17"/>
    </row>
    <row r="173" spans="1:48" s="26" customFormat="1" ht="12.75">
      <c r="A173"/>
      <c r="B173"/>
      <c r="C173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9"/>
      <c r="AP173" s="19"/>
      <c r="AQ173" s="63"/>
      <c r="AR173" s="19"/>
      <c r="AS173" s="19"/>
      <c r="AT173" s="19"/>
      <c r="AU173" s="19"/>
      <c r="AV173" s="19"/>
    </row>
    <row r="174" spans="1:48" s="26" customFormat="1" ht="12.75">
      <c r="A174"/>
      <c r="B174"/>
      <c r="C174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9"/>
      <c r="AP174" s="19"/>
      <c r="AQ174" s="63"/>
      <c r="AR174" s="19"/>
      <c r="AS174" s="19"/>
      <c r="AT174" s="19"/>
      <c r="AU174" s="19"/>
      <c r="AV174" s="19"/>
    </row>
    <row r="175" spans="1:48" s="26" customFormat="1" ht="12.75">
      <c r="A175"/>
      <c r="B175"/>
      <c r="C175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9"/>
      <c r="AP175" s="19"/>
      <c r="AQ175" s="63"/>
      <c r="AR175" s="19"/>
      <c r="AS175" s="19"/>
      <c r="AT175" s="19"/>
      <c r="AU175" s="19"/>
      <c r="AV175" s="19"/>
    </row>
    <row r="176" spans="1:48" s="26" customFormat="1" ht="12.75">
      <c r="A176"/>
      <c r="B176"/>
      <c r="C176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9"/>
      <c r="AP176" s="19"/>
      <c r="AQ176" s="63"/>
      <c r="AR176" s="19"/>
      <c r="AS176" s="19"/>
      <c r="AT176" s="19"/>
      <c r="AU176" s="19"/>
      <c r="AV176" s="19"/>
    </row>
    <row r="177" spans="1:48" s="26" customFormat="1" ht="12.75">
      <c r="A177"/>
      <c r="B177"/>
      <c r="C177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9"/>
      <c r="AP177" s="19"/>
      <c r="AQ177" s="63"/>
      <c r="AR177" s="19"/>
      <c r="AS177" s="19"/>
      <c r="AT177" s="19"/>
      <c r="AU177" s="19"/>
      <c r="AV177" s="19"/>
    </row>
    <row r="178" spans="1:48" s="26" customFormat="1" ht="12.75">
      <c r="A178"/>
      <c r="B178"/>
      <c r="C17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9"/>
      <c r="AP178" s="19"/>
      <c r="AQ178" s="63"/>
      <c r="AR178" s="19"/>
      <c r="AS178" s="19"/>
      <c r="AT178" s="19"/>
      <c r="AU178" s="19"/>
      <c r="AV178" s="19"/>
    </row>
    <row r="179" spans="1:48" s="26" customFormat="1" ht="12.75">
      <c r="A179"/>
      <c r="B179"/>
      <c r="C17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9"/>
      <c r="AP179" s="19"/>
      <c r="AQ179" s="63"/>
      <c r="AR179" s="19"/>
      <c r="AS179" s="19"/>
      <c r="AT179" s="19"/>
      <c r="AU179" s="19"/>
      <c r="AV179" s="19"/>
    </row>
    <row r="180" spans="1:48" s="26" customFormat="1" ht="12.75">
      <c r="A180"/>
      <c r="B180"/>
      <c r="C180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9"/>
      <c r="AP180" s="19"/>
      <c r="AQ180" s="63"/>
      <c r="AR180" s="19"/>
      <c r="AS180" s="19"/>
      <c r="AT180" s="19"/>
      <c r="AU180" s="19"/>
      <c r="AV180" s="19"/>
    </row>
    <row r="181" spans="1:49" s="26" customFormat="1" ht="12.75">
      <c r="A181"/>
      <c r="B181"/>
      <c r="C181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9"/>
      <c r="AP181" s="19"/>
      <c r="AQ181" s="63"/>
      <c r="AR181" s="19"/>
      <c r="AS181" s="19"/>
      <c r="AT181" s="19"/>
      <c r="AU181" s="19"/>
      <c r="AV181" s="19"/>
      <c r="AW181" s="11"/>
    </row>
    <row r="182" spans="1:49" s="26" customFormat="1" ht="12.75">
      <c r="A182"/>
      <c r="B182"/>
      <c r="C18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9"/>
      <c r="AP182" s="19"/>
      <c r="AQ182" s="63"/>
      <c r="AR182" s="19"/>
      <c r="AS182" s="19"/>
      <c r="AT182" s="19"/>
      <c r="AU182" s="19"/>
      <c r="AV182" s="19"/>
      <c r="AW182" s="14"/>
    </row>
    <row r="183" spans="1:49" s="26" customFormat="1" ht="12.75">
      <c r="A183"/>
      <c r="B183"/>
      <c r="C183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9"/>
      <c r="AP183" s="19"/>
      <c r="AQ183" s="63"/>
      <c r="AR183" s="19"/>
      <c r="AS183" s="19"/>
      <c r="AT183" s="19"/>
      <c r="AU183" s="19"/>
      <c r="AV183" s="19"/>
      <c r="AW183" s="16"/>
    </row>
    <row r="184" spans="1:49" s="26" customFormat="1" ht="12.75">
      <c r="A184"/>
      <c r="B184"/>
      <c r="C184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9"/>
      <c r="AP184" s="19"/>
      <c r="AQ184" s="63"/>
      <c r="AR184" s="19"/>
      <c r="AS184" s="19"/>
      <c r="AT184" s="19"/>
      <c r="AU184" s="19"/>
      <c r="AV184" s="19"/>
      <c r="AW184" s="16"/>
    </row>
    <row r="185" spans="1:49" s="26" customFormat="1" ht="12.75">
      <c r="A185"/>
      <c r="B185"/>
      <c r="C185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9"/>
      <c r="AP185" s="19"/>
      <c r="AQ185" s="63"/>
      <c r="AR185" s="19"/>
      <c r="AS185" s="19"/>
      <c r="AT185" s="19"/>
      <c r="AU185" s="19"/>
      <c r="AV185" s="19"/>
      <c r="AW185" s="16"/>
    </row>
    <row r="186" spans="1:49" s="26" customFormat="1" ht="12.75">
      <c r="A186"/>
      <c r="B186"/>
      <c r="C186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9"/>
      <c r="AP186" s="19"/>
      <c r="AQ186" s="63"/>
      <c r="AR186" s="19"/>
      <c r="AS186" s="19"/>
      <c r="AT186" s="19"/>
      <c r="AU186" s="19"/>
      <c r="AV186" s="19"/>
      <c r="AW186" s="16"/>
    </row>
    <row r="187" spans="1:49" s="26" customFormat="1" ht="12.75">
      <c r="A187"/>
      <c r="B187"/>
      <c r="C187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9"/>
      <c r="AP187" s="19"/>
      <c r="AQ187" s="63"/>
      <c r="AR187" s="19"/>
      <c r="AS187" s="19"/>
      <c r="AT187" s="19"/>
      <c r="AU187" s="19"/>
      <c r="AV187" s="19"/>
      <c r="AW187" s="17"/>
    </row>
    <row r="188" spans="1:49" s="26" customFormat="1" ht="12.75">
      <c r="A188"/>
      <c r="B188"/>
      <c r="C18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9"/>
      <c r="AP188" s="19"/>
      <c r="AQ188" s="63"/>
      <c r="AR188" s="19"/>
      <c r="AS188" s="19"/>
      <c r="AT188" s="19"/>
      <c r="AU188" s="19"/>
      <c r="AV188" s="19"/>
      <c r="AW188" s="17"/>
    </row>
    <row r="189" spans="1:49" s="26" customFormat="1" ht="12.75">
      <c r="A189"/>
      <c r="B189"/>
      <c r="C18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9"/>
      <c r="AP189" s="19"/>
      <c r="AQ189" s="63"/>
      <c r="AR189" s="19"/>
      <c r="AS189" s="19"/>
      <c r="AT189" s="19"/>
      <c r="AU189" s="19"/>
      <c r="AV189" s="19"/>
      <c r="AW189" s="17"/>
    </row>
    <row r="190" spans="1:49" s="26" customFormat="1" ht="12.75">
      <c r="A190"/>
      <c r="B190"/>
      <c r="C190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9"/>
      <c r="AP190" s="19"/>
      <c r="AQ190" s="63"/>
      <c r="AR190" s="19"/>
      <c r="AS190" s="19"/>
      <c r="AT190" s="19"/>
      <c r="AU190" s="19"/>
      <c r="AV190" s="19"/>
      <c r="AW190" s="17"/>
    </row>
    <row r="191" spans="1:49" s="26" customFormat="1" ht="12.75">
      <c r="A191"/>
      <c r="B191"/>
      <c r="C191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9"/>
      <c r="AP191" s="19"/>
      <c r="AQ191" s="63"/>
      <c r="AR191" s="19"/>
      <c r="AS191" s="19"/>
      <c r="AT191" s="19"/>
      <c r="AU191" s="19"/>
      <c r="AV191" s="19"/>
      <c r="AW191" s="17"/>
    </row>
    <row r="192" spans="1:49" s="26" customFormat="1" ht="12.75">
      <c r="A192"/>
      <c r="B192"/>
      <c r="C192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9"/>
      <c r="AP192" s="19"/>
      <c r="AQ192" s="63"/>
      <c r="AR192" s="19"/>
      <c r="AS192" s="19"/>
      <c r="AT192" s="19"/>
      <c r="AU192" s="19"/>
      <c r="AV192" s="19"/>
      <c r="AW192" s="19"/>
    </row>
    <row r="193" spans="1:49" s="26" customFormat="1" ht="12.75">
      <c r="A193"/>
      <c r="B193"/>
      <c r="C193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9"/>
      <c r="AP193" s="19"/>
      <c r="AQ193" s="63"/>
      <c r="AR193" s="19"/>
      <c r="AS193" s="19"/>
      <c r="AT193" s="19"/>
      <c r="AU193" s="19"/>
      <c r="AV193" s="19"/>
      <c r="AW193" s="19"/>
    </row>
    <row r="194" spans="1:49" s="26" customFormat="1" ht="12.75">
      <c r="A194"/>
      <c r="B194"/>
      <c r="C194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9"/>
      <c r="AP194" s="19"/>
      <c r="AQ194" s="63"/>
      <c r="AR194" s="19"/>
      <c r="AS194" s="19"/>
      <c r="AT194" s="19"/>
      <c r="AU194" s="19"/>
      <c r="AV194" s="19"/>
      <c r="AW194" s="19"/>
    </row>
    <row r="195" spans="1:49" s="26" customFormat="1" ht="12.75">
      <c r="A195"/>
      <c r="B195"/>
      <c r="C195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9"/>
      <c r="AP195" s="19"/>
      <c r="AQ195" s="63"/>
      <c r="AR195" s="19"/>
      <c r="AS195" s="19"/>
      <c r="AT195" s="19"/>
      <c r="AU195" s="19"/>
      <c r="AV195" s="19"/>
      <c r="AW195" s="19"/>
    </row>
    <row r="196" spans="1:49" s="26" customFormat="1" ht="12.75">
      <c r="A196"/>
      <c r="B196"/>
      <c r="C196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9"/>
      <c r="AP196" s="19"/>
      <c r="AQ196" s="63"/>
      <c r="AR196" s="19"/>
      <c r="AS196" s="19"/>
      <c r="AT196" s="19"/>
      <c r="AU196" s="19"/>
      <c r="AV196" s="19"/>
      <c r="AW196" s="19"/>
    </row>
    <row r="197" spans="1:49" s="26" customFormat="1" ht="12.75">
      <c r="A197"/>
      <c r="B197"/>
      <c r="C19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9"/>
      <c r="AP197" s="19"/>
      <c r="AQ197" s="63"/>
      <c r="AR197" s="19"/>
      <c r="AS197" s="19"/>
      <c r="AT197" s="19"/>
      <c r="AU197" s="19"/>
      <c r="AV197" s="19"/>
      <c r="AW197" s="19"/>
    </row>
    <row r="198" spans="1:49" s="26" customFormat="1" ht="12.75">
      <c r="A198"/>
      <c r="B198"/>
      <c r="C19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9"/>
      <c r="AP198" s="19"/>
      <c r="AQ198" s="63"/>
      <c r="AR198" s="19"/>
      <c r="AS198" s="19"/>
      <c r="AT198" s="19"/>
      <c r="AU198" s="19"/>
      <c r="AV198" s="19"/>
      <c r="AW198" s="19"/>
    </row>
    <row r="199" spans="1:49" s="26" customFormat="1" ht="12.75">
      <c r="A199"/>
      <c r="B199"/>
      <c r="C19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9"/>
      <c r="AP199" s="19"/>
      <c r="AQ199" s="63"/>
      <c r="AR199" s="19"/>
      <c r="AS199" s="19"/>
      <c r="AT199" s="19"/>
      <c r="AU199" s="19"/>
      <c r="AV199" s="19"/>
      <c r="AW199" s="19"/>
    </row>
    <row r="200" spans="1:49" s="26" customFormat="1" ht="12.75">
      <c r="A200"/>
      <c r="B200"/>
      <c r="C200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9"/>
      <c r="AP200" s="19"/>
      <c r="AQ200" s="63"/>
      <c r="AR200" s="19"/>
      <c r="AS200" s="19"/>
      <c r="AT200" s="19"/>
      <c r="AU200" s="19"/>
      <c r="AV200" s="19"/>
      <c r="AW200" s="19"/>
    </row>
    <row r="201" spans="1:50" s="26" customFormat="1" ht="12.75">
      <c r="A201"/>
      <c r="B201"/>
      <c r="C201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9"/>
      <c r="AP201" s="19"/>
      <c r="AQ201" s="63"/>
      <c r="AR201" s="19"/>
      <c r="AS201" s="19"/>
      <c r="AT201" s="19"/>
      <c r="AU201" s="19"/>
      <c r="AV201" s="19"/>
      <c r="AW201" s="19"/>
      <c r="AX201" s="10"/>
    </row>
    <row r="202" spans="1:50" s="26" customFormat="1" ht="12.75">
      <c r="A202"/>
      <c r="B202"/>
      <c r="C202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9"/>
      <c r="AP202" s="19"/>
      <c r="AQ202" s="63"/>
      <c r="AR202" s="19"/>
      <c r="AS202" s="19"/>
      <c r="AT202" s="19"/>
      <c r="AU202" s="19"/>
      <c r="AV202" s="19"/>
      <c r="AW202" s="19"/>
      <c r="AX202" s="14"/>
    </row>
    <row r="203" spans="1:50" s="26" customFormat="1" ht="12.75">
      <c r="A203"/>
      <c r="B203"/>
      <c r="C203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9"/>
      <c r="AP203" s="19"/>
      <c r="AQ203" s="63"/>
      <c r="AR203" s="19"/>
      <c r="AS203" s="19"/>
      <c r="AT203" s="19"/>
      <c r="AU203" s="19"/>
      <c r="AV203" s="19"/>
      <c r="AW203" s="19"/>
      <c r="AX203" s="16"/>
    </row>
    <row r="204" spans="1:50" s="26" customFormat="1" ht="12.75">
      <c r="A204"/>
      <c r="B204"/>
      <c r="C204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9"/>
      <c r="AP204" s="19"/>
      <c r="AQ204" s="63"/>
      <c r="AR204" s="19"/>
      <c r="AS204" s="19"/>
      <c r="AT204" s="19"/>
      <c r="AU204" s="19"/>
      <c r="AV204" s="19"/>
      <c r="AW204" s="19"/>
      <c r="AX204" s="16"/>
    </row>
    <row r="205" spans="1:50" s="26" customFormat="1" ht="12.75">
      <c r="A205"/>
      <c r="B205"/>
      <c r="C205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9"/>
      <c r="AP205" s="19"/>
      <c r="AQ205" s="63"/>
      <c r="AR205" s="19"/>
      <c r="AS205" s="19"/>
      <c r="AT205" s="19"/>
      <c r="AU205" s="19"/>
      <c r="AV205" s="19"/>
      <c r="AW205" s="19"/>
      <c r="AX205" s="16"/>
    </row>
    <row r="206" spans="1:51" s="26" customFormat="1" ht="12.75">
      <c r="A206"/>
      <c r="B206"/>
      <c r="C206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9"/>
      <c r="AP206" s="19"/>
      <c r="AQ206" s="63"/>
      <c r="AR206" s="19"/>
      <c r="AS206" s="19"/>
      <c r="AT206" s="19"/>
      <c r="AU206" s="19"/>
      <c r="AV206" s="19"/>
      <c r="AW206" s="19"/>
      <c r="AX206" s="16"/>
      <c r="AY206" s="10"/>
    </row>
    <row r="207" spans="1:52" s="26" customFormat="1" ht="12.75">
      <c r="A207"/>
      <c r="B207"/>
      <c r="C20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9"/>
      <c r="AP207" s="19"/>
      <c r="AQ207" s="63"/>
      <c r="AR207" s="19"/>
      <c r="AS207" s="19"/>
      <c r="AT207" s="19"/>
      <c r="AU207" s="19"/>
      <c r="AV207" s="19"/>
      <c r="AW207" s="19"/>
      <c r="AX207" s="17"/>
      <c r="AY207" s="15"/>
      <c r="AZ207" s="10"/>
    </row>
    <row r="208" spans="1:52" s="26" customFormat="1" ht="12.75">
      <c r="A208"/>
      <c r="B208"/>
      <c r="C20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9"/>
      <c r="AP208" s="19"/>
      <c r="AQ208" s="63"/>
      <c r="AR208" s="19"/>
      <c r="AS208" s="19"/>
      <c r="AT208" s="19"/>
      <c r="AU208" s="19"/>
      <c r="AV208" s="19"/>
      <c r="AW208" s="19"/>
      <c r="AX208" s="17"/>
      <c r="AY208" s="3"/>
      <c r="AZ208" s="19"/>
    </row>
    <row r="209" spans="1:52" s="26" customFormat="1" ht="12.75">
      <c r="A209"/>
      <c r="B209"/>
      <c r="C20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9"/>
      <c r="AP209" s="19"/>
      <c r="AQ209" s="63"/>
      <c r="AR209" s="19"/>
      <c r="AS209" s="19"/>
      <c r="AT209" s="19"/>
      <c r="AU209" s="19"/>
      <c r="AV209" s="19"/>
      <c r="AW209" s="19"/>
      <c r="AX209" s="17"/>
      <c r="AY209" s="3"/>
      <c r="AZ209" s="19"/>
    </row>
    <row r="210" spans="1:52" s="26" customFormat="1" ht="12.75">
      <c r="A210"/>
      <c r="B210"/>
      <c r="C210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9"/>
      <c r="AP210" s="19"/>
      <c r="AQ210" s="63"/>
      <c r="AR210" s="19"/>
      <c r="AS210" s="19"/>
      <c r="AT210" s="19"/>
      <c r="AU210" s="19"/>
      <c r="AV210" s="19"/>
      <c r="AW210" s="19"/>
      <c r="AX210" s="17"/>
      <c r="AY210" s="3"/>
      <c r="AZ210" s="19"/>
    </row>
    <row r="211" spans="1:52" s="26" customFormat="1" ht="12.75">
      <c r="A211"/>
      <c r="B211"/>
      <c r="C211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9"/>
      <c r="AP211" s="19"/>
      <c r="AQ211" s="63"/>
      <c r="AR211" s="19"/>
      <c r="AS211" s="19"/>
      <c r="AT211" s="19"/>
      <c r="AU211" s="19"/>
      <c r="AV211" s="19"/>
      <c r="AW211" s="19"/>
      <c r="AX211" s="17"/>
      <c r="AY211" s="3"/>
      <c r="AZ211" s="19"/>
    </row>
    <row r="212" spans="1:53" s="26" customFormat="1" ht="12.75">
      <c r="A212"/>
      <c r="B212"/>
      <c r="C21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9"/>
      <c r="AP212" s="19"/>
      <c r="AQ212" s="63"/>
      <c r="AR212" s="19"/>
      <c r="AS212" s="19"/>
      <c r="AT212" s="19"/>
      <c r="AU212" s="19"/>
      <c r="AV212" s="19"/>
      <c r="AW212" s="19"/>
      <c r="AX212" s="19"/>
      <c r="AY212" s="17"/>
      <c r="AZ212" s="19"/>
      <c r="BA212" s="10"/>
    </row>
    <row r="213" spans="1:58" s="13" customFormat="1" ht="12.75">
      <c r="A213"/>
      <c r="B213"/>
      <c r="C213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9"/>
      <c r="AP213" s="19"/>
      <c r="AQ213" s="63"/>
      <c r="AR213" s="19"/>
      <c r="AS213" s="19"/>
      <c r="AT213" s="19"/>
      <c r="AU213" s="19"/>
      <c r="AV213" s="19"/>
      <c r="AW213" s="19"/>
      <c r="AX213" s="19"/>
      <c r="AY213" s="17"/>
      <c r="AZ213" s="17"/>
      <c r="BA213" s="19"/>
      <c r="BB213" s="10"/>
      <c r="BC213" s="10"/>
      <c r="BD213" s="9"/>
      <c r="BE213" s="9"/>
      <c r="BF213" s="12"/>
    </row>
    <row r="214" spans="51:52" ht="12.75">
      <c r="AY214" s="17"/>
      <c r="AZ214" s="17"/>
    </row>
    <row r="215" spans="51:52" ht="12.75">
      <c r="AY215" s="17"/>
      <c r="AZ215" s="17"/>
    </row>
    <row r="216" spans="51:52" ht="12.75">
      <c r="AY216" s="17"/>
      <c r="AZ216" s="17"/>
    </row>
    <row r="217" ht="12.75">
      <c r="AZ217" s="17"/>
    </row>
    <row r="218" ht="12.75">
      <c r="BA218" s="17"/>
    </row>
    <row r="219" spans="53:57" ht="12.75">
      <c r="BA219" s="17"/>
      <c r="BB219" s="17"/>
      <c r="BC219" s="17"/>
      <c r="BD219" s="17"/>
      <c r="BE219" s="16"/>
    </row>
    <row r="220" spans="53:57" ht="12.75">
      <c r="BA220" s="17"/>
      <c r="BB220" s="17"/>
      <c r="BC220" s="17"/>
      <c r="BD220" s="17"/>
      <c r="BE220" s="16"/>
    </row>
    <row r="221" spans="53:57" ht="12.75">
      <c r="BA221" s="17"/>
      <c r="BB221" s="17"/>
      <c r="BC221" s="17"/>
      <c r="BD221" s="17"/>
      <c r="BE221" s="16"/>
    </row>
    <row r="222" spans="53:57" ht="12.75">
      <c r="BA222" s="17"/>
      <c r="BB222" s="17"/>
      <c r="BC222" s="17"/>
      <c r="BD222" s="17"/>
      <c r="BE222" s="16"/>
    </row>
    <row r="223" spans="54:57" ht="12.75">
      <c r="BB223" s="17"/>
      <c r="BC223" s="17"/>
      <c r="BD223" s="17"/>
      <c r="BE223" s="16"/>
    </row>
  </sheetData>
  <sheetProtection/>
  <mergeCells count="3">
    <mergeCell ref="AQ2:AR2"/>
    <mergeCell ref="AQ5:AR5"/>
    <mergeCell ref="D7:AN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Andrey</cp:lastModifiedBy>
  <cp:lastPrinted>2013-03-22T12:15:46Z</cp:lastPrinted>
  <dcterms:created xsi:type="dcterms:W3CDTF">2008-07-30T09:18:15Z</dcterms:created>
  <dcterms:modified xsi:type="dcterms:W3CDTF">2013-04-04T00:58:59Z</dcterms:modified>
  <cp:category/>
  <cp:version/>
  <cp:contentType/>
  <cp:contentStatus/>
</cp:coreProperties>
</file>