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39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<sst xmlns="http://schemas.openxmlformats.org/spreadsheetml/2006/main" count="334" uniqueCount="134">
  <si>
    <t>ОПТОВЫЕ ПОСТАВКИ:</t>
  </si>
  <si>
    <t>Модель</t>
  </si>
  <si>
    <t>Цена</t>
  </si>
  <si>
    <t>Заказ</t>
  </si>
  <si>
    <t>Сумма</t>
  </si>
  <si>
    <t>кол-во</t>
  </si>
  <si>
    <t>Код</t>
  </si>
  <si>
    <t>РРЦ</t>
  </si>
  <si>
    <t>Размер наценки:</t>
  </si>
  <si>
    <t xml:space="preserve"> </t>
  </si>
  <si>
    <t>По прайсу со скидкой</t>
  </si>
  <si>
    <t>По прайсу</t>
  </si>
  <si>
    <t xml:space="preserve">Бланк заказа </t>
  </si>
  <si>
    <t>Процент скидки:</t>
  </si>
  <si>
    <t>Характеристика</t>
  </si>
  <si>
    <t>заказ, шт. (кратно кол-ву в коробке)</t>
  </si>
  <si>
    <t xml:space="preserve">шт. в коробке </t>
  </si>
  <si>
    <t>Кол-во</t>
  </si>
  <si>
    <t>, , ,</t>
  </si>
  <si>
    <t>Metro</t>
  </si>
  <si>
    <t>Палатка Grey Wolf Dune 4</t>
  </si>
  <si>
    <t>00000000210</t>
  </si>
  <si>
    <t>Полоска Polartec</t>
  </si>
  <si>
    <t>Шарф Polartec</t>
  </si>
  <si>
    <t>Шарф-хомут Polartec</t>
  </si>
  <si>
    <t>Брюки легкие</t>
  </si>
  <si>
    <t>Бриджи Gelina</t>
  </si>
  <si>
    <t>00000000012</t>
  </si>
  <si>
    <t>Бриджи жен.Спрингс</t>
  </si>
  <si>
    <t>00000000013</t>
  </si>
  <si>
    <t xml:space="preserve">46, 3500/бежевый, , </t>
  </si>
  <si>
    <t xml:space="preserve">48, 3500/бежевый, , </t>
  </si>
  <si>
    <t xml:space="preserve">42, 3500/бежевый, , </t>
  </si>
  <si>
    <t xml:space="preserve">44, 3500/бежевый, , </t>
  </si>
  <si>
    <t xml:space="preserve">46, 4000/серый, , </t>
  </si>
  <si>
    <t xml:space="preserve">48, 4000/серый, , </t>
  </si>
  <si>
    <t xml:space="preserve">42, 4000/серый, , </t>
  </si>
  <si>
    <t xml:space="preserve">44, 4000/серый, , </t>
  </si>
  <si>
    <t>Бриджи муж.Стандертон</t>
  </si>
  <si>
    <t>00000000014</t>
  </si>
  <si>
    <t xml:space="preserve">52, 5800/оливковый, , </t>
  </si>
  <si>
    <t xml:space="preserve">48, 3000/т.серый, , </t>
  </si>
  <si>
    <t xml:space="preserve">50, 3000/т.серый, , </t>
  </si>
  <si>
    <t xml:space="preserve">52, 3000/т.серый, , </t>
  </si>
  <si>
    <t xml:space="preserve">54, 3000/т.серый, , </t>
  </si>
  <si>
    <t xml:space="preserve">48, 5800/оливковый, , </t>
  </si>
  <si>
    <t xml:space="preserve">50, 5800/оливковый, , </t>
  </si>
  <si>
    <t xml:space="preserve">54, 5800/оливковый, , </t>
  </si>
  <si>
    <t>Брюки жен.Кимберли</t>
  </si>
  <si>
    <t>00000000019</t>
  </si>
  <si>
    <t xml:space="preserve">44, 4800/песок, , </t>
  </si>
  <si>
    <t xml:space="preserve">42, 4800/песок, , </t>
  </si>
  <si>
    <t xml:space="preserve">46, 4800/песок, , </t>
  </si>
  <si>
    <t xml:space="preserve">48, 4800/песок, , </t>
  </si>
  <si>
    <t>Брюки муж.Де-Ар</t>
  </si>
  <si>
    <t>00000000020</t>
  </si>
  <si>
    <t>Куртка легкая</t>
  </si>
  <si>
    <t>Куртка жен.Avrora</t>
  </si>
  <si>
    <t>00000000047</t>
  </si>
  <si>
    <t xml:space="preserve">42, 2300/оранжевый, , </t>
  </si>
  <si>
    <t>Куртка жен.Книсна</t>
  </si>
  <si>
    <t>00000000043</t>
  </si>
  <si>
    <t xml:space="preserve">46, 8500/голубой, , </t>
  </si>
  <si>
    <t xml:space="preserve">48, 8500/голубой, , </t>
  </si>
  <si>
    <t xml:space="preserve">44, 0500/розовый, , </t>
  </si>
  <si>
    <t xml:space="preserve">42, 0500/розовый, , </t>
  </si>
  <si>
    <t xml:space="preserve">48, 0500/розовый, , </t>
  </si>
  <si>
    <t xml:space="preserve">42, 8500/голубой, , </t>
  </si>
  <si>
    <t xml:space="preserve">46, 0500/розовый, , </t>
  </si>
  <si>
    <t>Куртка жен.Салданья</t>
  </si>
  <si>
    <t>00000000045</t>
  </si>
  <si>
    <t xml:space="preserve">48, 1300/красный, , </t>
  </si>
  <si>
    <t xml:space="preserve">, 4600/св.беж, , </t>
  </si>
  <si>
    <t>Шапки</t>
  </si>
  <si>
    <t>Шапка Amnistia GW</t>
  </si>
  <si>
    <t>00000000125</t>
  </si>
  <si>
    <t xml:space="preserve">, B200/голубой/heaven, , </t>
  </si>
  <si>
    <t xml:space="preserve">, F300/лимон, , </t>
  </si>
  <si>
    <t xml:space="preserve">, 6300/ривьера, , </t>
  </si>
  <si>
    <t xml:space="preserve">, 9800/сиреневый, , </t>
  </si>
  <si>
    <t xml:space="preserve">, 8000/белый, , </t>
  </si>
  <si>
    <t xml:space="preserve">, 2000/асфальт, , </t>
  </si>
  <si>
    <t xml:space="preserve">, 9200/синий, , </t>
  </si>
  <si>
    <t xml:space="preserve">, 6100/зеленый, , </t>
  </si>
  <si>
    <t xml:space="preserve">, 4100/хаки, , </t>
  </si>
  <si>
    <t xml:space="preserve">, 9100/т.синий, , </t>
  </si>
  <si>
    <t xml:space="preserve">, 5000/свинец, , </t>
  </si>
  <si>
    <t xml:space="preserve">, 9400/фиолетовый, , </t>
  </si>
  <si>
    <t xml:space="preserve">, 6000/сер.крем, , </t>
  </si>
  <si>
    <t xml:space="preserve">, 8200/синий, , </t>
  </si>
  <si>
    <t xml:space="preserve">, 5500/салатный, , </t>
  </si>
  <si>
    <t xml:space="preserve">, 3000/т.серый, , </t>
  </si>
  <si>
    <t xml:space="preserve">, 8800/серо-синий, , </t>
  </si>
  <si>
    <t xml:space="preserve">, 7000/св.серый, , </t>
  </si>
  <si>
    <t xml:space="preserve">, 1000/черный, , </t>
  </si>
  <si>
    <t xml:space="preserve">, 1200/т.красный, , </t>
  </si>
  <si>
    <t xml:space="preserve">, 3500/бежевый, , </t>
  </si>
  <si>
    <t xml:space="preserve">, 0700/т.лиловый, , </t>
  </si>
  <si>
    <t>Шапка Classic New</t>
  </si>
  <si>
    <t>00000000255</t>
  </si>
  <si>
    <t xml:space="preserve">, 9413/фиолетовый/красный, , </t>
  </si>
  <si>
    <t xml:space="preserve">, 1300/красный, , </t>
  </si>
  <si>
    <t xml:space="preserve">, 2300/оранжевый, , </t>
  </si>
  <si>
    <t xml:space="preserve">, 4800/песок, , </t>
  </si>
  <si>
    <t xml:space="preserve">, 7500/бл.голубой, , </t>
  </si>
  <si>
    <t>Шарф</t>
  </si>
  <si>
    <t>Шарф Polartec New</t>
  </si>
  <si>
    <t>00000000261</t>
  </si>
  <si>
    <t xml:space="preserve">, 2046/асфальт/св.беж, , </t>
  </si>
  <si>
    <t xml:space="preserve">, 9146/т.синий/св.беж, , </t>
  </si>
  <si>
    <t xml:space="preserve">, S200/снежный, , </t>
  </si>
  <si>
    <t>Шорты</t>
  </si>
  <si>
    <t>Шорты жен.Rosetta</t>
  </si>
  <si>
    <t>00000000132</t>
  </si>
  <si>
    <t xml:space="preserve">42, 9800/сиреневый, , </t>
  </si>
  <si>
    <t xml:space="preserve">44, 9800/сиреневый, , </t>
  </si>
  <si>
    <t>Шорты жен.Калвиния</t>
  </si>
  <si>
    <t>00000000131</t>
  </si>
  <si>
    <t>Шорты муж.Данди</t>
  </si>
  <si>
    <t>00000000133</t>
  </si>
  <si>
    <t xml:space="preserve">48, 6100/зеленый, , </t>
  </si>
  <si>
    <t xml:space="preserve">50, 6100/зеленый, , </t>
  </si>
  <si>
    <t xml:space="preserve">52, 6100/зеленый, , </t>
  </si>
  <si>
    <t xml:space="preserve">Сумма заказа с наценкой </t>
  </si>
  <si>
    <t>%:</t>
  </si>
  <si>
    <t>Сумма Вашей предоплаты 0% от суммы заказа:</t>
  </si>
  <si>
    <t xml:space="preserve">Сумма заказа со скидкой </t>
  </si>
  <si>
    <t>Организация:</t>
  </si>
  <si>
    <t>Адрес:</t>
  </si>
  <si>
    <t>Телефон:</t>
  </si>
  <si>
    <t>Ответств. лицо:</t>
  </si>
  <si>
    <r>
      <t xml:space="preserve">Минимальная сумма покупки 70 000 рублей, скидка </t>
    </r>
    <r>
      <rPr>
        <b/>
        <sz val="10"/>
        <color indexed="10"/>
        <rFont val="Arial Cyr"/>
        <family val="0"/>
      </rPr>
      <t>65%</t>
    </r>
    <r>
      <rPr>
        <b/>
        <sz val="10"/>
        <rFont val="Arial Cyr"/>
        <family val="2"/>
      </rPr>
      <t xml:space="preserve"> от РРЦ</t>
    </r>
  </si>
  <si>
    <r>
      <t>При покупке на сумму более 200 000 рублей, дополнительная скидка</t>
    </r>
    <r>
      <rPr>
        <b/>
        <sz val="10"/>
        <color indexed="10"/>
        <rFont val="Arial Cyr"/>
        <family val="0"/>
      </rPr>
      <t xml:space="preserve"> 15% (наценка 400%!!1)</t>
    </r>
  </si>
  <si>
    <t>Одежда, аксессуары и экипировка    Grey Wolf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</si>
</sst>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2"/>
      <name val="Comic Sans MS"/>
      <family val="4"/>
    </font>
    <font>
      <b/>
      <sz val="11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sz val="8"/>
      <name val="Arial Cyr"/>
      <family val="0"/>
    </font>
    <font>
      <b/>
      <sz val="18"/>
      <name val="Comic Sans MS"/>
      <family val="4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sz val="1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 quotePrefix="1">
      <alignment horizontal="left"/>
      <protection locked="0"/>
    </xf>
    <xf numFmtId="0" fontId="1" fillId="0" borderId="0" xfId="0" applyFont="1" applyAlignment="1" quotePrefix="1">
      <alignment horizontal="left"/>
    </xf>
    <xf numFmtId="14" fontId="2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 quotePrefix="1">
      <alignment horizontal="right"/>
    </xf>
    <xf numFmtId="1" fontId="5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/>
    </xf>
    <xf numFmtId="1" fontId="9" fillId="0" borderId="1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5" fillId="0" borderId="13" xfId="0" applyNumberFormat="1" applyFont="1" applyBorder="1" applyAlignment="1">
      <alignment horizontal="center" vertical="center"/>
    </xf>
    <xf numFmtId="173" fontId="5" fillId="0" borderId="14" xfId="0" applyNumberFormat="1" applyFont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173" fontId="5" fillId="0" borderId="15" xfId="0" applyNumberFormat="1" applyFont="1" applyBorder="1" applyAlignment="1">
      <alignment horizontal="center" vertical="center"/>
    </xf>
    <xf numFmtId="173" fontId="5" fillId="0" borderId="16" xfId="0" applyNumberFormat="1" applyFont="1" applyBorder="1" applyAlignment="1">
      <alignment horizontal="center" vertical="center"/>
    </xf>
    <xf numFmtId="173" fontId="5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73" fontId="11" fillId="0" borderId="0" xfId="0" applyNumberFormat="1" applyFont="1" applyAlignment="1">
      <alignment/>
    </xf>
    <xf numFmtId="173" fontId="11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 horizontal="center" vertical="center"/>
    </xf>
    <xf numFmtId="173" fontId="13" fillId="0" borderId="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173" fontId="12" fillId="0" borderId="11" xfId="0" applyNumberFormat="1" applyFont="1" applyBorder="1" applyAlignment="1">
      <alignment horizontal="justify"/>
    </xf>
    <xf numFmtId="173" fontId="12" fillId="0" borderId="11" xfId="0" applyNumberFormat="1" applyFont="1" applyFill="1" applyBorder="1" applyAlignment="1">
      <alignment horizontal="center" vertical="center"/>
    </xf>
    <xf numFmtId="173" fontId="13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 horizontal="center"/>
    </xf>
    <xf numFmtId="173" fontId="11" fillId="0" borderId="0" xfId="0" applyNumberFormat="1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8" fillId="34" borderId="24" xfId="0" applyNumberFormat="1" applyFont="1" applyFill="1" applyBorder="1" applyAlignment="1">
      <alignment horizontal="left"/>
    </xf>
    <xf numFmtId="49" fontId="8" fillId="0" borderId="25" xfId="0" applyNumberFormat="1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2514600</xdr:colOff>
      <xdr:row>15</xdr:row>
      <xdr:rowOff>9525</xdr:rowOff>
    </xdr:from>
    <xdr:to>
      <xdr:col>1</xdr:col>
      <xdr:colOff>1371600</xdr:colOff>
      <xdr:row>15</xdr:row>
      <xdr:rowOff>1352550</xdr:rowOff>
    </xdr:to>
    <xdr:pic>
      <xdr:nvPicPr>
        <xdr:cNvPr id="1" name="Picture 1" descr="_A6S4449"/>
        <xdr:cNvPicPr preferRelativeResize="1">
          <a:picLocks noChangeAspect="1"/>
        </xdr:cNvPicPr>
      </xdr:nvPicPr>
      <xdr:blipFill>
        <a:blip r:embed="rId1">
          <a:clrChange>
            <a:clrFrom>
              <a:srgbClr val="F5F4F6"/>
            </a:clrFrom>
            <a:clrTo>
              <a:srgbClr val="F5F4F6">
                <a:alpha val="0"/>
              </a:srgbClr>
            </a:clrTo>
          </a:clrChange>
        </a:blip>
        <a:stretch>
          <a:fillRect/>
        </a:stretch>
      </xdr:blipFill>
      <xdr:spPr>
        <a:xfrm>
          <a:off x="2514600" y="6800850"/>
          <a:ext cx="15144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16</xdr:row>
      <xdr:rowOff>19050</xdr:rowOff>
    </xdr:from>
    <xdr:to>
      <xdr:col>1</xdr:col>
      <xdr:colOff>1304925</xdr:colOff>
      <xdr:row>23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47950" y="8191500"/>
          <a:ext cx="13144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24</xdr:row>
      <xdr:rowOff>9525</xdr:rowOff>
    </xdr:from>
    <xdr:to>
      <xdr:col>1</xdr:col>
      <xdr:colOff>1152525</xdr:colOff>
      <xdr:row>32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95600" y="9953625"/>
          <a:ext cx="914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32</xdr:row>
      <xdr:rowOff>57150</xdr:rowOff>
    </xdr:from>
    <xdr:to>
      <xdr:col>1</xdr:col>
      <xdr:colOff>981075</xdr:colOff>
      <xdr:row>40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14625" y="11534775"/>
          <a:ext cx="9239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40</xdr:row>
      <xdr:rowOff>47625</xdr:rowOff>
    </xdr:from>
    <xdr:to>
      <xdr:col>1</xdr:col>
      <xdr:colOff>866775</xdr:colOff>
      <xdr:row>43</xdr:row>
      <xdr:rowOff>523875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00" y="13001625"/>
          <a:ext cx="6762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45</xdr:row>
      <xdr:rowOff>28575</xdr:rowOff>
    </xdr:from>
    <xdr:to>
      <xdr:col>1</xdr:col>
      <xdr:colOff>1295400</xdr:colOff>
      <xdr:row>45</xdr:row>
      <xdr:rowOff>1285875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90825" y="14944725"/>
          <a:ext cx="1162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45</xdr:row>
      <xdr:rowOff>1285875</xdr:rowOff>
    </xdr:from>
    <xdr:to>
      <xdr:col>1</xdr:col>
      <xdr:colOff>1266825</xdr:colOff>
      <xdr:row>53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86050" y="16202025"/>
          <a:ext cx="12382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53</xdr:row>
      <xdr:rowOff>57150</xdr:rowOff>
    </xdr:from>
    <xdr:to>
      <xdr:col>1</xdr:col>
      <xdr:colOff>1247775</xdr:colOff>
      <xdr:row>55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76525" y="17649825"/>
          <a:ext cx="12287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2428875</xdr:colOff>
      <xdr:row>104</xdr:row>
      <xdr:rowOff>800100</xdr:rowOff>
    </xdr:from>
    <xdr:to>
      <xdr:col>1</xdr:col>
      <xdr:colOff>1371600</xdr:colOff>
      <xdr:row>112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28875" y="28384500"/>
          <a:ext cx="16002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2571750</xdr:colOff>
      <xdr:row>113</xdr:row>
      <xdr:rowOff>28575</xdr:rowOff>
    </xdr:from>
    <xdr:to>
      <xdr:col>1</xdr:col>
      <xdr:colOff>1371600</xdr:colOff>
      <xdr:row>116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29794200"/>
          <a:ext cx="14573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103</xdr:row>
      <xdr:rowOff>133350</xdr:rowOff>
    </xdr:from>
    <xdr:to>
      <xdr:col>1</xdr:col>
      <xdr:colOff>1343025</xdr:colOff>
      <xdr:row>104</xdr:row>
      <xdr:rowOff>809625</xdr:rowOff>
    </xdr:to>
    <xdr:pic>
      <xdr:nvPicPr>
        <xdr:cNvPr id="11" name="Picture 11" descr="15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86050" y="27003375"/>
          <a:ext cx="13144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11</xdr:row>
      <xdr:rowOff>28575</xdr:rowOff>
    </xdr:from>
    <xdr:to>
      <xdr:col>1</xdr:col>
      <xdr:colOff>1000125</xdr:colOff>
      <xdr:row>11</xdr:row>
      <xdr:rowOff>971550</xdr:rowOff>
    </xdr:to>
    <xdr:pic>
      <xdr:nvPicPr>
        <xdr:cNvPr id="12" name="Picture 12" descr="cf96d25bbd3d1811b6477d7a46fe98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14625" y="4029075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</xdr:row>
      <xdr:rowOff>609600</xdr:rowOff>
    </xdr:from>
    <xdr:to>
      <xdr:col>1</xdr:col>
      <xdr:colOff>1228725</xdr:colOff>
      <xdr:row>13</xdr:row>
      <xdr:rowOff>904875</xdr:rowOff>
    </xdr:to>
    <xdr:pic>
      <xdr:nvPicPr>
        <xdr:cNvPr id="13" name="Picture 13" descr="17a73fba15d6f16c0fc34af051eb7d8c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86050" y="5600700"/>
          <a:ext cx="1200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11</xdr:row>
      <xdr:rowOff>771525</xdr:rowOff>
    </xdr:from>
    <xdr:to>
      <xdr:col>1</xdr:col>
      <xdr:colOff>1047750</xdr:colOff>
      <xdr:row>13</xdr:row>
      <xdr:rowOff>76200</xdr:rowOff>
    </xdr:to>
    <xdr:pic>
      <xdr:nvPicPr>
        <xdr:cNvPr id="14" name="Picture 14" descr="6401e453ecb1d3e6648ec1cd5434234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62250" y="477202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28575</xdr:rowOff>
    </xdr:from>
    <xdr:to>
      <xdr:col>1</xdr:col>
      <xdr:colOff>1304925</xdr:colOff>
      <xdr:row>101</xdr:row>
      <xdr:rowOff>142875</xdr:rowOff>
    </xdr:to>
    <xdr:pic>
      <xdr:nvPicPr>
        <xdr:cNvPr id="15" name="Picture 15" descr="6401e453ecb1d3e6648ec1cd5434234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57475" y="25279350"/>
          <a:ext cx="1304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2371725</xdr:colOff>
      <xdr:row>80</xdr:row>
      <xdr:rowOff>47625</xdr:rowOff>
    </xdr:from>
    <xdr:to>
      <xdr:col>2</xdr:col>
      <xdr:colOff>0</xdr:colOff>
      <xdr:row>89</xdr:row>
      <xdr:rowOff>57150</xdr:rowOff>
    </xdr:to>
    <xdr:pic>
      <xdr:nvPicPr>
        <xdr:cNvPr id="16" name="Picture 16" descr="Шапка RF Classic New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71725" y="23193375"/>
          <a:ext cx="16668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</xdr:row>
      <xdr:rowOff>57150</xdr:rowOff>
    </xdr:from>
    <xdr:to>
      <xdr:col>2</xdr:col>
      <xdr:colOff>266700</xdr:colOff>
      <xdr:row>10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86050" y="3352800"/>
          <a:ext cx="1619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62</xdr:row>
      <xdr:rowOff>0</xdr:rowOff>
    </xdr:from>
    <xdr:to>
      <xdr:col>1</xdr:col>
      <xdr:colOff>1362075</xdr:colOff>
      <xdr:row>70</xdr:row>
      <xdr:rowOff>85725</xdr:rowOff>
    </xdr:to>
    <xdr:pic>
      <xdr:nvPicPr>
        <xdr:cNvPr id="18" name="Picture 18" descr="21d4a94a5d33f05423e2ca2b410b940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67000" y="20231100"/>
          <a:ext cx="1352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122"/>
  <sheetViews>
    <sheetView tabSelected="1" zoomScalePageLayoutView="0" workbookViewId="0" topLeftCell="A1">
      <pane ySplit="9" topLeftCell="A121" activePane="bottomLeft" state="frozen"/>
      <selection pane="topLeft" activeCell="A1" sqref="A1"/>
      <selection pane="bottomLeft" activeCell="C134" sqref="C134"/>
    </sheetView>
  </sheetViews>
  <sheetFormatPr defaultColWidth="9.00390625" defaultRowHeight="12.75"/>
  <cols>
    <col min="1" max="1" width="34.875" style="0" customWidth="1"/>
    <col min="2" max="2" width="18.125" style="0" customWidth="1"/>
    <col min="3" max="3" width="29.875" style="0" customWidth="1"/>
    <col min="4" max="4" width="3.75390625" style="14" customWidth="1"/>
    <col min="5" max="5" width="7.00390625" style="14" customWidth="1"/>
    <col min="6" max="6" width="16.125" style="28" customWidth="1"/>
    <col min="7" max="7" width="17.25390625" style="15" customWidth="1"/>
    <col min="8" max="8" width="13.25390625" style="53" customWidth="1"/>
    <col min="9" max="9" width="15.25390625" style="28" customWidth="1"/>
    <col min="10" max="10" width="15.375" style="28" customWidth="1"/>
    <col min="11" max="11" width="3.625" style="15" bestFit="1" customWidth="1"/>
    <col min="12" max="12" width="3.875" style="15" customWidth="1"/>
    <col min="13" max="13" width="3.625" style="15" customWidth="1"/>
    <col min="14" max="14" width="3.75390625" style="15" customWidth="1"/>
    <col min="15" max="15" width="4.125" style="15" customWidth="1"/>
    <col min="16" max="16" width="6.25390625" style="15" customWidth="1"/>
    <col min="17" max="17" width="8.875" style="15" customWidth="1"/>
    <col min="18" max="18" width="6.625" style="15" customWidth="1"/>
    <col min="19" max="19" width="7.25390625" style="15" customWidth="1"/>
    <col min="20" max="20" width="4.125" style="15" customWidth="1"/>
    <col min="21" max="21" width="6.125" style="15" customWidth="1"/>
    <col min="22" max="22" width="6.875" style="0" customWidth="1"/>
    <col min="23" max="23" width="11.375" style="0" customWidth="1"/>
  </cols>
  <sheetData>
    <row r="1" spans="4:23" ht="12.75">
      <c r="D1"/>
      <c r="E1"/>
      <c r="F1" s="35"/>
      <c r="G1"/>
      <c r="H1" s="44"/>
      <c r="I1" s="35"/>
      <c r="K1"/>
      <c r="L1"/>
      <c r="M1"/>
      <c r="N1"/>
      <c r="O1"/>
      <c r="P1"/>
      <c r="Q1"/>
      <c r="R1"/>
      <c r="S1"/>
      <c r="T1"/>
      <c r="U1"/>
      <c r="W1" s="1"/>
    </row>
    <row r="2" spans="2:23" ht="15.75">
      <c r="B2" s="17" t="s">
        <v>12</v>
      </c>
      <c r="C2" s="17"/>
      <c r="D2"/>
      <c r="E2"/>
      <c r="F2" s="35" t="s">
        <v>127</v>
      </c>
      <c r="H2" s="44"/>
      <c r="I2" s="36"/>
      <c r="K2" s="2"/>
      <c r="L2" s="2"/>
      <c r="M2" s="2"/>
      <c r="N2" s="2"/>
      <c r="O2" s="2"/>
      <c r="P2" s="2"/>
      <c r="Q2" s="2"/>
      <c r="R2" s="2"/>
      <c r="S2" s="16"/>
      <c r="T2" s="2"/>
      <c r="U2" s="18"/>
      <c r="V2" s="19"/>
      <c r="W2" s="1"/>
    </row>
    <row r="3" spans="1:23" ht="117">
      <c r="A3" s="42" t="s">
        <v>133</v>
      </c>
      <c r="B3" s="20"/>
      <c r="C3" s="20"/>
      <c r="D3"/>
      <c r="E3"/>
      <c r="F3" s="35" t="s">
        <v>128</v>
      </c>
      <c r="G3"/>
      <c r="H3" s="45"/>
      <c r="I3" s="3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3"/>
    </row>
    <row r="4" spans="1:23" ht="15">
      <c r="A4" s="43" t="s">
        <v>131</v>
      </c>
      <c r="D4"/>
      <c r="E4"/>
      <c r="F4" s="35" t="s">
        <v>129</v>
      </c>
      <c r="G4"/>
      <c r="H4" s="46"/>
      <c r="I4" s="3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W4" s="4"/>
    </row>
    <row r="5" spans="1:23" ht="15.75" thickBot="1">
      <c r="A5" s="43" t="s">
        <v>132</v>
      </c>
      <c r="D5"/>
      <c r="E5"/>
      <c r="F5" s="35" t="s">
        <v>130</v>
      </c>
      <c r="G5"/>
      <c r="H5" s="46"/>
      <c r="I5" s="3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4"/>
    </row>
    <row r="6" spans="1:21" ht="16.5" thickBot="1">
      <c r="A6" s="5" t="s">
        <v>0</v>
      </c>
      <c r="B6" s="27"/>
      <c r="C6" s="6"/>
      <c r="D6"/>
      <c r="E6"/>
      <c r="F6" s="35" t="s">
        <v>8</v>
      </c>
      <c r="G6" s="23">
        <v>400</v>
      </c>
      <c r="H6" s="47"/>
      <c r="I6" s="35" t="s">
        <v>13</v>
      </c>
      <c r="J6" s="23">
        <v>0</v>
      </c>
      <c r="K6" s="2"/>
      <c r="L6" s="2"/>
      <c r="M6" s="2"/>
      <c r="N6" s="2"/>
      <c r="O6" s="2"/>
      <c r="P6" s="2"/>
      <c r="S6" s="2"/>
      <c r="T6" s="2"/>
      <c r="U6" s="2"/>
    </row>
    <row r="7" spans="1:23" ht="16.5" thickBot="1">
      <c r="A7" s="7"/>
      <c r="B7" s="7"/>
      <c r="C7" s="7"/>
      <c r="D7" s="6"/>
      <c r="E7" s="6"/>
      <c r="F7" s="35"/>
      <c r="G7"/>
      <c r="H7" s="44"/>
      <c r="I7" s="35"/>
      <c r="J7" s="29"/>
      <c r="K7"/>
      <c r="L7"/>
      <c r="M7"/>
      <c r="N7"/>
      <c r="O7"/>
      <c r="P7"/>
      <c r="Q7"/>
      <c r="R7"/>
      <c r="S7"/>
      <c r="T7"/>
      <c r="U7"/>
      <c r="W7" s="4"/>
    </row>
    <row r="8" spans="1:21" ht="12.75">
      <c r="A8" s="54" t="s">
        <v>1</v>
      </c>
      <c r="B8" s="56" t="s">
        <v>6</v>
      </c>
      <c r="C8" s="58" t="s">
        <v>14</v>
      </c>
      <c r="D8" s="60" t="s">
        <v>15</v>
      </c>
      <c r="E8" s="61"/>
      <c r="F8" s="37" t="s">
        <v>2</v>
      </c>
      <c r="G8" s="8" t="s">
        <v>3</v>
      </c>
      <c r="H8" s="48" t="s">
        <v>2</v>
      </c>
      <c r="I8" s="37" t="s">
        <v>2</v>
      </c>
      <c r="J8" s="30" t="s">
        <v>4</v>
      </c>
      <c r="K8"/>
      <c r="L8"/>
      <c r="M8"/>
      <c r="N8"/>
      <c r="O8"/>
      <c r="P8"/>
      <c r="Q8"/>
      <c r="R8"/>
      <c r="S8"/>
      <c r="T8"/>
      <c r="U8"/>
    </row>
    <row r="9" spans="1:10" s="10" customFormat="1" ht="24.75" customHeight="1">
      <c r="A9" s="55"/>
      <c r="B9" s="57"/>
      <c r="C9" s="59"/>
      <c r="D9" s="24" t="s">
        <v>16</v>
      </c>
      <c r="E9" s="40" t="s">
        <v>17</v>
      </c>
      <c r="F9" s="38" t="s">
        <v>7</v>
      </c>
      <c r="G9" s="9" t="s">
        <v>5</v>
      </c>
      <c r="H9" s="49" t="s">
        <v>10</v>
      </c>
      <c r="I9" s="38" t="s">
        <v>11</v>
      </c>
      <c r="J9" s="31" t="s">
        <v>9</v>
      </c>
    </row>
    <row r="10" spans="1:10" s="10" customFormat="1" ht="12.75">
      <c r="A10" s="62" t="s">
        <v>19</v>
      </c>
      <c r="B10" s="63"/>
      <c r="C10" s="64"/>
      <c r="D10" s="26"/>
      <c r="E10" s="41"/>
      <c r="F10" s="39">
        <v>0</v>
      </c>
      <c r="G10" s="22"/>
      <c r="H10" s="50">
        <f>I10-I10/100*J6</f>
        <v>0</v>
      </c>
      <c r="I10" s="39">
        <f>F10/(1+G6/100)</f>
        <v>0</v>
      </c>
      <c r="J10" s="32">
        <f aca="true" t="shared" si="0" ref="J10:J41">I10*G10</f>
        <v>0</v>
      </c>
    </row>
    <row r="11" spans="1:10" s="10" customFormat="1" ht="55.5" customHeight="1">
      <c r="A11" s="25" t="s">
        <v>20</v>
      </c>
      <c r="B11" s="25" t="s">
        <v>21</v>
      </c>
      <c r="C11" s="25" t="s">
        <v>18</v>
      </c>
      <c r="D11" s="26"/>
      <c r="E11" s="41">
        <v>98</v>
      </c>
      <c r="F11" s="39">
        <v>3740</v>
      </c>
      <c r="G11" s="41"/>
      <c r="H11" s="50">
        <f>I11-I11/100*J6</f>
        <v>748</v>
      </c>
      <c r="I11" s="39">
        <f>F11/(1+G6/100)</f>
        <v>748</v>
      </c>
      <c r="J11" s="32">
        <f t="shared" si="0"/>
        <v>0</v>
      </c>
    </row>
    <row r="12" spans="1:10" s="10" customFormat="1" ht="78" customHeight="1">
      <c r="A12" s="25" t="s">
        <v>22</v>
      </c>
      <c r="B12"/>
      <c r="C12" s="25" t="s">
        <v>18</v>
      </c>
      <c r="D12" s="26"/>
      <c r="E12" s="41">
        <v>82</v>
      </c>
      <c r="F12" s="39">
        <v>0</v>
      </c>
      <c r="G12" s="41"/>
      <c r="H12" s="50">
        <f>I12-I12/100*J6</f>
        <v>0</v>
      </c>
      <c r="I12" s="39">
        <f>F12/(1+G6/100)</f>
        <v>0</v>
      </c>
      <c r="J12" s="32">
        <f t="shared" si="0"/>
        <v>0</v>
      </c>
    </row>
    <row r="13" spans="1:10" s="10" customFormat="1" ht="55.5" customHeight="1">
      <c r="A13" s="25" t="s">
        <v>23</v>
      </c>
      <c r="B13"/>
      <c r="C13" s="25" t="s">
        <v>18</v>
      </c>
      <c r="D13" s="26"/>
      <c r="E13" s="41">
        <v>2</v>
      </c>
      <c r="F13" s="39">
        <v>0</v>
      </c>
      <c r="G13" s="41"/>
      <c r="H13" s="50">
        <f>I13-I13/100*J6</f>
        <v>0</v>
      </c>
      <c r="I13" s="39">
        <f>F13/(1+G6/100)</f>
        <v>0</v>
      </c>
      <c r="J13" s="32">
        <f t="shared" si="0"/>
        <v>0</v>
      </c>
    </row>
    <row r="14" spans="1:10" s="10" customFormat="1" ht="73.5" customHeight="1">
      <c r="A14" s="25" t="s">
        <v>24</v>
      </c>
      <c r="B14"/>
      <c r="C14" s="25" t="s">
        <v>18</v>
      </c>
      <c r="D14" s="26"/>
      <c r="E14" s="41">
        <v>335</v>
      </c>
      <c r="F14" s="39">
        <v>350</v>
      </c>
      <c r="G14" s="41"/>
      <c r="H14" s="50">
        <f>I14-I14/100*J6</f>
        <v>70</v>
      </c>
      <c r="I14" s="39">
        <f>F14/(1+G6/100)</f>
        <v>70</v>
      </c>
      <c r="J14" s="32">
        <f t="shared" si="0"/>
        <v>0</v>
      </c>
    </row>
    <row r="15" spans="1:10" s="10" customFormat="1" ht="12.75">
      <c r="A15" s="62" t="s">
        <v>25</v>
      </c>
      <c r="B15" s="63"/>
      <c r="C15" s="64"/>
      <c r="D15" s="26"/>
      <c r="E15" s="41"/>
      <c r="F15" s="39">
        <v>0</v>
      </c>
      <c r="G15" s="41"/>
      <c r="H15" s="50">
        <f>I15-I15/100*J6</f>
        <v>0</v>
      </c>
      <c r="I15" s="39">
        <f>F15/(1+G6/100)</f>
        <v>0</v>
      </c>
      <c r="J15" s="32">
        <f t="shared" si="0"/>
        <v>0</v>
      </c>
    </row>
    <row r="16" spans="1:10" s="10" customFormat="1" ht="108.75" customHeight="1">
      <c r="A16" s="25" t="s">
        <v>26</v>
      </c>
      <c r="B16" s="25" t="s">
        <v>27</v>
      </c>
      <c r="C16"/>
      <c r="D16" s="26"/>
      <c r="E16" s="41">
        <v>14</v>
      </c>
      <c r="F16" s="39">
        <v>399</v>
      </c>
      <c r="G16" s="41"/>
      <c r="H16" s="50">
        <f>I16-I16/100*J6</f>
        <v>79.8</v>
      </c>
      <c r="I16" s="39">
        <f>F16/(1+G6/100)</f>
        <v>79.8</v>
      </c>
      <c r="J16" s="32">
        <f t="shared" si="0"/>
        <v>0</v>
      </c>
    </row>
    <row r="17" spans="1:10" s="10" customFormat="1" ht="18.75" customHeight="1">
      <c r="A17" s="25" t="s">
        <v>28</v>
      </c>
      <c r="B17" s="25" t="s">
        <v>29</v>
      </c>
      <c r="C17" s="25" t="s">
        <v>30</v>
      </c>
      <c r="D17" s="26"/>
      <c r="E17" s="41">
        <v>136</v>
      </c>
      <c r="F17" s="39">
        <v>599</v>
      </c>
      <c r="G17" s="41"/>
      <c r="H17" s="50">
        <f>I17-I17/100*J6</f>
        <v>119.8</v>
      </c>
      <c r="I17" s="39">
        <f>F17/(1+G6/100)</f>
        <v>119.8</v>
      </c>
      <c r="J17" s="32">
        <f t="shared" si="0"/>
        <v>0</v>
      </c>
    </row>
    <row r="18" spans="1:10" s="10" customFormat="1" ht="18" customHeight="1">
      <c r="A18" s="25" t="s">
        <v>28</v>
      </c>
      <c r="B18" s="25" t="s">
        <v>29</v>
      </c>
      <c r="C18" s="25" t="s">
        <v>31</v>
      </c>
      <c r="D18" s="26"/>
      <c r="E18" s="41">
        <v>90</v>
      </c>
      <c r="F18" s="39">
        <v>599</v>
      </c>
      <c r="G18" s="41"/>
      <c r="H18" s="50">
        <f>I18-I18/100*J6</f>
        <v>119.8</v>
      </c>
      <c r="I18" s="39">
        <f>F18/(1+G6/100)</f>
        <v>119.8</v>
      </c>
      <c r="J18" s="32">
        <f t="shared" si="0"/>
        <v>0</v>
      </c>
    </row>
    <row r="19" spans="1:10" s="10" customFormat="1" ht="18.75" customHeight="1">
      <c r="A19" s="25" t="s">
        <v>28</v>
      </c>
      <c r="B19" s="25" t="s">
        <v>29</v>
      </c>
      <c r="C19" s="25" t="s">
        <v>32</v>
      </c>
      <c r="D19" s="26"/>
      <c r="E19" s="41">
        <v>105</v>
      </c>
      <c r="F19" s="39">
        <v>599</v>
      </c>
      <c r="G19" s="41"/>
      <c r="H19" s="50">
        <f>I19-I19/100*J6</f>
        <v>119.8</v>
      </c>
      <c r="I19" s="39">
        <f>F19/(1+G6/100)</f>
        <v>119.8</v>
      </c>
      <c r="J19" s="32">
        <f t="shared" si="0"/>
        <v>0</v>
      </c>
    </row>
    <row r="20" spans="1:10" s="10" customFormat="1" ht="16.5" customHeight="1">
      <c r="A20" s="25" t="s">
        <v>28</v>
      </c>
      <c r="B20" s="25" t="s">
        <v>29</v>
      </c>
      <c r="C20" s="25" t="s">
        <v>33</v>
      </c>
      <c r="D20" s="26"/>
      <c r="E20" s="41">
        <v>100</v>
      </c>
      <c r="F20" s="39">
        <v>599</v>
      </c>
      <c r="G20" s="41"/>
      <c r="H20" s="50">
        <f>I20-I20/100*J6</f>
        <v>119.8</v>
      </c>
      <c r="I20" s="39">
        <f>F20/(1+G6/100)</f>
        <v>119.8</v>
      </c>
      <c r="J20" s="32">
        <f t="shared" si="0"/>
        <v>0</v>
      </c>
    </row>
    <row r="21" spans="1:10" s="10" customFormat="1" ht="15.75" customHeight="1">
      <c r="A21" s="25" t="s">
        <v>28</v>
      </c>
      <c r="B21" s="25" t="s">
        <v>29</v>
      </c>
      <c r="C21" s="25" t="s">
        <v>34</v>
      </c>
      <c r="D21" s="26"/>
      <c r="E21" s="41">
        <v>44</v>
      </c>
      <c r="F21" s="39">
        <v>599</v>
      </c>
      <c r="G21" s="41"/>
      <c r="H21" s="50">
        <f>I21-I21/100*J6</f>
        <v>119.8</v>
      </c>
      <c r="I21" s="39">
        <f>F21/(1+G6/100)</f>
        <v>119.8</v>
      </c>
      <c r="J21" s="32">
        <f t="shared" si="0"/>
        <v>0</v>
      </c>
    </row>
    <row r="22" spans="1:10" s="10" customFormat="1" ht="15" customHeight="1">
      <c r="A22" s="25" t="s">
        <v>28</v>
      </c>
      <c r="B22" s="25" t="s">
        <v>29</v>
      </c>
      <c r="C22" s="25" t="s">
        <v>35</v>
      </c>
      <c r="D22" s="26"/>
      <c r="E22" s="41">
        <v>37</v>
      </c>
      <c r="F22" s="39">
        <v>599</v>
      </c>
      <c r="G22" s="41"/>
      <c r="H22" s="50">
        <f>I22-I22/100*J6</f>
        <v>119.8</v>
      </c>
      <c r="I22" s="39">
        <f>F22/(1+G6/100)</f>
        <v>119.8</v>
      </c>
      <c r="J22" s="32">
        <f t="shared" si="0"/>
        <v>0</v>
      </c>
    </row>
    <row r="23" spans="1:10" s="10" customFormat="1" ht="18.75" customHeight="1">
      <c r="A23" s="25" t="s">
        <v>28</v>
      </c>
      <c r="B23" s="25" t="s">
        <v>29</v>
      </c>
      <c r="C23" s="25" t="s">
        <v>36</v>
      </c>
      <c r="D23" s="26"/>
      <c r="E23" s="41">
        <v>93</v>
      </c>
      <c r="F23" s="39">
        <v>599</v>
      </c>
      <c r="G23" s="41"/>
      <c r="H23" s="50">
        <f>I23-I23/100*J6</f>
        <v>119.8</v>
      </c>
      <c r="I23" s="39">
        <f>F23/(1+G6/100)</f>
        <v>119.8</v>
      </c>
      <c r="J23" s="32">
        <f t="shared" si="0"/>
        <v>0</v>
      </c>
    </row>
    <row r="24" spans="1:10" s="10" customFormat="1" ht="18" customHeight="1">
      <c r="A24" s="25" t="s">
        <v>28</v>
      </c>
      <c r="B24" s="25" t="s">
        <v>29</v>
      </c>
      <c r="C24" s="25" t="s">
        <v>37</v>
      </c>
      <c r="D24" s="26"/>
      <c r="E24" s="41">
        <v>72</v>
      </c>
      <c r="F24" s="39">
        <v>599</v>
      </c>
      <c r="G24" s="41"/>
      <c r="H24" s="50">
        <f>I24-I24/100*J6</f>
        <v>119.8</v>
      </c>
      <c r="I24" s="39">
        <f>F24/(1+G6/100)</f>
        <v>119.8</v>
      </c>
      <c r="J24" s="32">
        <f t="shared" si="0"/>
        <v>0</v>
      </c>
    </row>
    <row r="25" spans="1:10" s="10" customFormat="1" ht="16.5" customHeight="1">
      <c r="A25" s="25" t="s">
        <v>38</v>
      </c>
      <c r="B25" s="25" t="s">
        <v>39</v>
      </c>
      <c r="C25" s="25" t="s">
        <v>40</v>
      </c>
      <c r="D25" s="26"/>
      <c r="E25" s="41">
        <v>44</v>
      </c>
      <c r="F25" s="39">
        <v>499</v>
      </c>
      <c r="G25" s="41"/>
      <c r="H25" s="50">
        <f>I25-I25/100*J6</f>
        <v>99.8</v>
      </c>
      <c r="I25" s="39">
        <f>F25/(1+G6/100)</f>
        <v>99.8</v>
      </c>
      <c r="J25" s="32">
        <f t="shared" si="0"/>
        <v>0</v>
      </c>
    </row>
    <row r="26" spans="1:10" s="10" customFormat="1" ht="13.5" customHeight="1">
      <c r="A26" s="25" t="s">
        <v>38</v>
      </c>
      <c r="B26" s="25" t="s">
        <v>39</v>
      </c>
      <c r="C26" s="25" t="s">
        <v>41</v>
      </c>
      <c r="D26" s="26"/>
      <c r="E26" s="41">
        <v>54</v>
      </c>
      <c r="F26" s="39">
        <v>499</v>
      </c>
      <c r="G26" s="41"/>
      <c r="H26" s="50">
        <f>I26-I26/100*J6</f>
        <v>99.8</v>
      </c>
      <c r="I26" s="39">
        <f>F26/(1+G6/100)</f>
        <v>99.8</v>
      </c>
      <c r="J26" s="32">
        <f t="shared" si="0"/>
        <v>0</v>
      </c>
    </row>
    <row r="27" spans="1:10" s="10" customFormat="1" ht="15" customHeight="1">
      <c r="A27" s="25" t="s">
        <v>38</v>
      </c>
      <c r="B27" s="25" t="s">
        <v>39</v>
      </c>
      <c r="C27" s="25" t="s">
        <v>42</v>
      </c>
      <c r="D27" s="26"/>
      <c r="E27" s="41">
        <v>68</v>
      </c>
      <c r="F27" s="39">
        <v>499</v>
      </c>
      <c r="G27" s="41"/>
      <c r="H27" s="50">
        <f>I27-I27/100*J6</f>
        <v>99.8</v>
      </c>
      <c r="I27" s="39">
        <f>F27/(1+G6/100)</f>
        <v>99.8</v>
      </c>
      <c r="J27" s="32">
        <f t="shared" si="0"/>
        <v>0</v>
      </c>
    </row>
    <row r="28" spans="1:10" s="10" customFormat="1" ht="15" customHeight="1">
      <c r="A28" s="25" t="s">
        <v>38</v>
      </c>
      <c r="B28" s="25" t="s">
        <v>39</v>
      </c>
      <c r="C28" s="25" t="s">
        <v>43</v>
      </c>
      <c r="D28" s="26"/>
      <c r="E28" s="41">
        <v>74</v>
      </c>
      <c r="F28" s="39">
        <v>499</v>
      </c>
      <c r="G28" s="41"/>
      <c r="H28" s="50">
        <f>I28-I28/100*J6</f>
        <v>99.8</v>
      </c>
      <c r="I28" s="39">
        <f>F28/(1+G6/100)</f>
        <v>99.8</v>
      </c>
      <c r="J28" s="32">
        <f t="shared" si="0"/>
        <v>0</v>
      </c>
    </row>
    <row r="29" spans="1:10" s="10" customFormat="1" ht="14.25" customHeight="1">
      <c r="A29" s="25" t="s">
        <v>38</v>
      </c>
      <c r="B29" s="25" t="s">
        <v>39</v>
      </c>
      <c r="C29" s="25" t="s">
        <v>44</v>
      </c>
      <c r="D29" s="26"/>
      <c r="E29" s="41">
        <v>63</v>
      </c>
      <c r="F29" s="39">
        <v>499</v>
      </c>
      <c r="G29" s="41"/>
      <c r="H29" s="50">
        <f>I29-I29/100*J6</f>
        <v>99.8</v>
      </c>
      <c r="I29" s="39">
        <f>F29/(1+G6/100)</f>
        <v>99.8</v>
      </c>
      <c r="J29" s="32">
        <f t="shared" si="0"/>
        <v>0</v>
      </c>
    </row>
    <row r="30" spans="1:10" s="10" customFormat="1" ht="15" customHeight="1">
      <c r="A30" s="25" t="s">
        <v>38</v>
      </c>
      <c r="B30" s="25" t="s">
        <v>39</v>
      </c>
      <c r="C30" s="25" t="s">
        <v>45</v>
      </c>
      <c r="D30" s="26"/>
      <c r="E30" s="41">
        <v>58</v>
      </c>
      <c r="F30" s="39">
        <v>499</v>
      </c>
      <c r="G30" s="41"/>
      <c r="H30" s="50">
        <f>I30-I30/100*J6</f>
        <v>99.8</v>
      </c>
      <c r="I30" s="39">
        <f>F30/(1+G6/100)</f>
        <v>99.8</v>
      </c>
      <c r="J30" s="32">
        <f t="shared" si="0"/>
        <v>0</v>
      </c>
    </row>
    <row r="31" spans="1:10" s="10" customFormat="1" ht="15.75" customHeight="1">
      <c r="A31" s="25" t="s">
        <v>38</v>
      </c>
      <c r="B31" s="25" t="s">
        <v>39</v>
      </c>
      <c r="C31" s="25" t="s">
        <v>46</v>
      </c>
      <c r="D31" s="26"/>
      <c r="E31" s="41">
        <v>68</v>
      </c>
      <c r="F31" s="39">
        <v>499</v>
      </c>
      <c r="G31" s="41"/>
      <c r="H31" s="50">
        <f>I31-I31/100*J6</f>
        <v>99.8</v>
      </c>
      <c r="I31" s="39">
        <f>F31/(1+G6/100)</f>
        <v>99.8</v>
      </c>
      <c r="J31" s="32">
        <f t="shared" si="0"/>
        <v>0</v>
      </c>
    </row>
    <row r="32" spans="1:10" s="10" customFormat="1" ht="15.75" customHeight="1">
      <c r="A32" s="25" t="s">
        <v>38</v>
      </c>
      <c r="B32" s="25" t="s">
        <v>39</v>
      </c>
      <c r="C32" s="25" t="s">
        <v>47</v>
      </c>
      <c r="D32" s="26"/>
      <c r="E32" s="41">
        <v>38</v>
      </c>
      <c r="F32" s="39">
        <v>499</v>
      </c>
      <c r="G32" s="41"/>
      <c r="H32" s="50">
        <f>I32-I32/100*J6</f>
        <v>99.8</v>
      </c>
      <c r="I32" s="39">
        <f>F32/(1+G6/100)</f>
        <v>99.8</v>
      </c>
      <c r="J32" s="32">
        <f t="shared" si="0"/>
        <v>0</v>
      </c>
    </row>
    <row r="33" spans="1:10" s="10" customFormat="1" ht="15.75" customHeight="1">
      <c r="A33" s="25" t="s">
        <v>48</v>
      </c>
      <c r="B33" s="25" t="s">
        <v>49</v>
      </c>
      <c r="C33" s="25" t="s">
        <v>50</v>
      </c>
      <c r="D33" s="26"/>
      <c r="E33" s="41">
        <v>110</v>
      </c>
      <c r="F33" s="39">
        <v>799</v>
      </c>
      <c r="G33" s="41"/>
      <c r="H33" s="50">
        <f>I33-I33/100*J6</f>
        <v>159.8</v>
      </c>
      <c r="I33" s="39">
        <f>F33/(1+G6/100)</f>
        <v>159.8</v>
      </c>
      <c r="J33" s="32">
        <f t="shared" si="0"/>
        <v>0</v>
      </c>
    </row>
    <row r="34" spans="1:10" s="10" customFormat="1" ht="16.5" customHeight="1">
      <c r="A34" s="25" t="s">
        <v>48</v>
      </c>
      <c r="B34" s="25" t="s">
        <v>49</v>
      </c>
      <c r="C34" s="25" t="s">
        <v>32</v>
      </c>
      <c r="D34" s="26"/>
      <c r="E34" s="41">
        <v>119</v>
      </c>
      <c r="F34" s="39">
        <v>799</v>
      </c>
      <c r="G34" s="41"/>
      <c r="H34" s="50">
        <f>I34-I34/100*J6</f>
        <v>159.8</v>
      </c>
      <c r="I34" s="39">
        <f>F34/(1+G6/100)</f>
        <v>159.8</v>
      </c>
      <c r="J34" s="32">
        <f t="shared" si="0"/>
        <v>0</v>
      </c>
    </row>
    <row r="35" spans="1:10" s="10" customFormat="1" ht="15" customHeight="1">
      <c r="A35" s="25" t="s">
        <v>48</v>
      </c>
      <c r="B35" s="25" t="s">
        <v>49</v>
      </c>
      <c r="C35" s="25" t="s">
        <v>33</v>
      </c>
      <c r="D35" s="26"/>
      <c r="E35" s="41">
        <v>107</v>
      </c>
      <c r="F35" s="39">
        <v>799</v>
      </c>
      <c r="G35" s="41"/>
      <c r="H35" s="50">
        <f>I35-I35/100*J6</f>
        <v>159.8</v>
      </c>
      <c r="I35" s="39">
        <f>F35/(1+G6/100)</f>
        <v>159.8</v>
      </c>
      <c r="J35" s="32">
        <f t="shared" si="0"/>
        <v>0</v>
      </c>
    </row>
    <row r="36" spans="1:10" s="10" customFormat="1" ht="15.75" customHeight="1">
      <c r="A36" s="25" t="s">
        <v>48</v>
      </c>
      <c r="B36" s="25" t="s">
        <v>49</v>
      </c>
      <c r="C36" s="25" t="s">
        <v>30</v>
      </c>
      <c r="D36" s="26"/>
      <c r="E36" s="41">
        <v>79</v>
      </c>
      <c r="F36" s="39">
        <v>799</v>
      </c>
      <c r="G36" s="41"/>
      <c r="H36" s="50">
        <f>I36-I36/100*J6</f>
        <v>159.8</v>
      </c>
      <c r="I36" s="39">
        <f>F36/(1+G6/100)</f>
        <v>159.8</v>
      </c>
      <c r="J36" s="32">
        <f t="shared" si="0"/>
        <v>0</v>
      </c>
    </row>
    <row r="37" spans="1:10" s="10" customFormat="1" ht="15" customHeight="1">
      <c r="A37" s="25" t="s">
        <v>48</v>
      </c>
      <c r="B37" s="25" t="s">
        <v>49</v>
      </c>
      <c r="C37" s="25" t="s">
        <v>31</v>
      </c>
      <c r="D37" s="26"/>
      <c r="E37" s="41">
        <v>42</v>
      </c>
      <c r="F37" s="39">
        <v>799</v>
      </c>
      <c r="G37" s="41"/>
      <c r="H37" s="50">
        <f>I37-I37/100*J6</f>
        <v>159.8</v>
      </c>
      <c r="I37" s="39">
        <f>F37/(1+G6/100)</f>
        <v>159.8</v>
      </c>
      <c r="J37" s="32">
        <f t="shared" si="0"/>
        <v>0</v>
      </c>
    </row>
    <row r="38" spans="1:10" s="10" customFormat="1" ht="12.75">
      <c r="A38" s="25" t="s">
        <v>48</v>
      </c>
      <c r="B38" s="25" t="s">
        <v>49</v>
      </c>
      <c r="C38" s="25" t="s">
        <v>51</v>
      </c>
      <c r="D38" s="26"/>
      <c r="E38" s="41">
        <v>136</v>
      </c>
      <c r="F38" s="39">
        <v>799</v>
      </c>
      <c r="G38" s="41"/>
      <c r="H38" s="50">
        <f>I38-I38/100*J6</f>
        <v>159.8</v>
      </c>
      <c r="I38" s="39">
        <f>F38/(1+G6/100)</f>
        <v>159.8</v>
      </c>
      <c r="J38" s="32">
        <f t="shared" si="0"/>
        <v>0</v>
      </c>
    </row>
    <row r="39" spans="1:10" s="10" customFormat="1" ht="12.75">
      <c r="A39" s="25" t="s">
        <v>48</v>
      </c>
      <c r="B39" s="25" t="s">
        <v>49</v>
      </c>
      <c r="C39" s="25" t="s">
        <v>52</v>
      </c>
      <c r="D39" s="26"/>
      <c r="E39" s="41">
        <v>79</v>
      </c>
      <c r="F39" s="39">
        <v>799</v>
      </c>
      <c r="G39" s="41"/>
      <c r="H39" s="50">
        <f>I39-I39/100*J6</f>
        <v>159.8</v>
      </c>
      <c r="I39" s="39">
        <f>F39/(1+G6/100)</f>
        <v>159.8</v>
      </c>
      <c r="J39" s="32">
        <f t="shared" si="0"/>
        <v>0</v>
      </c>
    </row>
    <row r="40" spans="1:10" s="10" customFormat="1" ht="12.75">
      <c r="A40" s="25" t="s">
        <v>48</v>
      </c>
      <c r="B40" s="25" t="s">
        <v>49</v>
      </c>
      <c r="C40" s="25" t="s">
        <v>53</v>
      </c>
      <c r="D40" s="26"/>
      <c r="E40" s="41">
        <v>56</v>
      </c>
      <c r="F40" s="39">
        <v>799</v>
      </c>
      <c r="G40" s="41"/>
      <c r="H40" s="50">
        <f>I40-I40/100*J6</f>
        <v>159.8</v>
      </c>
      <c r="I40" s="39">
        <f>F40/(1+G6/100)</f>
        <v>159.8</v>
      </c>
      <c r="J40" s="32">
        <f t="shared" si="0"/>
        <v>0</v>
      </c>
    </row>
    <row r="41" spans="1:10" s="10" customFormat="1" ht="29.25" customHeight="1">
      <c r="A41" s="25" t="s">
        <v>54</v>
      </c>
      <c r="B41" s="25" t="s">
        <v>55</v>
      </c>
      <c r="C41" s="25" t="s">
        <v>45</v>
      </c>
      <c r="D41" s="26"/>
      <c r="E41" s="41">
        <v>30</v>
      </c>
      <c r="F41" s="39">
        <v>799</v>
      </c>
      <c r="G41" s="41"/>
      <c r="H41" s="50">
        <f>I41-I41/100*J6</f>
        <v>159.8</v>
      </c>
      <c r="I41" s="39">
        <f>F41/(1+G6/100)</f>
        <v>159.8</v>
      </c>
      <c r="J41" s="32">
        <f t="shared" si="0"/>
        <v>0</v>
      </c>
    </row>
    <row r="42" spans="1:10" s="10" customFormat="1" ht="33.75" customHeight="1">
      <c r="A42" s="25" t="s">
        <v>54</v>
      </c>
      <c r="B42" s="25" t="s">
        <v>55</v>
      </c>
      <c r="C42" s="25" t="s">
        <v>46</v>
      </c>
      <c r="D42" s="26"/>
      <c r="E42" s="41">
        <v>58</v>
      </c>
      <c r="F42" s="39">
        <v>799</v>
      </c>
      <c r="G42" s="41"/>
      <c r="H42" s="50">
        <f>I42-I42/100*J6</f>
        <v>159.8</v>
      </c>
      <c r="I42" s="39">
        <f>F42/(1+G6/100)</f>
        <v>159.8</v>
      </c>
      <c r="J42" s="32">
        <f aca="true" t="shared" si="1" ref="J42:J73">I42*G42</f>
        <v>0</v>
      </c>
    </row>
    <row r="43" spans="1:10" s="10" customFormat="1" ht="35.25" customHeight="1">
      <c r="A43" s="25" t="s">
        <v>54</v>
      </c>
      <c r="B43" s="25" t="s">
        <v>55</v>
      </c>
      <c r="C43" s="25" t="s">
        <v>40</v>
      </c>
      <c r="D43" s="26"/>
      <c r="E43" s="41">
        <v>44</v>
      </c>
      <c r="F43" s="39">
        <v>799</v>
      </c>
      <c r="G43" s="41"/>
      <c r="H43" s="50">
        <f>I43-I43/100*J6</f>
        <v>159.8</v>
      </c>
      <c r="I43" s="39">
        <f>F43/(1+G6/100)</f>
        <v>159.8</v>
      </c>
      <c r="J43" s="32">
        <f t="shared" si="1"/>
        <v>0</v>
      </c>
    </row>
    <row r="44" spans="1:10" s="10" customFormat="1" ht="43.5" customHeight="1">
      <c r="A44" s="25" t="s">
        <v>54</v>
      </c>
      <c r="B44" s="25" t="s">
        <v>55</v>
      </c>
      <c r="C44" s="25" t="s">
        <v>47</v>
      </c>
      <c r="D44" s="26"/>
      <c r="E44" s="41">
        <v>25</v>
      </c>
      <c r="F44" s="39">
        <v>799</v>
      </c>
      <c r="G44" s="41"/>
      <c r="H44" s="50">
        <f>I44-I44/100*J6</f>
        <v>159.8</v>
      </c>
      <c r="I44" s="39">
        <f>F44/(1+G6/100)</f>
        <v>159.8</v>
      </c>
      <c r="J44" s="32">
        <f t="shared" si="1"/>
        <v>0</v>
      </c>
    </row>
    <row r="45" spans="1:10" s="10" customFormat="1" ht="12.75">
      <c r="A45" s="62" t="s">
        <v>56</v>
      </c>
      <c r="B45" s="63"/>
      <c r="C45" s="64"/>
      <c r="D45" s="26"/>
      <c r="E45" s="41"/>
      <c r="F45" s="39">
        <v>0</v>
      </c>
      <c r="G45" s="41"/>
      <c r="H45" s="50">
        <f>I45-I45/100*J6</f>
        <v>0</v>
      </c>
      <c r="I45" s="39">
        <f>F45/(1+G6/100)</f>
        <v>0</v>
      </c>
      <c r="J45" s="32">
        <f t="shared" si="1"/>
        <v>0</v>
      </c>
    </row>
    <row r="46" spans="1:10" s="10" customFormat="1" ht="105" customHeight="1">
      <c r="A46" s="25" t="s">
        <v>57</v>
      </c>
      <c r="B46" s="25" t="s">
        <v>58</v>
      </c>
      <c r="C46" s="25" t="s">
        <v>59</v>
      </c>
      <c r="D46" s="26"/>
      <c r="E46" s="41">
        <v>0</v>
      </c>
      <c r="F46" s="39">
        <v>999</v>
      </c>
      <c r="G46" s="41"/>
      <c r="H46" s="50">
        <f>I46-I46/100*J6</f>
        <v>199.8</v>
      </c>
      <c r="I46" s="39">
        <f>F46/(1+G6/100)</f>
        <v>199.8</v>
      </c>
      <c r="J46" s="32">
        <f t="shared" si="1"/>
        <v>0</v>
      </c>
    </row>
    <row r="47" spans="1:10" s="10" customFormat="1" ht="14.25" customHeight="1">
      <c r="A47" s="25" t="s">
        <v>60</v>
      </c>
      <c r="B47" s="25" t="s">
        <v>61</v>
      </c>
      <c r="C47" s="25" t="s">
        <v>62</v>
      </c>
      <c r="D47" s="26"/>
      <c r="E47" s="41">
        <v>17</v>
      </c>
      <c r="F47" s="39">
        <v>865</v>
      </c>
      <c r="G47" s="41"/>
      <c r="H47" s="50">
        <f>I47-I47/100*J6</f>
        <v>173</v>
      </c>
      <c r="I47" s="39">
        <f>F47/(1+G6/100)</f>
        <v>173</v>
      </c>
      <c r="J47" s="32">
        <f t="shared" si="1"/>
        <v>0</v>
      </c>
    </row>
    <row r="48" spans="1:10" s="10" customFormat="1" ht="15.75" customHeight="1">
      <c r="A48" s="25" t="s">
        <v>60</v>
      </c>
      <c r="B48" s="25" t="s">
        <v>61</v>
      </c>
      <c r="C48" s="25" t="s">
        <v>63</v>
      </c>
      <c r="D48" s="26"/>
      <c r="E48" s="41">
        <v>40</v>
      </c>
      <c r="F48" s="39">
        <v>865</v>
      </c>
      <c r="G48" s="41"/>
      <c r="H48" s="50">
        <f>I48-I48/100*J6</f>
        <v>173</v>
      </c>
      <c r="I48" s="39">
        <f>F48/(1+G6/100)</f>
        <v>173</v>
      </c>
      <c r="J48" s="32">
        <f t="shared" si="1"/>
        <v>0</v>
      </c>
    </row>
    <row r="49" spans="1:10" s="10" customFormat="1" ht="15" customHeight="1">
      <c r="A49" s="25" t="s">
        <v>60</v>
      </c>
      <c r="B49" s="25" t="s">
        <v>61</v>
      </c>
      <c r="C49" s="25" t="s">
        <v>64</v>
      </c>
      <c r="D49" s="26"/>
      <c r="E49" s="41">
        <v>165</v>
      </c>
      <c r="F49" s="39">
        <v>865</v>
      </c>
      <c r="G49" s="41"/>
      <c r="H49" s="50">
        <f>I49-I49/100*J6</f>
        <v>173</v>
      </c>
      <c r="I49" s="39">
        <f>F49/(1+G6/100)</f>
        <v>173</v>
      </c>
      <c r="J49" s="32">
        <f t="shared" si="1"/>
        <v>0</v>
      </c>
    </row>
    <row r="50" spans="1:10" s="10" customFormat="1" ht="15" customHeight="1">
      <c r="A50" s="25" t="s">
        <v>60</v>
      </c>
      <c r="B50" s="25" t="s">
        <v>61</v>
      </c>
      <c r="C50" s="25" t="s">
        <v>65</v>
      </c>
      <c r="D50" s="26"/>
      <c r="E50" s="41">
        <v>65</v>
      </c>
      <c r="F50" s="39">
        <v>865</v>
      </c>
      <c r="G50" s="41"/>
      <c r="H50" s="50">
        <f>I50-I50/100*J6</f>
        <v>173</v>
      </c>
      <c r="I50" s="39">
        <f>F50/(1+G6/100)</f>
        <v>173</v>
      </c>
      <c r="J50" s="32">
        <f t="shared" si="1"/>
        <v>0</v>
      </c>
    </row>
    <row r="51" spans="1:10" s="10" customFormat="1" ht="15.75" customHeight="1">
      <c r="A51" s="25" t="s">
        <v>60</v>
      </c>
      <c r="B51" s="25" t="s">
        <v>61</v>
      </c>
      <c r="C51" s="25" t="s">
        <v>66</v>
      </c>
      <c r="D51" s="26"/>
      <c r="E51" s="41">
        <v>25</v>
      </c>
      <c r="F51" s="39">
        <v>865</v>
      </c>
      <c r="G51" s="41"/>
      <c r="H51" s="50">
        <f>I51-I51/100*J6</f>
        <v>173</v>
      </c>
      <c r="I51" s="39">
        <f>F51/(1+G6/100)</f>
        <v>173</v>
      </c>
      <c r="J51" s="32">
        <f t="shared" si="1"/>
        <v>0</v>
      </c>
    </row>
    <row r="52" spans="1:10" s="10" customFormat="1" ht="15.75" customHeight="1">
      <c r="A52" s="25" t="s">
        <v>60</v>
      </c>
      <c r="B52" s="25" t="s">
        <v>61</v>
      </c>
      <c r="C52" s="25" t="s">
        <v>67</v>
      </c>
      <c r="D52" s="26"/>
      <c r="E52" s="41">
        <v>106</v>
      </c>
      <c r="F52" s="39">
        <v>865</v>
      </c>
      <c r="G52" s="41"/>
      <c r="H52" s="50">
        <f>I52-I52/100*J6</f>
        <v>173</v>
      </c>
      <c r="I52" s="39">
        <f>F52/(1+G6/100)</f>
        <v>173</v>
      </c>
      <c r="J52" s="32">
        <f t="shared" si="1"/>
        <v>0</v>
      </c>
    </row>
    <row r="53" spans="1:10" s="10" customFormat="1" ht="14.25" customHeight="1">
      <c r="A53" s="25" t="s">
        <v>60</v>
      </c>
      <c r="B53" s="25" t="s">
        <v>61</v>
      </c>
      <c r="C53" s="25" t="s">
        <v>68</v>
      </c>
      <c r="D53" s="26"/>
      <c r="E53" s="41">
        <v>51</v>
      </c>
      <c r="F53" s="39">
        <v>865</v>
      </c>
      <c r="G53" s="41"/>
      <c r="H53" s="50">
        <f>I53-I53/100*J6</f>
        <v>173</v>
      </c>
      <c r="I53" s="39">
        <f>F53/(1+G6/100)</f>
        <v>173</v>
      </c>
      <c r="J53" s="32">
        <f t="shared" si="1"/>
        <v>0</v>
      </c>
    </row>
    <row r="54" spans="1:10" s="10" customFormat="1" ht="56.25" customHeight="1">
      <c r="A54" s="25" t="s">
        <v>69</v>
      </c>
      <c r="B54" s="25" t="s">
        <v>70</v>
      </c>
      <c r="C54" s="25" t="s">
        <v>67</v>
      </c>
      <c r="D54" s="26"/>
      <c r="E54" s="41">
        <v>23</v>
      </c>
      <c r="F54" s="39">
        <v>1340</v>
      </c>
      <c r="G54" s="41"/>
      <c r="H54" s="50">
        <f>I54-I54/100*J6</f>
        <v>268</v>
      </c>
      <c r="I54" s="39">
        <f>F54/(1+G6/100)</f>
        <v>268</v>
      </c>
      <c r="J54" s="32">
        <f t="shared" si="1"/>
        <v>0</v>
      </c>
    </row>
    <row r="55" spans="1:10" s="10" customFormat="1" ht="62.25" customHeight="1">
      <c r="A55" s="25" t="s">
        <v>69</v>
      </c>
      <c r="B55" s="25" t="s">
        <v>70</v>
      </c>
      <c r="C55" s="25" t="s">
        <v>71</v>
      </c>
      <c r="D55" s="26"/>
      <c r="E55" s="41">
        <v>25</v>
      </c>
      <c r="F55" s="39">
        <v>1340</v>
      </c>
      <c r="G55" s="41"/>
      <c r="H55" s="50">
        <f>I55-I55/100*J6</f>
        <v>268</v>
      </c>
      <c r="I55" s="39">
        <f>F55/(1+G6/100)</f>
        <v>268</v>
      </c>
      <c r="J55" s="32">
        <f t="shared" si="1"/>
        <v>0</v>
      </c>
    </row>
    <row r="56" spans="1:10" s="10" customFormat="1" ht="12.75">
      <c r="A56" s="62" t="s">
        <v>73</v>
      </c>
      <c r="B56" s="63"/>
      <c r="C56" s="64"/>
      <c r="D56" s="26"/>
      <c r="E56" s="41"/>
      <c r="F56" s="39">
        <v>0</v>
      </c>
      <c r="G56" s="41"/>
      <c r="H56" s="50">
        <f>I56-I56/100*J6</f>
        <v>0</v>
      </c>
      <c r="I56" s="39">
        <f>F56/(1+G6/100)</f>
        <v>0</v>
      </c>
      <c r="J56" s="32">
        <f t="shared" si="1"/>
        <v>0</v>
      </c>
    </row>
    <row r="57" spans="1:10" s="10" customFormat="1" ht="12.75">
      <c r="A57" s="25" t="s">
        <v>74</v>
      </c>
      <c r="B57" s="25" t="s">
        <v>75</v>
      </c>
      <c r="C57" s="25" t="s">
        <v>76</v>
      </c>
      <c r="D57" s="26"/>
      <c r="E57" s="41">
        <v>9</v>
      </c>
      <c r="F57" s="39">
        <v>840</v>
      </c>
      <c r="G57" s="41"/>
      <c r="H57" s="50">
        <f>I57-I57/100*J6</f>
        <v>168</v>
      </c>
      <c r="I57" s="39">
        <f>F57/(1+G6/100)</f>
        <v>168</v>
      </c>
      <c r="J57" s="32">
        <f t="shared" si="1"/>
        <v>0</v>
      </c>
    </row>
    <row r="58" spans="1:10" s="10" customFormat="1" ht="12.75">
      <c r="A58" s="25" t="s">
        <v>74</v>
      </c>
      <c r="B58" s="25" t="s">
        <v>75</v>
      </c>
      <c r="C58" s="25" t="s">
        <v>77</v>
      </c>
      <c r="D58" s="26"/>
      <c r="E58" s="41">
        <v>72</v>
      </c>
      <c r="F58" s="39">
        <v>840</v>
      </c>
      <c r="G58" s="41"/>
      <c r="H58" s="50">
        <f>I58-I58/100*J6</f>
        <v>168</v>
      </c>
      <c r="I58" s="39">
        <f>F58/(1+G6/100)</f>
        <v>168</v>
      </c>
      <c r="J58" s="32">
        <f t="shared" si="1"/>
        <v>0</v>
      </c>
    </row>
    <row r="59" spans="1:10" s="10" customFormat="1" ht="12.75">
      <c r="A59" s="25" t="s">
        <v>74</v>
      </c>
      <c r="B59" s="25" t="s">
        <v>75</v>
      </c>
      <c r="C59" s="25" t="s">
        <v>78</v>
      </c>
      <c r="D59" s="26"/>
      <c r="E59" s="41">
        <v>68</v>
      </c>
      <c r="F59" s="39">
        <v>840</v>
      </c>
      <c r="G59" s="41"/>
      <c r="H59" s="50">
        <f>I59-I59/100*J6</f>
        <v>168</v>
      </c>
      <c r="I59" s="39">
        <f>F59/(1+G6/100)</f>
        <v>168</v>
      </c>
      <c r="J59" s="32">
        <f t="shared" si="1"/>
        <v>0</v>
      </c>
    </row>
    <row r="60" spans="1:10" s="10" customFormat="1" ht="12.75">
      <c r="A60" s="25" t="s">
        <v>74</v>
      </c>
      <c r="B60" s="25" t="s">
        <v>75</v>
      </c>
      <c r="C60" s="25" t="s">
        <v>79</v>
      </c>
      <c r="D60" s="26"/>
      <c r="E60" s="41">
        <v>45</v>
      </c>
      <c r="F60" s="39">
        <v>840</v>
      </c>
      <c r="G60" s="41"/>
      <c r="H60" s="50">
        <f>I60-I60/100*J6</f>
        <v>168</v>
      </c>
      <c r="I60" s="39">
        <f>F60/(1+G6/100)</f>
        <v>168</v>
      </c>
      <c r="J60" s="32">
        <f t="shared" si="1"/>
        <v>0</v>
      </c>
    </row>
    <row r="61" spans="1:10" s="10" customFormat="1" ht="12.75">
      <c r="A61" s="25" t="s">
        <v>74</v>
      </c>
      <c r="B61" s="25" t="s">
        <v>75</v>
      </c>
      <c r="C61" s="25" t="s">
        <v>80</v>
      </c>
      <c r="D61" s="26"/>
      <c r="E61" s="41">
        <v>6</v>
      </c>
      <c r="F61" s="39">
        <v>840</v>
      </c>
      <c r="G61" s="41"/>
      <c r="H61" s="50">
        <f>I61-I61/100*J6</f>
        <v>168</v>
      </c>
      <c r="I61" s="39">
        <f>F61/(1+G6/100)</f>
        <v>168</v>
      </c>
      <c r="J61" s="32">
        <f t="shared" si="1"/>
        <v>0</v>
      </c>
    </row>
    <row r="62" spans="1:10" s="10" customFormat="1" ht="12.75">
      <c r="A62" s="25" t="s">
        <v>74</v>
      </c>
      <c r="B62" s="25" t="s">
        <v>75</v>
      </c>
      <c r="C62" s="25" t="s">
        <v>81</v>
      </c>
      <c r="D62" s="26"/>
      <c r="E62" s="41">
        <v>14</v>
      </c>
      <c r="F62" s="39">
        <v>840</v>
      </c>
      <c r="G62" s="41"/>
      <c r="H62" s="50">
        <f>I62-I62/100*J6</f>
        <v>168</v>
      </c>
      <c r="I62" s="39">
        <f>F62/(1+G6/100)</f>
        <v>168</v>
      </c>
      <c r="J62" s="32">
        <f t="shared" si="1"/>
        <v>0</v>
      </c>
    </row>
    <row r="63" spans="1:10" s="10" customFormat="1" ht="12.75">
      <c r="A63" s="25" t="s">
        <v>74</v>
      </c>
      <c r="B63" s="25" t="s">
        <v>75</v>
      </c>
      <c r="C63" s="25" t="s">
        <v>82</v>
      </c>
      <c r="D63" s="26"/>
      <c r="E63" s="41">
        <v>6</v>
      </c>
      <c r="F63" s="39">
        <v>840</v>
      </c>
      <c r="G63" s="41"/>
      <c r="H63" s="50">
        <f>I63-I63/100*J6</f>
        <v>168</v>
      </c>
      <c r="I63" s="39">
        <f>F63/(1+G6/100)</f>
        <v>168</v>
      </c>
      <c r="J63" s="32">
        <f t="shared" si="1"/>
        <v>0</v>
      </c>
    </row>
    <row r="64" spans="1:10" s="10" customFormat="1" ht="12.75">
      <c r="A64" s="25" t="s">
        <v>74</v>
      </c>
      <c r="B64" s="25" t="s">
        <v>75</v>
      </c>
      <c r="C64" s="25" t="s">
        <v>83</v>
      </c>
      <c r="D64" s="26"/>
      <c r="E64" s="41">
        <v>2</v>
      </c>
      <c r="F64" s="39">
        <v>840</v>
      </c>
      <c r="G64" s="41"/>
      <c r="H64" s="50">
        <f>I64-I64/100*J6</f>
        <v>168</v>
      </c>
      <c r="I64" s="39">
        <f>F64/(1+G6/100)</f>
        <v>168</v>
      </c>
      <c r="J64" s="32">
        <f t="shared" si="1"/>
        <v>0</v>
      </c>
    </row>
    <row r="65" spans="1:10" s="10" customFormat="1" ht="12.75">
      <c r="A65" s="25" t="s">
        <v>74</v>
      </c>
      <c r="B65" s="25" t="s">
        <v>75</v>
      </c>
      <c r="C65" s="25" t="s">
        <v>84</v>
      </c>
      <c r="D65" s="26"/>
      <c r="E65" s="41">
        <v>88</v>
      </c>
      <c r="F65" s="39">
        <v>840</v>
      </c>
      <c r="G65" s="41"/>
      <c r="H65" s="50">
        <f>I65-I65/100*J6</f>
        <v>168</v>
      </c>
      <c r="I65" s="39">
        <f>F65/(1+G6/100)</f>
        <v>168</v>
      </c>
      <c r="J65" s="32">
        <f t="shared" si="1"/>
        <v>0</v>
      </c>
    </row>
    <row r="66" spans="1:10" s="10" customFormat="1" ht="12.75">
      <c r="A66" s="25" t="s">
        <v>74</v>
      </c>
      <c r="B66" s="25" t="s">
        <v>75</v>
      </c>
      <c r="C66" s="25" t="s">
        <v>85</v>
      </c>
      <c r="D66" s="26"/>
      <c r="E66" s="41">
        <v>68</v>
      </c>
      <c r="F66" s="39">
        <v>840</v>
      </c>
      <c r="G66" s="41"/>
      <c r="H66" s="50">
        <f>I66-I66/100*J6</f>
        <v>168</v>
      </c>
      <c r="I66" s="39">
        <f>F66/(1+G6/100)</f>
        <v>168</v>
      </c>
      <c r="J66" s="32">
        <f t="shared" si="1"/>
        <v>0</v>
      </c>
    </row>
    <row r="67" spans="1:10" s="10" customFormat="1" ht="12.75">
      <c r="A67" s="25" t="s">
        <v>74</v>
      </c>
      <c r="B67" s="25" t="s">
        <v>75</v>
      </c>
      <c r="C67" s="25" t="s">
        <v>86</v>
      </c>
      <c r="D67" s="26"/>
      <c r="E67" s="41">
        <v>132</v>
      </c>
      <c r="F67" s="39">
        <v>840</v>
      </c>
      <c r="G67" s="41"/>
      <c r="H67" s="50">
        <f>I67-I67/100*J6</f>
        <v>168</v>
      </c>
      <c r="I67" s="39">
        <f>F67/(1+G6/100)</f>
        <v>168</v>
      </c>
      <c r="J67" s="32">
        <f t="shared" si="1"/>
        <v>0</v>
      </c>
    </row>
    <row r="68" spans="1:10" s="10" customFormat="1" ht="12.75">
      <c r="A68" s="25" t="s">
        <v>74</v>
      </c>
      <c r="B68" s="25" t="s">
        <v>75</v>
      </c>
      <c r="C68" s="25" t="s">
        <v>87</v>
      </c>
      <c r="D68" s="26"/>
      <c r="E68" s="41">
        <v>54</v>
      </c>
      <c r="F68" s="39">
        <v>840</v>
      </c>
      <c r="G68" s="41"/>
      <c r="H68" s="50">
        <f>I68-I68/100*J6</f>
        <v>168</v>
      </c>
      <c r="I68" s="39">
        <f>F68/(1+G6/100)</f>
        <v>168</v>
      </c>
      <c r="J68" s="32">
        <f t="shared" si="1"/>
        <v>0</v>
      </c>
    </row>
    <row r="69" spans="1:10" s="10" customFormat="1" ht="12.75">
      <c r="A69" s="25" t="s">
        <v>74</v>
      </c>
      <c r="B69" s="25" t="s">
        <v>75</v>
      </c>
      <c r="C69" s="25" t="s">
        <v>88</v>
      </c>
      <c r="D69" s="26"/>
      <c r="E69" s="41">
        <v>26</v>
      </c>
      <c r="F69" s="39">
        <v>840</v>
      </c>
      <c r="G69" s="41"/>
      <c r="H69" s="50">
        <f>I69-I69/100*J6</f>
        <v>168</v>
      </c>
      <c r="I69" s="39">
        <f>F69/(1+G6/100)</f>
        <v>168</v>
      </c>
      <c r="J69" s="32">
        <f t="shared" si="1"/>
        <v>0</v>
      </c>
    </row>
    <row r="70" spans="1:10" s="10" customFormat="1" ht="12.75">
      <c r="A70" s="25" t="s">
        <v>74</v>
      </c>
      <c r="B70" s="25" t="s">
        <v>75</v>
      </c>
      <c r="C70" s="25" t="s">
        <v>89</v>
      </c>
      <c r="D70" s="26"/>
      <c r="E70" s="41">
        <v>24</v>
      </c>
      <c r="F70" s="39">
        <v>840</v>
      </c>
      <c r="G70" s="41"/>
      <c r="H70" s="50">
        <f>I70-I70/100*J6</f>
        <v>168</v>
      </c>
      <c r="I70" s="39">
        <f>F70/(1+G6/100)</f>
        <v>168</v>
      </c>
      <c r="J70" s="32">
        <f t="shared" si="1"/>
        <v>0</v>
      </c>
    </row>
    <row r="71" spans="1:10" s="10" customFormat="1" ht="12.75">
      <c r="A71" s="25" t="s">
        <v>74</v>
      </c>
      <c r="B71" s="25" t="s">
        <v>75</v>
      </c>
      <c r="C71" s="25" t="s">
        <v>90</v>
      </c>
      <c r="D71" s="26"/>
      <c r="E71" s="41">
        <v>26</v>
      </c>
      <c r="F71" s="39">
        <v>840</v>
      </c>
      <c r="G71" s="41"/>
      <c r="H71" s="50">
        <f>I71-I71/100*J6</f>
        <v>168</v>
      </c>
      <c r="I71" s="39">
        <f>F71/(1+G6/100)</f>
        <v>168</v>
      </c>
      <c r="J71" s="32">
        <f t="shared" si="1"/>
        <v>0</v>
      </c>
    </row>
    <row r="72" spans="1:10" s="10" customFormat="1" ht="12.75">
      <c r="A72" s="25" t="s">
        <v>74</v>
      </c>
      <c r="B72" s="25" t="s">
        <v>75</v>
      </c>
      <c r="C72" s="25" t="s">
        <v>91</v>
      </c>
      <c r="D72" s="26"/>
      <c r="E72" s="41">
        <v>31</v>
      </c>
      <c r="F72" s="39">
        <v>840</v>
      </c>
      <c r="G72" s="41"/>
      <c r="H72" s="50">
        <f>I72-I72/100*J6</f>
        <v>168</v>
      </c>
      <c r="I72" s="39">
        <f>F72/(1+G6/100)</f>
        <v>168</v>
      </c>
      <c r="J72" s="32">
        <f t="shared" si="1"/>
        <v>0</v>
      </c>
    </row>
    <row r="73" spans="1:10" s="10" customFormat="1" ht="12.75">
      <c r="A73" s="25" t="s">
        <v>74</v>
      </c>
      <c r="B73" s="25" t="s">
        <v>75</v>
      </c>
      <c r="C73" s="25" t="s">
        <v>92</v>
      </c>
      <c r="D73" s="26"/>
      <c r="E73" s="41">
        <v>69</v>
      </c>
      <c r="F73" s="39">
        <v>840</v>
      </c>
      <c r="G73" s="41"/>
      <c r="H73" s="50">
        <f>I73-I73/100*J6</f>
        <v>168</v>
      </c>
      <c r="I73" s="39">
        <f>F73/(1+G6/100)</f>
        <v>168</v>
      </c>
      <c r="J73" s="32">
        <f t="shared" si="1"/>
        <v>0</v>
      </c>
    </row>
    <row r="74" spans="1:10" s="10" customFormat="1" ht="12.75">
      <c r="A74" s="25" t="s">
        <v>74</v>
      </c>
      <c r="B74" s="25" t="s">
        <v>75</v>
      </c>
      <c r="C74" s="25" t="s">
        <v>72</v>
      </c>
      <c r="D74" s="26"/>
      <c r="E74" s="41">
        <v>78</v>
      </c>
      <c r="F74" s="39">
        <v>840</v>
      </c>
      <c r="G74" s="41"/>
      <c r="H74" s="50">
        <f>I74-I74/100*J6</f>
        <v>168</v>
      </c>
      <c r="I74" s="39">
        <f>F74/(1+G6/100)</f>
        <v>168</v>
      </c>
      <c r="J74" s="32">
        <f aca="true" t="shared" si="2" ref="J74:J105">I74*G74</f>
        <v>0</v>
      </c>
    </row>
    <row r="75" spans="1:10" s="10" customFormat="1" ht="12.75">
      <c r="A75" s="25" t="s">
        <v>74</v>
      </c>
      <c r="B75" s="25" t="s">
        <v>75</v>
      </c>
      <c r="C75" s="25" t="s">
        <v>93</v>
      </c>
      <c r="D75" s="26"/>
      <c r="E75" s="41">
        <v>249</v>
      </c>
      <c r="F75" s="39">
        <v>840</v>
      </c>
      <c r="G75" s="41"/>
      <c r="H75" s="50">
        <f>I75-I75/100*J6</f>
        <v>168</v>
      </c>
      <c r="I75" s="39">
        <f>F75/(1+G6/100)</f>
        <v>168</v>
      </c>
      <c r="J75" s="32">
        <f t="shared" si="2"/>
        <v>0</v>
      </c>
    </row>
    <row r="76" spans="1:10" s="10" customFormat="1" ht="12.75">
      <c r="A76" s="25" t="s">
        <v>74</v>
      </c>
      <c r="B76" s="25" t="s">
        <v>75</v>
      </c>
      <c r="C76" s="25" t="s">
        <v>94</v>
      </c>
      <c r="D76" s="26"/>
      <c r="E76" s="41">
        <v>158</v>
      </c>
      <c r="F76" s="39">
        <v>840</v>
      </c>
      <c r="G76" s="41"/>
      <c r="H76" s="50">
        <f>I76-I76/100*J6</f>
        <v>168</v>
      </c>
      <c r="I76" s="39">
        <f>F76/(1+G6/100)</f>
        <v>168</v>
      </c>
      <c r="J76" s="32">
        <f t="shared" si="2"/>
        <v>0</v>
      </c>
    </row>
    <row r="77" spans="1:10" s="10" customFormat="1" ht="12.75">
      <c r="A77" s="25" t="s">
        <v>74</v>
      </c>
      <c r="B77"/>
      <c r="C77" s="25" t="s">
        <v>95</v>
      </c>
      <c r="D77" s="26"/>
      <c r="E77" s="41">
        <v>173</v>
      </c>
      <c r="F77" s="39">
        <v>840</v>
      </c>
      <c r="G77" s="41"/>
      <c r="H77" s="50">
        <f>I77-I77/100*J6</f>
        <v>168</v>
      </c>
      <c r="I77" s="39">
        <f>F77/(1+G6/100)</f>
        <v>168</v>
      </c>
      <c r="J77" s="32">
        <f t="shared" si="2"/>
        <v>0</v>
      </c>
    </row>
    <row r="78" spans="1:10" s="10" customFormat="1" ht="12.75">
      <c r="A78" s="25" t="s">
        <v>74</v>
      </c>
      <c r="B78" s="25" t="s">
        <v>75</v>
      </c>
      <c r="C78" s="25" t="s">
        <v>96</v>
      </c>
      <c r="D78" s="26"/>
      <c r="E78" s="41">
        <v>126</v>
      </c>
      <c r="F78" s="39">
        <v>840</v>
      </c>
      <c r="G78" s="41"/>
      <c r="H78" s="50">
        <f>I78-I78/100*J6</f>
        <v>168</v>
      </c>
      <c r="I78" s="39">
        <f>F78/(1+G6/100)</f>
        <v>168</v>
      </c>
      <c r="J78" s="32">
        <f t="shared" si="2"/>
        <v>0</v>
      </c>
    </row>
    <row r="79" spans="1:10" s="10" customFormat="1" ht="12.75">
      <c r="A79" s="25" t="s">
        <v>74</v>
      </c>
      <c r="B79" s="25" t="s">
        <v>75</v>
      </c>
      <c r="C79" s="25" t="s">
        <v>97</v>
      </c>
      <c r="D79" s="26"/>
      <c r="E79" s="41">
        <v>29</v>
      </c>
      <c r="F79" s="39">
        <v>840</v>
      </c>
      <c r="G79" s="41"/>
      <c r="H79" s="50">
        <f>I79-I79/100*J6</f>
        <v>168</v>
      </c>
      <c r="I79" s="39">
        <f>F79/(1+G6/100)</f>
        <v>168</v>
      </c>
      <c r="J79" s="32">
        <f t="shared" si="2"/>
        <v>0</v>
      </c>
    </row>
    <row r="80" spans="1:10" s="10" customFormat="1" ht="12.75">
      <c r="A80" s="25" t="s">
        <v>98</v>
      </c>
      <c r="B80" s="25" t="s">
        <v>99</v>
      </c>
      <c r="C80" s="25" t="s">
        <v>100</v>
      </c>
      <c r="D80" s="26"/>
      <c r="E80" s="41">
        <v>286</v>
      </c>
      <c r="F80" s="39">
        <v>470</v>
      </c>
      <c r="G80" s="41"/>
      <c r="H80" s="50">
        <f>I80-I80/100*J6</f>
        <v>94</v>
      </c>
      <c r="I80" s="39">
        <f>F80/(1+G6/100)</f>
        <v>94</v>
      </c>
      <c r="J80" s="32">
        <f t="shared" si="2"/>
        <v>0</v>
      </c>
    </row>
    <row r="81" spans="1:10" s="10" customFormat="1" ht="12.75">
      <c r="A81" s="25" t="s">
        <v>98</v>
      </c>
      <c r="B81" s="25" t="s">
        <v>99</v>
      </c>
      <c r="C81" s="25" t="s">
        <v>81</v>
      </c>
      <c r="D81" s="26"/>
      <c r="E81" s="41">
        <v>527</v>
      </c>
      <c r="F81" s="39">
        <v>470</v>
      </c>
      <c r="G81" s="41"/>
      <c r="H81" s="50">
        <f>I81-I81/100*J6</f>
        <v>94</v>
      </c>
      <c r="I81" s="39">
        <f>F81/(1+G6/100)</f>
        <v>94</v>
      </c>
      <c r="J81" s="32">
        <f t="shared" si="2"/>
        <v>0</v>
      </c>
    </row>
    <row r="82" spans="1:10" s="10" customFormat="1" ht="12.75">
      <c r="A82" s="25" t="s">
        <v>98</v>
      </c>
      <c r="B82" s="25" t="s">
        <v>99</v>
      </c>
      <c r="C82" s="25" t="s">
        <v>101</v>
      </c>
      <c r="D82" s="26"/>
      <c r="E82" s="41">
        <v>224</v>
      </c>
      <c r="F82" s="39">
        <v>470</v>
      </c>
      <c r="G82" s="41"/>
      <c r="H82" s="50">
        <f>I82-I82/100*J6</f>
        <v>94</v>
      </c>
      <c r="I82" s="39">
        <f>F82/(1+G6/100)</f>
        <v>94</v>
      </c>
      <c r="J82" s="32">
        <f t="shared" si="2"/>
        <v>0</v>
      </c>
    </row>
    <row r="83" spans="1:10" s="10" customFormat="1" ht="12.75">
      <c r="A83" s="25" t="s">
        <v>98</v>
      </c>
      <c r="B83" s="25" t="s">
        <v>99</v>
      </c>
      <c r="C83" s="25" t="s">
        <v>80</v>
      </c>
      <c r="D83" s="26"/>
      <c r="E83" s="41">
        <v>375</v>
      </c>
      <c r="F83" s="39">
        <v>470</v>
      </c>
      <c r="G83" s="41"/>
      <c r="H83" s="50">
        <f>I83-I83/100*J6</f>
        <v>94</v>
      </c>
      <c r="I83" s="39">
        <f>F83/(1+G6/100)</f>
        <v>94</v>
      </c>
      <c r="J83" s="32">
        <f t="shared" si="2"/>
        <v>0</v>
      </c>
    </row>
    <row r="84" spans="1:10" s="10" customFormat="1" ht="12.75">
      <c r="A84" s="25" t="s">
        <v>98</v>
      </c>
      <c r="B84"/>
      <c r="C84" s="25" t="s">
        <v>102</v>
      </c>
      <c r="D84" s="26"/>
      <c r="E84" s="41">
        <v>19</v>
      </c>
      <c r="F84" s="39">
        <v>470</v>
      </c>
      <c r="G84" s="41"/>
      <c r="H84" s="50">
        <f>I84-I84/100*J6</f>
        <v>94</v>
      </c>
      <c r="I84" s="39">
        <f>F84/(1+G6/100)</f>
        <v>94</v>
      </c>
      <c r="J84" s="32">
        <f t="shared" si="2"/>
        <v>0</v>
      </c>
    </row>
    <row r="85" spans="1:10" s="10" customFormat="1" ht="12.75">
      <c r="A85" s="25" t="s">
        <v>98</v>
      </c>
      <c r="B85" s="25" t="s">
        <v>99</v>
      </c>
      <c r="C85" s="25" t="s">
        <v>103</v>
      </c>
      <c r="D85" s="26"/>
      <c r="E85" s="41">
        <v>19</v>
      </c>
      <c r="F85" s="39">
        <v>470</v>
      </c>
      <c r="G85" s="41"/>
      <c r="H85" s="50">
        <f>I85-I85/100*J6</f>
        <v>94</v>
      </c>
      <c r="I85" s="39">
        <f>F85/(1+G6/100)</f>
        <v>94</v>
      </c>
      <c r="J85" s="32">
        <f t="shared" si="2"/>
        <v>0</v>
      </c>
    </row>
    <row r="86" spans="1:10" s="10" customFormat="1" ht="12.75">
      <c r="A86" s="25" t="s">
        <v>98</v>
      </c>
      <c r="B86" s="25" t="s">
        <v>99</v>
      </c>
      <c r="C86" s="25" t="s">
        <v>84</v>
      </c>
      <c r="D86" s="26"/>
      <c r="E86" s="41">
        <v>17</v>
      </c>
      <c r="F86" s="39">
        <v>470</v>
      </c>
      <c r="G86" s="41"/>
      <c r="H86" s="50">
        <f>I86-I86/100*J6</f>
        <v>94</v>
      </c>
      <c r="I86" s="39">
        <f>F86/(1+G6/100)</f>
        <v>94</v>
      </c>
      <c r="J86" s="32">
        <f t="shared" si="2"/>
        <v>0</v>
      </c>
    </row>
    <row r="87" spans="1:10" s="10" customFormat="1" ht="12.75">
      <c r="A87" s="25" t="s">
        <v>98</v>
      </c>
      <c r="B87" s="25" t="s">
        <v>99</v>
      </c>
      <c r="C87" s="25" t="s">
        <v>104</v>
      </c>
      <c r="D87" s="26"/>
      <c r="E87" s="41">
        <v>25</v>
      </c>
      <c r="F87" s="39">
        <v>470</v>
      </c>
      <c r="G87" s="41"/>
      <c r="H87" s="50">
        <f>I87-I87/100*J6</f>
        <v>94</v>
      </c>
      <c r="I87" s="39">
        <f>F87/(1+G6/100)</f>
        <v>94</v>
      </c>
      <c r="J87" s="32">
        <f t="shared" si="2"/>
        <v>0</v>
      </c>
    </row>
    <row r="88" spans="1:10" s="10" customFormat="1" ht="12.75">
      <c r="A88" s="25" t="s">
        <v>98</v>
      </c>
      <c r="B88" s="25" t="s">
        <v>99</v>
      </c>
      <c r="C88" s="25" t="s">
        <v>83</v>
      </c>
      <c r="D88" s="26"/>
      <c r="E88" s="41">
        <v>3</v>
      </c>
      <c r="F88" s="39">
        <v>470</v>
      </c>
      <c r="G88" s="41"/>
      <c r="H88" s="50">
        <f>I88-I88/100*J6</f>
        <v>94</v>
      </c>
      <c r="I88" s="39">
        <f>F88/(1+G6/100)</f>
        <v>94</v>
      </c>
      <c r="J88" s="32">
        <f t="shared" si="2"/>
        <v>0</v>
      </c>
    </row>
    <row r="89" spans="1:10" s="10" customFormat="1" ht="12.75">
      <c r="A89" s="25" t="s">
        <v>98</v>
      </c>
      <c r="B89" s="25" t="s">
        <v>99</v>
      </c>
      <c r="C89" s="25" t="s">
        <v>90</v>
      </c>
      <c r="D89" s="26"/>
      <c r="E89" s="41">
        <v>29</v>
      </c>
      <c r="F89" s="39">
        <v>470</v>
      </c>
      <c r="G89" s="41"/>
      <c r="H89" s="50">
        <f>I89-I89/100*J6</f>
        <v>94</v>
      </c>
      <c r="I89" s="39">
        <f>F89/(1+G6/100)</f>
        <v>94</v>
      </c>
      <c r="J89" s="32">
        <f t="shared" si="2"/>
        <v>0</v>
      </c>
    </row>
    <row r="90" spans="1:10" s="10" customFormat="1" ht="12.75">
      <c r="A90" s="25" t="s">
        <v>98</v>
      </c>
      <c r="B90" s="25" t="s">
        <v>99</v>
      </c>
      <c r="C90" s="25" t="s">
        <v>18</v>
      </c>
      <c r="D90" s="26"/>
      <c r="E90" s="41">
        <v>58</v>
      </c>
      <c r="F90" s="39">
        <v>470</v>
      </c>
      <c r="G90" s="41"/>
      <c r="H90" s="50">
        <f>I90-I90/100*J6</f>
        <v>94</v>
      </c>
      <c r="I90" s="39">
        <f>F90/(1+G6/100)</f>
        <v>94</v>
      </c>
      <c r="J90" s="32">
        <f t="shared" si="2"/>
        <v>0</v>
      </c>
    </row>
    <row r="91" spans="1:10" s="10" customFormat="1" ht="12.75">
      <c r="A91" s="25" t="s">
        <v>98</v>
      </c>
      <c r="B91" s="25" t="s">
        <v>99</v>
      </c>
      <c r="C91" s="25" t="s">
        <v>85</v>
      </c>
      <c r="D91" s="26"/>
      <c r="E91" s="41">
        <v>6</v>
      </c>
      <c r="F91" s="39">
        <v>470</v>
      </c>
      <c r="G91" s="41"/>
      <c r="H91" s="50">
        <f>I91-I91/100*J6</f>
        <v>94</v>
      </c>
      <c r="I91" s="39">
        <f>F91/(1+G6/100)</f>
        <v>94</v>
      </c>
      <c r="J91" s="32">
        <f t="shared" si="2"/>
        <v>0</v>
      </c>
    </row>
    <row r="92" spans="1:10" s="10" customFormat="1" ht="12.75">
      <c r="A92" s="25" t="s">
        <v>98</v>
      </c>
      <c r="B92" s="25" t="s">
        <v>99</v>
      </c>
      <c r="C92" s="25" t="s">
        <v>94</v>
      </c>
      <c r="D92" s="26"/>
      <c r="E92" s="41">
        <v>967</v>
      </c>
      <c r="F92" s="39">
        <v>470</v>
      </c>
      <c r="G92" s="41"/>
      <c r="H92" s="50">
        <f>I92-I92/100*J6</f>
        <v>94</v>
      </c>
      <c r="I92" s="39">
        <f>F92/(1+G6/100)</f>
        <v>94</v>
      </c>
      <c r="J92" s="32">
        <f t="shared" si="2"/>
        <v>0</v>
      </c>
    </row>
    <row r="93" spans="1:10" s="10" customFormat="1" ht="12.75">
      <c r="A93" s="62" t="s">
        <v>105</v>
      </c>
      <c r="B93" s="63"/>
      <c r="C93" s="64"/>
      <c r="D93" s="26"/>
      <c r="E93" s="41"/>
      <c r="F93" s="39">
        <v>0</v>
      </c>
      <c r="G93" s="41"/>
      <c r="H93" s="50">
        <f>I93-I93/100*J6</f>
        <v>0</v>
      </c>
      <c r="I93" s="39">
        <f>F93/(1+G6/100)</f>
        <v>0</v>
      </c>
      <c r="J93" s="32">
        <f t="shared" si="2"/>
        <v>0</v>
      </c>
    </row>
    <row r="94" spans="1:10" s="10" customFormat="1" ht="12.75">
      <c r="A94" s="25" t="s">
        <v>106</v>
      </c>
      <c r="B94" s="25" t="s">
        <v>107</v>
      </c>
      <c r="C94" s="25" t="s">
        <v>18</v>
      </c>
      <c r="D94" s="26"/>
      <c r="E94" s="41">
        <v>14</v>
      </c>
      <c r="F94" s="39">
        <v>550</v>
      </c>
      <c r="G94" s="41"/>
      <c r="H94" s="50">
        <f>I94-I94/100*J6</f>
        <v>110</v>
      </c>
      <c r="I94" s="39">
        <f>F94/(1+G6/100)</f>
        <v>110</v>
      </c>
      <c r="J94" s="32">
        <f t="shared" si="2"/>
        <v>0</v>
      </c>
    </row>
    <row r="95" spans="1:10" s="10" customFormat="1" ht="12.75">
      <c r="A95" s="25" t="s">
        <v>106</v>
      </c>
      <c r="B95" s="25" t="s">
        <v>107</v>
      </c>
      <c r="C95" s="25" t="s">
        <v>95</v>
      </c>
      <c r="D95" s="26"/>
      <c r="E95" s="41">
        <v>9</v>
      </c>
      <c r="F95" s="39">
        <v>550</v>
      </c>
      <c r="G95" s="41"/>
      <c r="H95" s="50">
        <f>I95-I95/100*J6</f>
        <v>110</v>
      </c>
      <c r="I95" s="39">
        <f>F95/(1+G6/100)</f>
        <v>110</v>
      </c>
      <c r="J95" s="32">
        <f t="shared" si="2"/>
        <v>0</v>
      </c>
    </row>
    <row r="96" spans="1:10" s="10" customFormat="1" ht="12.75">
      <c r="A96" s="25" t="s">
        <v>106</v>
      </c>
      <c r="B96" s="25" t="s">
        <v>107</v>
      </c>
      <c r="C96" s="25" t="s">
        <v>101</v>
      </c>
      <c r="D96" s="26"/>
      <c r="E96" s="41">
        <v>80</v>
      </c>
      <c r="F96" s="39">
        <v>550</v>
      </c>
      <c r="G96" s="41"/>
      <c r="H96" s="50">
        <f>I96-I96/100*J6</f>
        <v>110</v>
      </c>
      <c r="I96" s="39">
        <f>F96/(1+G6/100)</f>
        <v>110</v>
      </c>
      <c r="J96" s="32">
        <f t="shared" si="2"/>
        <v>0</v>
      </c>
    </row>
    <row r="97" spans="1:10" s="10" customFormat="1" ht="12.75">
      <c r="A97" s="25" t="s">
        <v>106</v>
      </c>
      <c r="B97" s="25" t="s">
        <v>107</v>
      </c>
      <c r="C97" s="25" t="s">
        <v>100</v>
      </c>
      <c r="D97" s="26"/>
      <c r="E97" s="41">
        <v>94</v>
      </c>
      <c r="F97" s="39">
        <v>550</v>
      </c>
      <c r="G97" s="41"/>
      <c r="H97" s="50">
        <f>I97-I97/100*J6</f>
        <v>110</v>
      </c>
      <c r="I97" s="39">
        <f>F97/(1+G6/100)</f>
        <v>110</v>
      </c>
      <c r="J97" s="32">
        <f t="shared" si="2"/>
        <v>0</v>
      </c>
    </row>
    <row r="98" spans="1:10" s="10" customFormat="1" ht="12.75">
      <c r="A98" s="25" t="s">
        <v>106</v>
      </c>
      <c r="B98" s="25" t="s">
        <v>107</v>
      </c>
      <c r="C98" s="25" t="s">
        <v>108</v>
      </c>
      <c r="D98" s="26"/>
      <c r="E98" s="41">
        <v>207</v>
      </c>
      <c r="F98" s="39">
        <v>550</v>
      </c>
      <c r="G98" s="41"/>
      <c r="H98" s="50">
        <f>I98-I98/100*J6</f>
        <v>110</v>
      </c>
      <c r="I98" s="39">
        <f>F98/(1+G6/100)</f>
        <v>110</v>
      </c>
      <c r="J98" s="32">
        <f t="shared" si="2"/>
        <v>0</v>
      </c>
    </row>
    <row r="99" spans="1:10" s="10" customFormat="1" ht="12.75">
      <c r="A99" s="25" t="s">
        <v>106</v>
      </c>
      <c r="B99" s="25" t="s">
        <v>107</v>
      </c>
      <c r="C99" s="25" t="s">
        <v>72</v>
      </c>
      <c r="D99" s="26"/>
      <c r="E99" s="41">
        <v>14</v>
      </c>
      <c r="F99" s="39">
        <v>550</v>
      </c>
      <c r="G99" s="41"/>
      <c r="H99" s="50">
        <f>I99-I99/100*J6</f>
        <v>110</v>
      </c>
      <c r="I99" s="39">
        <f>F99/(1+G6/100)</f>
        <v>110</v>
      </c>
      <c r="J99" s="32">
        <f t="shared" si="2"/>
        <v>0</v>
      </c>
    </row>
    <row r="100" spans="1:10" s="10" customFormat="1" ht="12.75">
      <c r="A100" s="25" t="s">
        <v>106</v>
      </c>
      <c r="B100" s="25" t="s">
        <v>107</v>
      </c>
      <c r="C100" s="25" t="s">
        <v>94</v>
      </c>
      <c r="D100" s="26"/>
      <c r="E100" s="41">
        <v>683</v>
      </c>
      <c r="F100" s="39">
        <v>550</v>
      </c>
      <c r="G100" s="41"/>
      <c r="H100" s="50">
        <f>I100-I100/100*J6</f>
        <v>110</v>
      </c>
      <c r="I100" s="39">
        <f>F100/(1+G6/100)</f>
        <v>110</v>
      </c>
      <c r="J100" s="32">
        <f t="shared" si="2"/>
        <v>0</v>
      </c>
    </row>
    <row r="101" spans="1:10" s="10" customFormat="1" ht="12.75">
      <c r="A101" s="25" t="s">
        <v>106</v>
      </c>
      <c r="B101" s="25" t="s">
        <v>107</v>
      </c>
      <c r="C101" s="25" t="s">
        <v>109</v>
      </c>
      <c r="D101" s="26"/>
      <c r="E101" s="41">
        <v>3</v>
      </c>
      <c r="F101" s="39">
        <v>550</v>
      </c>
      <c r="G101" s="41"/>
      <c r="H101" s="50">
        <f>I101-I101/100*J6</f>
        <v>110</v>
      </c>
      <c r="I101" s="39">
        <f>F101/(1+G6/100)</f>
        <v>110</v>
      </c>
      <c r="J101" s="32">
        <f t="shared" si="2"/>
        <v>0</v>
      </c>
    </row>
    <row r="102" spans="1:10" s="10" customFormat="1" ht="12.75">
      <c r="A102" s="25" t="s">
        <v>106</v>
      </c>
      <c r="B102" s="25" t="s">
        <v>107</v>
      </c>
      <c r="C102" s="25" t="s">
        <v>110</v>
      </c>
      <c r="D102" s="26"/>
      <c r="E102" s="41">
        <v>112</v>
      </c>
      <c r="F102" s="39">
        <v>550</v>
      </c>
      <c r="G102" s="41"/>
      <c r="H102" s="50">
        <f>I102-I102/100*J6</f>
        <v>110</v>
      </c>
      <c r="I102" s="39">
        <f>F102/(1+G6/100)</f>
        <v>110</v>
      </c>
      <c r="J102" s="32">
        <f t="shared" si="2"/>
        <v>0</v>
      </c>
    </row>
    <row r="103" spans="1:10" s="10" customFormat="1" ht="12.75">
      <c r="A103" s="62" t="s">
        <v>111</v>
      </c>
      <c r="B103" s="63"/>
      <c r="C103" s="64"/>
      <c r="D103" s="26"/>
      <c r="E103" s="41"/>
      <c r="F103" s="39">
        <v>0</v>
      </c>
      <c r="G103" s="41"/>
      <c r="H103" s="50">
        <f>I103-I103/100*J6</f>
        <v>0</v>
      </c>
      <c r="I103" s="39">
        <f>F103/(1+G6/100)</f>
        <v>0</v>
      </c>
      <c r="J103" s="32">
        <f t="shared" si="2"/>
        <v>0</v>
      </c>
    </row>
    <row r="104" spans="1:10" s="10" customFormat="1" ht="56.25" customHeight="1">
      <c r="A104" s="25" t="s">
        <v>112</v>
      </c>
      <c r="B104"/>
      <c r="C104" s="25" t="s">
        <v>114</v>
      </c>
      <c r="D104" s="26"/>
      <c r="E104" s="41">
        <v>3</v>
      </c>
      <c r="F104" s="39">
        <v>750</v>
      </c>
      <c r="G104" s="41"/>
      <c r="H104" s="50">
        <f>I104-I104/100*J6</f>
        <v>150</v>
      </c>
      <c r="I104" s="39">
        <f>F104/(1+G6/100)</f>
        <v>150</v>
      </c>
      <c r="J104" s="32">
        <f t="shared" si="2"/>
        <v>0</v>
      </c>
    </row>
    <row r="105" spans="1:10" s="10" customFormat="1" ht="66" customHeight="1">
      <c r="A105" s="25" t="s">
        <v>112</v>
      </c>
      <c r="B105" s="25" t="s">
        <v>113</v>
      </c>
      <c r="C105" s="25" t="s">
        <v>115</v>
      </c>
      <c r="D105" s="26"/>
      <c r="E105" s="41">
        <v>4</v>
      </c>
      <c r="F105" s="39">
        <v>750</v>
      </c>
      <c r="G105" s="41"/>
      <c r="H105" s="50">
        <f>I105-I105/100*J6</f>
        <v>150</v>
      </c>
      <c r="I105" s="39">
        <f>F105/(1+G6/100)</f>
        <v>150</v>
      </c>
      <c r="J105" s="32">
        <f t="shared" si="2"/>
        <v>0</v>
      </c>
    </row>
    <row r="106" spans="1:10" s="10" customFormat="1" ht="12.75">
      <c r="A106" s="25" t="s">
        <v>116</v>
      </c>
      <c r="B106" s="25" t="s">
        <v>117</v>
      </c>
      <c r="C106" s="25" t="s">
        <v>53</v>
      </c>
      <c r="D106" s="26"/>
      <c r="E106" s="41">
        <v>68</v>
      </c>
      <c r="F106" s="39">
        <v>499</v>
      </c>
      <c r="G106" s="41"/>
      <c r="H106" s="50">
        <f>I106-I106/100*J6</f>
        <v>99.8</v>
      </c>
      <c r="I106" s="39">
        <f>F106/(1+G6/100)</f>
        <v>99.8</v>
      </c>
      <c r="J106" s="32">
        <f aca="true" t="shared" si="3" ref="J106:J116">I106*G106</f>
        <v>0</v>
      </c>
    </row>
    <row r="107" spans="1:10" s="10" customFormat="1" ht="12.75">
      <c r="A107" s="25" t="s">
        <v>116</v>
      </c>
      <c r="B107" s="25" t="s">
        <v>117</v>
      </c>
      <c r="C107" s="25" t="s">
        <v>51</v>
      </c>
      <c r="D107" s="26"/>
      <c r="E107" s="41">
        <v>95</v>
      </c>
      <c r="F107" s="39">
        <v>499</v>
      </c>
      <c r="G107" s="41"/>
      <c r="H107" s="50">
        <f>I107-I107/100*J6</f>
        <v>99.8</v>
      </c>
      <c r="I107" s="39">
        <f>F107/(1+G6/100)</f>
        <v>99.8</v>
      </c>
      <c r="J107" s="32">
        <f t="shared" si="3"/>
        <v>0</v>
      </c>
    </row>
    <row r="108" spans="1:10" s="10" customFormat="1" ht="12.75">
      <c r="A108" s="25" t="s">
        <v>116</v>
      </c>
      <c r="B108" s="25" t="s">
        <v>117</v>
      </c>
      <c r="C108" s="25" t="s">
        <v>50</v>
      </c>
      <c r="D108" s="26"/>
      <c r="E108" s="41">
        <v>105</v>
      </c>
      <c r="F108" s="39">
        <v>499</v>
      </c>
      <c r="G108" s="41"/>
      <c r="H108" s="50">
        <f>I108-I108/100*J6</f>
        <v>99.8</v>
      </c>
      <c r="I108" s="39">
        <f>F108/(1+G6/100)</f>
        <v>99.8</v>
      </c>
      <c r="J108" s="32">
        <f t="shared" si="3"/>
        <v>0</v>
      </c>
    </row>
    <row r="109" spans="1:10" s="10" customFormat="1" ht="15" customHeight="1">
      <c r="A109" s="25" t="s">
        <v>116</v>
      </c>
      <c r="B109" s="25" t="s">
        <v>117</v>
      </c>
      <c r="C109" s="25" t="s">
        <v>52</v>
      </c>
      <c r="D109" s="26"/>
      <c r="E109" s="41">
        <v>86</v>
      </c>
      <c r="F109" s="39">
        <v>499</v>
      </c>
      <c r="G109" s="41"/>
      <c r="H109" s="50">
        <f>I109-I109/100*J6</f>
        <v>99.8</v>
      </c>
      <c r="I109" s="39">
        <f>F109/(1+G6/100)</f>
        <v>99.8</v>
      </c>
      <c r="J109" s="32">
        <f t="shared" si="3"/>
        <v>0</v>
      </c>
    </row>
    <row r="110" spans="1:10" s="10" customFormat="1" ht="13.5" customHeight="1">
      <c r="A110" s="25" t="s">
        <v>116</v>
      </c>
      <c r="B110" s="25" t="s">
        <v>117</v>
      </c>
      <c r="C110" s="25" t="s">
        <v>32</v>
      </c>
      <c r="D110" s="26"/>
      <c r="E110" s="41">
        <v>42</v>
      </c>
      <c r="F110" s="39">
        <v>499</v>
      </c>
      <c r="G110" s="41"/>
      <c r="H110" s="50">
        <f>I110-I110/100*J6</f>
        <v>99.8</v>
      </c>
      <c r="I110" s="39">
        <f>F110/(1+G6/100)</f>
        <v>99.8</v>
      </c>
      <c r="J110" s="32">
        <f t="shared" si="3"/>
        <v>0</v>
      </c>
    </row>
    <row r="111" spans="1:10" s="10" customFormat="1" ht="12.75">
      <c r="A111" s="25" t="s">
        <v>116</v>
      </c>
      <c r="B111" s="25" t="s">
        <v>117</v>
      </c>
      <c r="C111" s="25" t="s">
        <v>33</v>
      </c>
      <c r="D111" s="26"/>
      <c r="E111" s="41">
        <v>87</v>
      </c>
      <c r="F111" s="39">
        <v>499</v>
      </c>
      <c r="G111" s="41"/>
      <c r="H111" s="50">
        <f>I111-I111/100*J6</f>
        <v>99.8</v>
      </c>
      <c r="I111" s="39">
        <f>F111/(1+G6/100)</f>
        <v>99.8</v>
      </c>
      <c r="J111" s="32">
        <f t="shared" si="3"/>
        <v>0</v>
      </c>
    </row>
    <row r="112" spans="1:10" s="10" customFormat="1" ht="15.75" customHeight="1">
      <c r="A112" s="25" t="s">
        <v>116</v>
      </c>
      <c r="B112" s="25" t="s">
        <v>117</v>
      </c>
      <c r="C112" s="25" t="s">
        <v>30</v>
      </c>
      <c r="D112" s="26"/>
      <c r="E112" s="41">
        <v>63</v>
      </c>
      <c r="F112" s="39">
        <v>499</v>
      </c>
      <c r="G112" s="41"/>
      <c r="H112" s="50">
        <f>I112-I112/100*J6</f>
        <v>99.8</v>
      </c>
      <c r="I112" s="39">
        <f>F112/(1+G6/100)</f>
        <v>99.8</v>
      </c>
      <c r="J112" s="32">
        <f t="shared" si="3"/>
        <v>0</v>
      </c>
    </row>
    <row r="113" spans="1:10" s="10" customFormat="1" ht="10.5" customHeight="1">
      <c r="A113" s="25" t="s">
        <v>116</v>
      </c>
      <c r="B113" s="25" t="s">
        <v>117</v>
      </c>
      <c r="C113" s="25" t="s">
        <v>31</v>
      </c>
      <c r="D113" s="26"/>
      <c r="E113" s="41">
        <v>39</v>
      </c>
      <c r="F113" s="39">
        <v>499</v>
      </c>
      <c r="G113" s="41"/>
      <c r="H113" s="50">
        <f>I113-I113/100*J6</f>
        <v>99.8</v>
      </c>
      <c r="I113" s="39">
        <f>F113/(1+G6/100)</f>
        <v>99.8</v>
      </c>
      <c r="J113" s="32">
        <f t="shared" si="3"/>
        <v>0</v>
      </c>
    </row>
    <row r="114" spans="1:10" s="10" customFormat="1" ht="52.5" customHeight="1">
      <c r="A114" s="25" t="s">
        <v>118</v>
      </c>
      <c r="B114" s="25" t="s">
        <v>119</v>
      </c>
      <c r="C114" s="25" t="s">
        <v>120</v>
      </c>
      <c r="D114" s="26"/>
      <c r="E114" s="41">
        <v>74</v>
      </c>
      <c r="F114" s="39">
        <v>499</v>
      </c>
      <c r="G114" s="41"/>
      <c r="H114" s="50">
        <f>I114-I114/100*J6</f>
        <v>99.8</v>
      </c>
      <c r="I114" s="39">
        <f>F114/(1+G6/100)</f>
        <v>99.8</v>
      </c>
      <c r="J114" s="32">
        <f t="shared" si="3"/>
        <v>0</v>
      </c>
    </row>
    <row r="115" spans="1:10" s="10" customFormat="1" ht="48.75" customHeight="1">
      <c r="A115" s="25" t="s">
        <v>118</v>
      </c>
      <c r="B115" s="25" t="s">
        <v>119</v>
      </c>
      <c r="C115" s="25" t="s">
        <v>121</v>
      </c>
      <c r="D115" s="26"/>
      <c r="E115" s="41">
        <v>29</v>
      </c>
      <c r="F115" s="39">
        <v>499</v>
      </c>
      <c r="G115" s="41"/>
      <c r="H115" s="50">
        <f>I115-I115/100*J6</f>
        <v>99.8</v>
      </c>
      <c r="I115" s="39">
        <f>F115/(1+G6/100)</f>
        <v>99.8</v>
      </c>
      <c r="J115" s="32">
        <f t="shared" si="3"/>
        <v>0</v>
      </c>
    </row>
    <row r="116" spans="1:10" s="10" customFormat="1" ht="39" customHeight="1">
      <c r="A116" s="25" t="s">
        <v>118</v>
      </c>
      <c r="B116" s="25" t="s">
        <v>119</v>
      </c>
      <c r="C116" s="25" t="s">
        <v>122</v>
      </c>
      <c r="D116" s="26"/>
      <c r="E116" s="41">
        <v>4</v>
      </c>
      <c r="F116" s="39">
        <v>499</v>
      </c>
      <c r="G116" s="41"/>
      <c r="H116" s="50">
        <f>I116-I116/100*J6</f>
        <v>99.8</v>
      </c>
      <c r="I116" s="39">
        <f>F116/(1+G6/100)</f>
        <v>99.8</v>
      </c>
      <c r="J116" s="32">
        <f t="shared" si="3"/>
        <v>0</v>
      </c>
    </row>
    <row r="117" spans="1:16" ht="15.75">
      <c r="A117" s="11"/>
      <c r="B117" s="11"/>
      <c r="C117" s="11"/>
      <c r="D117" s="11"/>
      <c r="E117" s="11"/>
      <c r="F117" s="33"/>
      <c r="G117" s="21"/>
      <c r="H117" s="51"/>
      <c r="I117" s="33"/>
      <c r="J117" s="33"/>
      <c r="K117" s="11"/>
      <c r="L117" s="11"/>
      <c r="M117" s="11"/>
      <c r="N117" s="11"/>
      <c r="O117" s="11"/>
      <c r="P117" s="3"/>
    </row>
    <row r="118" spans="4:22" ht="12.75">
      <c r="D118" s="12"/>
      <c r="E118" s="12"/>
      <c r="F118" s="34" t="s">
        <v>123</v>
      </c>
      <c r="G118" s="13" t="str">
        <f>CONCATENATE(G6)</f>
        <v>400</v>
      </c>
      <c r="H118" s="52" t="s">
        <v>124</v>
      </c>
      <c r="I118" s="34"/>
      <c r="J118" s="34">
        <f>SUM(J10:J116)</f>
        <v>0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1"/>
    </row>
    <row r="119" spans="4:22" ht="12.75">
      <c r="D119" s="12"/>
      <c r="E119" s="12"/>
      <c r="F119" s="34" t="s">
        <v>125</v>
      </c>
      <c r="G119" s="13"/>
      <c r="H119" s="52"/>
      <c r="I119" s="34"/>
      <c r="J119" s="34">
        <f>J118/100*0</f>
        <v>0</v>
      </c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1"/>
    </row>
    <row r="120" spans="4:22" ht="12.75">
      <c r="D120" s="12"/>
      <c r="E120" s="12"/>
      <c r="F120" s="34" t="s">
        <v>126</v>
      </c>
      <c r="G120" s="13" t="str">
        <f>CONCATENATE(J6)</f>
        <v>0</v>
      </c>
      <c r="H120" s="52" t="s">
        <v>124</v>
      </c>
      <c r="I120" s="34"/>
      <c r="J120" s="34">
        <f>J118-J118/100*J6</f>
        <v>0</v>
      </c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1"/>
    </row>
    <row r="121" spans="4:22" ht="12.75">
      <c r="D121" s="12"/>
      <c r="E121" s="12"/>
      <c r="F121" s="34"/>
      <c r="G121" s="13"/>
      <c r="H121" s="52"/>
      <c r="I121" s="34"/>
      <c r="J121" s="34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1"/>
    </row>
    <row r="122" spans="4:22" ht="12.75">
      <c r="D122" s="12"/>
      <c r="E122" s="12"/>
      <c r="F122" s="34"/>
      <c r="G122" s="13"/>
      <c r="H122" s="52"/>
      <c r="I122" s="34"/>
      <c r="J122" s="34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1"/>
    </row>
  </sheetData>
  <sheetProtection/>
  <mergeCells count="10">
    <mergeCell ref="A103:C103"/>
    <mergeCell ref="A10:C10"/>
    <mergeCell ref="A15:C15"/>
    <mergeCell ref="A45:C45"/>
    <mergeCell ref="A8:A9"/>
    <mergeCell ref="B8:B9"/>
    <mergeCell ref="C8:C9"/>
    <mergeCell ref="D8:E8"/>
    <mergeCell ref="A56:C56"/>
    <mergeCell ref="A93:C9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 Дата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Andrey</cp:lastModifiedBy>
  <dcterms:created xsi:type="dcterms:W3CDTF">2008-07-30T09:18:15Z</dcterms:created>
  <dcterms:modified xsi:type="dcterms:W3CDTF">2013-04-04T00:52:04Z</dcterms:modified>
  <cp:category/>
  <cp:version/>
  <cp:contentType/>
  <cp:contentStatus/>
</cp:coreProperties>
</file>