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<sst xmlns="http://schemas.openxmlformats.org/spreadsheetml/2006/main" count="37" uniqueCount="33">
  <si>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Cottage 3347 3707 80*150</t>
  </si>
  <si>
    <t>Genova 30011 6565-90 135*195</t>
  </si>
  <si>
    <t>Genova 30046 6525-90 160*230</t>
  </si>
  <si>
    <t>Happy GD802 cat blue 05/10 кот синий 110*160</t>
  </si>
  <si>
    <t>Happy GD818 mouse 05/10 малыш мышь 70*70 КР</t>
  </si>
  <si>
    <t>Kashqai 4301 500 200*300</t>
  </si>
  <si>
    <t>Lumini 25057 3010 120*170</t>
  </si>
  <si>
    <t>Nubian 64218 2545 160*230</t>
  </si>
  <si>
    <t>Sunny H74 red 80*160 ОВ</t>
  </si>
  <si>
    <t>Sunny T3 green 120*180 X</t>
  </si>
  <si>
    <t>Игровой Коврик Автодорога CHX83-G9009 133*200</t>
  </si>
  <si>
    <t>Коврик для ванной MT-1921 06 60*110</t>
  </si>
  <si>
    <t>Коврик для ванной MT-1945 04 60*110</t>
  </si>
  <si>
    <t>Коврик для ванной MT-1972 06 55*80</t>
  </si>
  <si>
    <t>Овчина Новозел. 1,5 шк. коричн.-снежн. 65*150 X</t>
  </si>
  <si>
    <t>НИК</t>
  </si>
  <si>
    <t>Наименование</t>
  </si>
  <si>
    <t>Ст-ть</t>
  </si>
  <si>
    <t>с орг</t>
  </si>
  <si>
    <t>ТР предв</t>
  </si>
  <si>
    <t>ИТОГО</t>
  </si>
  <si>
    <t>Стриповна</t>
  </si>
  <si>
    <t>Супер Наташа</t>
  </si>
  <si>
    <t>Julica</t>
  </si>
  <si>
    <t>natik75</t>
  </si>
  <si>
    <t>olgapres</t>
  </si>
  <si>
    <t>МарКа</t>
  </si>
  <si>
    <t>Ольга Андросова</t>
  </si>
  <si>
    <t>ЮлияГеннадьевна</t>
  </si>
  <si>
    <t>Luba Sh</t>
  </si>
  <si>
    <t>бисквит</t>
  </si>
  <si>
    <t>devjatka</t>
  </si>
  <si>
    <t>площадь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</si>
</sst>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36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6" fillId="8" borderId="10" xfId="0" applyFont="1" applyFill="1" applyBorder="1" applyAlignment="1">
      <alignment/>
    </xf>
    <xf numFmtId="0" fontId="2" fillId="8" borderId="10" xfId="0" applyFont="1" applyFill="1" applyBorder="1" applyAlignment="1">
      <alignment horizontal="left" vertical="top" wrapText="1"/>
    </xf>
    <xf numFmtId="4" fontId="2" fillId="8" borderId="10" xfId="0" applyNumberFormat="1" applyFont="1" applyFill="1" applyBorder="1" applyAlignment="1">
      <alignment horizontal="right" vertical="top"/>
    </xf>
    <xf numFmtId="1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2" fontId="2" fillId="8" borderId="10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B1">
      <selection activeCell="C23" sqref="C23"/>
    </sheetView>
  </sheetViews>
  <sheetFormatPr defaultColWidth="9.140625" defaultRowHeight="15"/>
  <cols>
    <col min="1" max="1" width="23.421875" style="0" customWidth="1"/>
    <col min="2" max="2" width="72.28125" style="0" customWidth="1"/>
    <col min="3" max="3" width="23.00390625" style="0" customWidth="1"/>
    <col min="4" max="6" width="13.7109375" style="0" customWidth="1"/>
  </cols>
  <sheetData>
    <row r="1" spans="1:7" ht="15">
      <c r="A1" s="10" t="s">
        <v>15</v>
      </c>
      <c r="B1" s="10" t="s">
        <v>16</v>
      </c>
      <c r="C1" s="10" t="s">
        <v>17</v>
      </c>
      <c r="D1" s="10" t="s">
        <v>18</v>
      </c>
      <c r="E1" s="10" t="s">
        <v>32</v>
      </c>
      <c r="F1" s="10" t="s">
        <v>19</v>
      </c>
      <c r="G1" s="10" t="s">
        <v>20</v>
      </c>
    </row>
    <row r="2" spans="1:7" ht="15" customHeight="1">
      <c r="A2" s="5" t="s">
        <v>31</v>
      </c>
      <c r="B2" s="2" t="s">
        <v>12</v>
      </c>
      <c r="C2" s="4">
        <v>1006.12</v>
      </c>
      <c r="D2" s="8">
        <f>C2*1.15</f>
        <v>1157.038</v>
      </c>
      <c r="E2" s="1">
        <f>60*110</f>
        <v>6600</v>
      </c>
      <c r="F2" s="8">
        <f>E2/150</f>
        <v>44</v>
      </c>
      <c r="G2" s="8">
        <f>F2+D2</f>
        <v>1201.038</v>
      </c>
    </row>
    <row r="3" spans="1:7" ht="15" customHeight="1">
      <c r="A3" s="11" t="s">
        <v>23</v>
      </c>
      <c r="B3" s="12" t="s">
        <v>2</v>
      </c>
      <c r="C3" s="13">
        <v>4798.66</v>
      </c>
      <c r="D3" s="14">
        <f aca="true" t="shared" si="0" ref="D3:D16">C3*1.15</f>
        <v>5518.459</v>
      </c>
      <c r="E3" s="15">
        <f>160*230</f>
        <v>36800</v>
      </c>
      <c r="F3" s="14">
        <f aca="true" t="shared" si="1" ref="F3:F16">E3/150</f>
        <v>245.33333333333334</v>
      </c>
      <c r="G3" s="15"/>
    </row>
    <row r="4" spans="1:7" ht="15" customHeight="1">
      <c r="A4" s="11" t="s">
        <v>23</v>
      </c>
      <c r="B4" s="12" t="s">
        <v>11</v>
      </c>
      <c r="C4" s="13">
        <v>1106.5</v>
      </c>
      <c r="D4" s="14">
        <f t="shared" si="0"/>
        <v>1272.475</v>
      </c>
      <c r="E4" s="15">
        <f>60*110</f>
        <v>6600</v>
      </c>
      <c r="F4" s="14">
        <f t="shared" si="1"/>
        <v>44</v>
      </c>
      <c r="G4" s="14">
        <f>D3+D4+F3+F4</f>
        <v>7080.267333333332</v>
      </c>
    </row>
    <row r="5" spans="1:7" ht="15" customHeight="1">
      <c r="A5" s="5" t="s">
        <v>29</v>
      </c>
      <c r="B5" s="2" t="s">
        <v>0</v>
      </c>
      <c r="C5" s="3">
        <v>822.66</v>
      </c>
      <c r="D5" s="8">
        <f t="shared" si="0"/>
        <v>946.0589999999999</v>
      </c>
      <c r="E5" s="1">
        <f>80*150</f>
        <v>12000</v>
      </c>
      <c r="F5" s="8">
        <f t="shared" si="1"/>
        <v>80</v>
      </c>
      <c r="G5" s="8">
        <f>F5+D5</f>
        <v>1026.0589999999997</v>
      </c>
    </row>
    <row r="6" spans="1:7" ht="15" customHeight="1">
      <c r="A6" s="11" t="s">
        <v>24</v>
      </c>
      <c r="B6" s="12" t="s">
        <v>10</v>
      </c>
      <c r="C6" s="13">
        <v>1498.79</v>
      </c>
      <c r="D6" s="14">
        <f t="shared" si="0"/>
        <v>1723.6084999999998</v>
      </c>
      <c r="E6" s="15">
        <f>133*200</f>
        <v>26600</v>
      </c>
      <c r="F6" s="14">
        <v>100</v>
      </c>
      <c r="G6" s="14">
        <f>F6+D6</f>
        <v>1823.6084999999998</v>
      </c>
    </row>
    <row r="7" spans="1:7" ht="15" customHeight="1">
      <c r="A7" s="5" t="s">
        <v>25</v>
      </c>
      <c r="B7" s="2" t="s">
        <v>14</v>
      </c>
      <c r="C7" s="4">
        <v>3418.71</v>
      </c>
      <c r="D7" s="8">
        <f t="shared" si="0"/>
        <v>3931.5164999999997</v>
      </c>
      <c r="E7" s="1">
        <f>65*150</f>
        <v>9750</v>
      </c>
      <c r="F7" s="8">
        <f t="shared" si="1"/>
        <v>65</v>
      </c>
      <c r="G7" s="8">
        <f>D7+F7</f>
        <v>3996.5164999999997</v>
      </c>
    </row>
    <row r="8" spans="1:7" ht="15" customHeight="1">
      <c r="A8" s="11" t="s">
        <v>30</v>
      </c>
      <c r="B8" s="12" t="s">
        <v>1</v>
      </c>
      <c r="C8" s="13">
        <v>3432.56</v>
      </c>
      <c r="D8" s="14">
        <f t="shared" si="0"/>
        <v>3947.4439999999995</v>
      </c>
      <c r="E8" s="15">
        <f>135*195</f>
        <v>26325</v>
      </c>
      <c r="F8" s="14">
        <f t="shared" si="1"/>
        <v>175.5</v>
      </c>
      <c r="G8" s="14">
        <f>F8+D8</f>
        <v>4122.9439999999995</v>
      </c>
    </row>
    <row r="9" spans="1:7" ht="15" customHeight="1">
      <c r="A9" s="5" t="s">
        <v>26</v>
      </c>
      <c r="B9" s="2" t="s">
        <v>7</v>
      </c>
      <c r="C9" s="4">
        <v>5944.38</v>
      </c>
      <c r="D9" s="8">
        <f t="shared" si="0"/>
        <v>6836.036999999999</v>
      </c>
      <c r="E9" s="1">
        <f>160*230</f>
        <v>36800</v>
      </c>
      <c r="F9" s="8">
        <f t="shared" si="1"/>
        <v>245.33333333333334</v>
      </c>
      <c r="G9" s="8">
        <f>F9+D9</f>
        <v>7081.370333333332</v>
      </c>
    </row>
    <row r="10" spans="1:7" ht="15" customHeight="1">
      <c r="A10" s="11" t="s">
        <v>27</v>
      </c>
      <c r="B10" s="12" t="s">
        <v>5</v>
      </c>
      <c r="C10" s="13">
        <v>16199.36</v>
      </c>
      <c r="D10" s="14">
        <f>C10*1.13</f>
        <v>18305.2768</v>
      </c>
      <c r="E10" s="15">
        <f>200*300</f>
        <v>60000</v>
      </c>
      <c r="F10" s="14">
        <f t="shared" si="1"/>
        <v>400</v>
      </c>
      <c r="G10" s="14">
        <f>F10+D10</f>
        <v>18705.2768</v>
      </c>
    </row>
    <row r="11" spans="1:7" ht="15" customHeight="1">
      <c r="A11" s="5" t="s">
        <v>21</v>
      </c>
      <c r="B11" s="2" t="s">
        <v>4</v>
      </c>
      <c r="C11" s="4">
        <v>1006.12</v>
      </c>
      <c r="D11" s="8">
        <f t="shared" si="0"/>
        <v>1157.038</v>
      </c>
      <c r="E11" s="1">
        <f>70*70</f>
        <v>4900</v>
      </c>
      <c r="F11" s="8">
        <f t="shared" si="1"/>
        <v>32.666666666666664</v>
      </c>
      <c r="G11" s="1"/>
    </row>
    <row r="12" spans="1:7" ht="15" customHeight="1">
      <c r="A12" s="5" t="s">
        <v>21</v>
      </c>
      <c r="B12" s="2" t="s">
        <v>8</v>
      </c>
      <c r="C12" s="4">
        <v>2019.15</v>
      </c>
      <c r="D12" s="8">
        <f t="shared" si="0"/>
        <v>2322.0225</v>
      </c>
      <c r="E12" s="1">
        <f>80*160</f>
        <v>12800</v>
      </c>
      <c r="F12" s="8">
        <v>120</v>
      </c>
      <c r="G12" s="1"/>
    </row>
    <row r="13" spans="1:7" ht="15" customHeight="1">
      <c r="A13" s="5" t="s">
        <v>21</v>
      </c>
      <c r="B13" s="2" t="s">
        <v>9</v>
      </c>
      <c r="C13" s="4">
        <v>3407.18</v>
      </c>
      <c r="D13" s="8">
        <f t="shared" si="0"/>
        <v>3918.2569999999996</v>
      </c>
      <c r="E13" s="1">
        <f>120*180</f>
        <v>21600</v>
      </c>
      <c r="F13" s="8">
        <v>200</v>
      </c>
      <c r="G13" s="8">
        <f>F11+F12+F13+D11+D12+D13</f>
        <v>7749.984166666666</v>
      </c>
    </row>
    <row r="14" spans="1:7" ht="15" customHeight="1">
      <c r="A14" s="11" t="s">
        <v>22</v>
      </c>
      <c r="B14" s="12" t="s">
        <v>13</v>
      </c>
      <c r="C14" s="16">
        <v>845.74</v>
      </c>
      <c r="D14" s="14">
        <f t="shared" si="0"/>
        <v>972.6009999999999</v>
      </c>
      <c r="E14" s="15">
        <f>55*80</f>
        <v>4400</v>
      </c>
      <c r="F14" s="14">
        <f t="shared" si="1"/>
        <v>29.333333333333332</v>
      </c>
      <c r="G14" s="14">
        <f>F14+D14</f>
        <v>1001.9343333333333</v>
      </c>
    </row>
    <row r="15" spans="1:7" ht="15" customHeight="1">
      <c r="A15" s="5" t="s">
        <v>28</v>
      </c>
      <c r="B15" s="2" t="s">
        <v>3</v>
      </c>
      <c r="C15" s="4">
        <v>3612.55</v>
      </c>
      <c r="D15" s="8">
        <f t="shared" si="0"/>
        <v>4154.4325</v>
      </c>
      <c r="E15" s="1">
        <f>110*160</f>
        <v>17600</v>
      </c>
      <c r="F15" s="8">
        <v>80</v>
      </c>
      <c r="G15" s="1"/>
    </row>
    <row r="16" spans="1:7" ht="15" customHeight="1">
      <c r="A16" s="5" t="s">
        <v>28</v>
      </c>
      <c r="B16" s="2" t="s">
        <v>6</v>
      </c>
      <c r="C16" s="4">
        <v>2942.19</v>
      </c>
      <c r="D16" s="8">
        <f t="shared" si="0"/>
        <v>3383.5184999999997</v>
      </c>
      <c r="E16" s="1">
        <f>120*170</f>
        <v>20400</v>
      </c>
      <c r="F16" s="8">
        <f t="shared" si="1"/>
        <v>136</v>
      </c>
      <c r="G16" s="8">
        <f>F15+F16+D15+D16</f>
        <v>7753.950999999999</v>
      </c>
    </row>
    <row r="17" spans="3:7" ht="15">
      <c r="C17" s="6"/>
      <c r="D17" s="18"/>
      <c r="E17" s="7">
        <f>SUM(E2:E16)</f>
        <v>303175</v>
      </c>
      <c r="F17" s="9">
        <f>SUM(F2:F16)</f>
        <v>1997.1666666666667</v>
      </c>
      <c r="G17" s="17"/>
    </row>
    <row r="18" ht="15">
      <c r="C1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2012-01-18T09:10:09Z</dcterms:created>
  <dcterms:modified xsi:type="dcterms:W3CDTF">2012-01-18T10:53:44Z</dcterms:modified>
  <cp:category/>
  <cp:version/>
  <cp:contentType/>
  <cp:contentStatus/>
</cp:coreProperties>
</file>