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<sst xmlns="http://schemas.openxmlformats.org/spreadsheetml/2006/main" count="38" uniqueCount="34">
  <si>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Beluchi 59385 1767 200*290 ОВ</t>
  </si>
  <si>
    <t>Casino 3079 2c90 160*230</t>
  </si>
  <si>
    <t>Confetti bath Karya 30 Black 60*100</t>
  </si>
  <si>
    <t>Confetti bath Myra 40 Beige 60*100</t>
  </si>
  <si>
    <t>Cottage 0872 1e06 135*190</t>
  </si>
  <si>
    <t>Genova 38257 6262-60 160*230</t>
  </si>
  <si>
    <t>Homyachok Nata</t>
  </si>
  <si>
    <t>Starlight 45003 3464 80*150</t>
  </si>
  <si>
    <t>Nasta Milos</t>
  </si>
  <si>
    <t>Игровой Коврик Blue City 140*200</t>
  </si>
  <si>
    <t>Овчина иск. овчина camel 60*100</t>
  </si>
  <si>
    <t>Придверный коврик Nippon 6012 45*75 ФГ</t>
  </si>
  <si>
    <t>Придверный коврик Nippon 6042-2 45*75 ФГ</t>
  </si>
  <si>
    <t>Matrix 51215 8969 200*290 ОВ</t>
  </si>
  <si>
    <t xml:space="preserve">NatalkaM*Zvezda </t>
  </si>
  <si>
    <t>Снежиночка</t>
  </si>
  <si>
    <t xml:space="preserve">НастюшаСолнышко </t>
  </si>
  <si>
    <t>Миралина</t>
  </si>
  <si>
    <t>Аксюта234</t>
  </si>
  <si>
    <t xml:space="preserve">Аниринка </t>
  </si>
  <si>
    <t>Mahleeva_Ann</t>
  </si>
  <si>
    <t xml:space="preserve">Звонкая </t>
  </si>
  <si>
    <t>Ник</t>
  </si>
  <si>
    <t>Арт</t>
  </si>
  <si>
    <t>Ст-ть</t>
  </si>
  <si>
    <t>С орг</t>
  </si>
  <si>
    <t>Итого</t>
  </si>
  <si>
    <t>к-т</t>
  </si>
  <si>
    <t>ТР</t>
  </si>
  <si>
    <t>Сдано</t>
  </si>
  <si>
    <t>(-)Вы мне,(+) я вам</t>
  </si>
  <si>
    <t>1 ед =</t>
  </si>
  <si>
    <t>всего ед</t>
  </si>
  <si>
    <t>ТР =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</si>
</sst>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;[Red]\-#,##0.00"/>
    <numFmt numFmtId="165" formatCode="#,##0.00_ ;[Red]\-#,##0.00\ "/>
    <numFmt numFmtId="166" formatCode="0.0000"/>
    <numFmt numFmtId="167" formatCode="0.000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 horizontal="left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52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/>
      <protection/>
    </xf>
    <xf numFmtId="2" fontId="3" fillId="0" borderId="10" xfId="52" applyNumberFormat="1" applyFont="1" applyBorder="1" applyAlignment="1">
      <alignment horizontal="right" vertical="top"/>
      <protection/>
    </xf>
    <xf numFmtId="0" fontId="3" fillId="4" borderId="10" xfId="52" applyFont="1" applyFill="1" applyBorder="1" applyAlignment="1">
      <alignment horizontal="center" vertical="top"/>
      <protection/>
    </xf>
    <xf numFmtId="0" fontId="3" fillId="4" borderId="10" xfId="52" applyFont="1" applyFill="1" applyBorder="1" applyAlignment="1">
      <alignment horizontal="left" vertical="top" wrapText="1"/>
      <protection/>
    </xf>
    <xf numFmtId="4" fontId="3" fillId="4" borderId="10" xfId="52" applyNumberFormat="1" applyFont="1" applyFill="1" applyBorder="1" applyAlignment="1">
      <alignment horizontal="right" vertical="top"/>
      <protection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/>
    </xf>
    <xf numFmtId="2" fontId="3" fillId="4" borderId="10" xfId="52" applyNumberFormat="1" applyFont="1" applyFill="1" applyBorder="1" applyAlignment="1">
      <alignment horizontal="right" vertical="top"/>
      <protection/>
    </xf>
    <xf numFmtId="0" fontId="27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/>
    </xf>
    <xf numFmtId="168" fontId="0" fillId="4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96;&#1072;\&#1040;&#1084;&#1080;-&#1082;&#1086;&#1074;&#1088;&#1099;\&#1057;&#1055;8\&#1057;&#1074;&#1077;&#1088;&#1082;&#1072;%208%20&#1089;%20&#1058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3.7109375" style="0" customWidth="1"/>
    <col min="2" max="2" width="40.57421875" style="0" customWidth="1"/>
    <col min="8" max="8" width="18.28125" style="0" customWidth="1"/>
  </cols>
  <sheetData>
    <row r="1" spans="1:9" ht="15">
      <c r="A1" s="17" t="s">
        <v>22</v>
      </c>
      <c r="B1" s="17" t="s">
        <v>23</v>
      </c>
      <c r="C1" s="17" t="s">
        <v>24</v>
      </c>
      <c r="D1" s="17" t="s">
        <v>25</v>
      </c>
      <c r="E1" s="17" t="s">
        <v>28</v>
      </c>
      <c r="F1" s="17" t="s">
        <v>26</v>
      </c>
      <c r="G1" s="17" t="s">
        <v>29</v>
      </c>
      <c r="H1" s="23" t="s">
        <v>30</v>
      </c>
      <c r="I1" s="17" t="s">
        <v>27</v>
      </c>
    </row>
    <row r="2" spans="1:9" ht="15">
      <c r="A2" s="7" t="s">
        <v>6</v>
      </c>
      <c r="B2" s="8" t="s">
        <v>7</v>
      </c>
      <c r="C2" s="9">
        <v>2076.84</v>
      </c>
      <c r="D2" s="6">
        <f>C2*1.15</f>
        <v>2388.366</v>
      </c>
      <c r="E2" s="20">
        <f>I2*I16</f>
        <v>170.22321428571428</v>
      </c>
      <c r="F2" s="6">
        <f>SUM(D2:E2)</f>
        <v>2558.589214285714</v>
      </c>
      <c r="G2" s="6">
        <v>2569</v>
      </c>
      <c r="H2" s="25">
        <f>G2-F2</f>
        <v>10.410785714285794</v>
      </c>
      <c r="I2" s="6">
        <v>2.5</v>
      </c>
    </row>
    <row r="3" spans="1:9" s="2" customFormat="1" ht="15.75" customHeight="1">
      <c r="A3" s="11" t="s">
        <v>20</v>
      </c>
      <c r="B3" s="12" t="s">
        <v>5</v>
      </c>
      <c r="C3" s="13">
        <v>4798.66</v>
      </c>
      <c r="D3" s="14">
        <f>C3*1.15</f>
        <v>5518.459</v>
      </c>
      <c r="E3" s="21">
        <f>I3*I16</f>
        <v>238.31249999999997</v>
      </c>
      <c r="F3" s="15">
        <f>SUM(D3:E3)</f>
        <v>5756.7715</v>
      </c>
      <c r="G3" s="15">
        <v>5818.5</v>
      </c>
      <c r="H3" s="26">
        <f>G3-F3</f>
        <v>61.72850000000017</v>
      </c>
      <c r="I3" s="15">
        <v>3.5</v>
      </c>
    </row>
    <row r="4" spans="1:9" s="2" customFormat="1" ht="14.25" customHeight="1">
      <c r="A4" s="7" t="s">
        <v>8</v>
      </c>
      <c r="B4" s="8" t="s">
        <v>9</v>
      </c>
      <c r="C4" s="9">
        <v>1577.25</v>
      </c>
      <c r="D4" s="6">
        <f>C4*1</f>
        <v>1577.25</v>
      </c>
      <c r="E4" s="22">
        <f>I16*I4</f>
        <v>136.17857142857142</v>
      </c>
      <c r="F4" s="1">
        <f>SUM(D4:E4)</f>
        <v>1713.4285714285713</v>
      </c>
      <c r="G4" s="1">
        <v>1687.25</v>
      </c>
      <c r="H4" s="27">
        <f>G4-F4</f>
        <v>-26.17857142857133</v>
      </c>
      <c r="I4" s="1">
        <v>2</v>
      </c>
    </row>
    <row r="5" spans="1:9" s="2" customFormat="1" ht="15" customHeight="1">
      <c r="A5" s="11" t="s">
        <v>14</v>
      </c>
      <c r="B5" s="12" t="s">
        <v>13</v>
      </c>
      <c r="C5" s="16">
        <v>9128.87</v>
      </c>
      <c r="D5" s="14">
        <f aca="true" t="shared" si="0" ref="D5:D10">C5*1.15</f>
        <v>10498.2005</v>
      </c>
      <c r="E5" s="21">
        <v>370</v>
      </c>
      <c r="F5" s="15">
        <f>SUM(D5:E5)</f>
        <v>10868.2005</v>
      </c>
      <c r="G5" s="15">
        <v>11050</v>
      </c>
      <c r="H5" s="26">
        <f>G5-F5</f>
        <v>181.79949999999917</v>
      </c>
      <c r="I5" s="15"/>
    </row>
    <row r="6" spans="1:9" s="2" customFormat="1" ht="15" customHeight="1">
      <c r="A6" s="7" t="s">
        <v>18</v>
      </c>
      <c r="B6" s="8" t="s">
        <v>0</v>
      </c>
      <c r="C6" s="9">
        <v>9128.87</v>
      </c>
      <c r="D6" s="6">
        <f>C6*1.13</f>
        <v>10315.6231</v>
      </c>
      <c r="E6" s="22">
        <f>I6*I16</f>
        <v>408.5357142857142</v>
      </c>
      <c r="F6" s="1"/>
      <c r="G6" s="1"/>
      <c r="H6" s="27"/>
      <c r="I6" s="24">
        <v>6</v>
      </c>
    </row>
    <row r="7" spans="1:9" s="2" customFormat="1" ht="17.25" customHeight="1">
      <c r="A7" s="7" t="s">
        <v>18</v>
      </c>
      <c r="B7" s="8" t="s">
        <v>2</v>
      </c>
      <c r="C7" s="9">
        <v>1471.1</v>
      </c>
      <c r="D7" s="6">
        <f>C7*1.13</f>
        <v>1662.3429999999998</v>
      </c>
      <c r="E7" s="22">
        <f>I7*I16</f>
        <v>68.08928571428571</v>
      </c>
      <c r="F7" s="1">
        <f>SUM(D6:E7)</f>
        <v>12454.591100000001</v>
      </c>
      <c r="G7" s="1">
        <v>12428</v>
      </c>
      <c r="H7" s="27">
        <f>G7-F7</f>
        <v>-26.59110000000146</v>
      </c>
      <c r="I7" s="24">
        <v>1</v>
      </c>
    </row>
    <row r="8" spans="1:9" s="2" customFormat="1" ht="15.75" customHeight="1">
      <c r="A8" s="11" t="s">
        <v>19</v>
      </c>
      <c r="B8" s="12" t="s">
        <v>11</v>
      </c>
      <c r="C8" s="16">
        <v>886.12</v>
      </c>
      <c r="D8" s="14">
        <f t="shared" si="0"/>
        <v>1019.0379999999999</v>
      </c>
      <c r="E8" s="21">
        <f>I8*I16</f>
        <v>68.08928571428571</v>
      </c>
      <c r="F8" s="15">
        <f>SUM(D8:E8)</f>
        <v>1087.1272857142856</v>
      </c>
      <c r="G8" s="15">
        <v>1100</v>
      </c>
      <c r="H8" s="26">
        <f>G8-F8</f>
        <v>12.872714285714437</v>
      </c>
      <c r="I8" s="15">
        <v>1</v>
      </c>
    </row>
    <row r="9" spans="1:9" s="2" customFormat="1" ht="16.5" customHeight="1">
      <c r="A9" s="7" t="s">
        <v>21</v>
      </c>
      <c r="B9" s="8" t="s">
        <v>4</v>
      </c>
      <c r="C9" s="9">
        <v>1758.4</v>
      </c>
      <c r="D9" s="6">
        <f t="shared" si="0"/>
        <v>2022.1599999999999</v>
      </c>
      <c r="E9" s="22">
        <f>I9*I16</f>
        <v>136.17857142857142</v>
      </c>
      <c r="F9" s="1">
        <f>SUM(D9:E9)</f>
        <v>2158.3385714285714</v>
      </c>
      <c r="G9" s="1">
        <v>2183</v>
      </c>
      <c r="H9" s="27">
        <f>G9-F9</f>
        <v>24.661428571428587</v>
      </c>
      <c r="I9" s="24">
        <v>2</v>
      </c>
    </row>
    <row r="10" spans="1:9" s="2" customFormat="1" ht="15.75" customHeight="1">
      <c r="A10" s="11" t="s">
        <v>17</v>
      </c>
      <c r="B10" s="12" t="s">
        <v>1</v>
      </c>
      <c r="C10" s="13">
        <v>3299.87</v>
      </c>
      <c r="D10" s="14">
        <f t="shared" si="0"/>
        <v>3794.8504999999996</v>
      </c>
      <c r="E10" s="21">
        <f>I10*I16</f>
        <v>340.44642857142856</v>
      </c>
      <c r="F10" s="15">
        <f>SUM(D10:E10)</f>
        <v>4135.296928571428</v>
      </c>
      <c r="G10" s="15">
        <v>4194.85</v>
      </c>
      <c r="H10" s="26">
        <f>G10-F10</f>
        <v>59.553071428572366</v>
      </c>
      <c r="I10" s="15">
        <v>5</v>
      </c>
    </row>
    <row r="11" spans="1:9" s="2" customFormat="1" ht="16.5" customHeight="1">
      <c r="A11" s="7" t="s">
        <v>16</v>
      </c>
      <c r="B11" s="8" t="s">
        <v>10</v>
      </c>
      <c r="C11" s="9">
        <v>1010.73</v>
      </c>
      <c r="D11" s="6">
        <f>C11*1.15</f>
        <v>1162.3395</v>
      </c>
      <c r="E11" s="22">
        <f>I11*I16</f>
        <v>136.17857142857142</v>
      </c>
      <c r="F11" s="1"/>
      <c r="G11" s="1"/>
      <c r="H11" s="27"/>
      <c r="I11" s="24">
        <v>2</v>
      </c>
    </row>
    <row r="12" spans="1:9" s="2" customFormat="1" ht="16.5" customHeight="1">
      <c r="A12" s="7" t="s">
        <v>16</v>
      </c>
      <c r="B12" s="8" t="s">
        <v>11</v>
      </c>
      <c r="C12" s="10">
        <v>886.12</v>
      </c>
      <c r="D12" s="6">
        <f>C12*1.15</f>
        <v>1019.0379999999999</v>
      </c>
      <c r="E12" s="22">
        <f>I12*I16</f>
        <v>68.08928571428571</v>
      </c>
      <c r="F12" s="1">
        <f>SUM(D11:E12)</f>
        <v>2385.645357142857</v>
      </c>
      <c r="G12" s="24">
        <v>2321.4</v>
      </c>
      <c r="H12" s="28">
        <f>G12-F12</f>
        <v>-64.24535714285685</v>
      </c>
      <c r="I12" s="24">
        <v>1</v>
      </c>
    </row>
    <row r="13" spans="1:9" s="2" customFormat="1" ht="15" customHeight="1">
      <c r="A13" s="11" t="s">
        <v>15</v>
      </c>
      <c r="B13" s="12" t="s">
        <v>3</v>
      </c>
      <c r="C13" s="13">
        <v>1211.49</v>
      </c>
      <c r="D13" s="14">
        <f>C13*1.15</f>
        <v>1393.2134999999998</v>
      </c>
      <c r="E13" s="21">
        <f>I13*I16</f>
        <v>68.08928571428571</v>
      </c>
      <c r="F13" s="15"/>
      <c r="G13" s="15"/>
      <c r="H13" s="26"/>
      <c r="I13" s="15">
        <v>1</v>
      </c>
    </row>
    <row r="14" spans="1:9" s="2" customFormat="1" ht="15" customHeight="1">
      <c r="A14" s="11" t="s">
        <v>15</v>
      </c>
      <c r="B14" s="12" t="s">
        <v>12</v>
      </c>
      <c r="C14" s="16">
        <v>886.12</v>
      </c>
      <c r="D14" s="14">
        <f>C14*1.15</f>
        <v>1019.0379999999999</v>
      </c>
      <c r="E14" s="21">
        <f>I14*I16</f>
        <v>68.08928571428571</v>
      </c>
      <c r="F14" s="15">
        <f>SUM(D13:E14)</f>
        <v>2548.4300714285714</v>
      </c>
      <c r="G14" s="15">
        <v>2543</v>
      </c>
      <c r="H14" s="26">
        <f>G14-F14</f>
        <v>-5.430071428571409</v>
      </c>
      <c r="I14" s="15">
        <v>1</v>
      </c>
    </row>
    <row r="15" spans="3:9" s="2" customFormat="1" ht="18" customHeight="1">
      <c r="C15" s="5"/>
      <c r="D15" s="18"/>
      <c r="E15" s="2">
        <f>SUM(E2:E14)</f>
        <v>2276.5000000000005</v>
      </c>
      <c r="H15" s="2" t="s">
        <v>32</v>
      </c>
      <c r="I15" s="2">
        <f>SUM(I2:I14)</f>
        <v>28</v>
      </c>
    </row>
    <row r="16" spans="3:9" s="2" customFormat="1" ht="19.5" customHeight="1">
      <c r="C16" s="5"/>
      <c r="D16" s="5" t="s">
        <v>33</v>
      </c>
      <c r="E16" s="2">
        <f>E15-E5</f>
        <v>1906.5000000000005</v>
      </c>
      <c r="H16" s="2" t="s">
        <v>31</v>
      </c>
      <c r="I16" s="19">
        <f>1906.5/I15</f>
        <v>68.08928571428571</v>
      </c>
    </row>
    <row r="17" ht="15">
      <c r="B17" s="3"/>
    </row>
    <row r="19" ht="15">
      <c r="B19" s="4"/>
    </row>
    <row r="20" ht="15">
      <c r="B2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2013-03-04T08:12:36Z</dcterms:created>
  <dcterms:modified xsi:type="dcterms:W3CDTF">2013-03-25T12:30:01Z</dcterms:modified>
  <cp:category/>
  <cp:version/>
  <cp:contentType/>
  <cp:contentStatus/>
</cp:coreProperties>
</file>