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<sst xmlns="http://schemas.openxmlformats.org/spreadsheetml/2006/main" count="59" uniqueCount="35">
  <si>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Стол Теодор Б</t>
  </si>
  <si>
    <t>Кресло "Багама", Н=71*65*48 03/10В К</t>
  </si>
  <si>
    <t>Кресло-качалка с подножкой (056) 05/17 Б</t>
  </si>
  <si>
    <t>Комплект обеденный LaMokko L (стол+2 стула Larisa) LaMokko L Б</t>
  </si>
  <si>
    <t>Подвесное кресло "Lunar" Black</t>
  </si>
  <si>
    <t>ст-ть</t>
  </si>
  <si>
    <t>с орг</t>
  </si>
  <si>
    <t>Вес</t>
  </si>
  <si>
    <t>НИК</t>
  </si>
  <si>
    <t>milana30</t>
  </si>
  <si>
    <t>Indra </t>
  </si>
  <si>
    <t>нат-тер</t>
  </si>
  <si>
    <t>ШикАна</t>
  </si>
  <si>
    <t>ТР</t>
  </si>
  <si>
    <t>Итого</t>
  </si>
  <si>
    <t>Кресло-качалка с подножкой (Promo) 05/17 Б (KD) P</t>
  </si>
  <si>
    <t>Lariss@</t>
  </si>
  <si>
    <t>Владлена70 </t>
  </si>
  <si>
    <t>Elfik </t>
  </si>
  <si>
    <t>Кресло-мешок "БинБэг" Венге</t>
  </si>
  <si>
    <t>Кресло-мешок "БинБэг" Жемчужный</t>
  </si>
  <si>
    <t>Кресло-мешок "БинБэг" Лайм</t>
  </si>
  <si>
    <t>Кресло-мешок "БинБэг" Океан</t>
  </si>
  <si>
    <t>Кресло-мешок "БинБэг" Фиолетовый</t>
  </si>
  <si>
    <t>karamelika-a</t>
  </si>
  <si>
    <t>Сдано</t>
  </si>
  <si>
    <t>Комплект кофейный "Багама" Promo (стол+2 кресла+диван) 03/10 Б Promo</t>
  </si>
  <si>
    <t>Комплект кофейный "Terrace Set" (стол+2 кресла) Terrace Promo-Б</t>
  </si>
  <si>
    <t>Beluchi</t>
  </si>
  <si>
    <t>Черемнякова </t>
  </si>
  <si>
    <t>Таяя </t>
  </si>
  <si>
    <t>картошка36</t>
  </si>
  <si>
    <t>BUTTERFLAY</t>
  </si>
  <si>
    <t>колбасный торт</t>
  </si>
  <si>
    <t>1 кг=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</si>
</sst>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1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41" fillId="0" borderId="10" xfId="0" applyFont="1" applyBorder="1" applyAlignment="1">
      <alignment/>
    </xf>
    <xf numFmtId="2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40" fillId="6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2" fontId="0" fillId="6" borderId="10" xfId="0" applyNumberFormat="1" applyFill="1" applyBorder="1" applyAlignment="1">
      <alignment/>
    </xf>
    <xf numFmtId="1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4" fontId="0" fillId="6" borderId="10" xfId="0" applyNumberFormat="1" applyFill="1" applyBorder="1" applyAlignment="1">
      <alignment horizontal="right" vertical="top"/>
    </xf>
    <xf numFmtId="1" fontId="41" fillId="6" borderId="10" xfId="0" applyNumberFormat="1" applyFont="1" applyFill="1" applyBorder="1" applyAlignment="1">
      <alignment/>
    </xf>
    <xf numFmtId="0" fontId="0" fillId="6" borderId="10" xfId="42" applyFont="1" applyFill="1" applyBorder="1" applyAlignment="1" applyProtection="1">
      <alignment/>
      <protection/>
    </xf>
    <xf numFmtId="4" fontId="0" fillId="6" borderId="10" xfId="0" applyNumberFormat="1" applyFill="1" applyBorder="1" applyAlignment="1">
      <alignment/>
    </xf>
    <xf numFmtId="2" fontId="0" fillId="6" borderId="10" xfId="0" applyNumberFormat="1" applyFill="1" applyBorder="1" applyAlignment="1">
      <alignment horizontal="right" vertical="top"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s@" TargetMode="External" /><Relationship Id="rId2" Type="http://schemas.openxmlformats.org/officeDocument/2006/relationships/hyperlink" Target="http://forum.sibmama.ru/viewtopic.php?t=910292&amp;start=705" TargetMode="External" /><Relationship Id="rId3" Type="http://schemas.openxmlformats.org/officeDocument/2006/relationships/hyperlink" Target="http://forum.sibmama.ru/viewtopic.php?t=910292&amp;start=70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6.421875" style="0" customWidth="1"/>
    <col min="2" max="2" width="60.57421875" style="0" customWidth="1"/>
    <col min="3" max="4" width="9.57421875" style="0" bestFit="1" customWidth="1"/>
    <col min="6" max="6" width="17.57421875" style="0" customWidth="1"/>
    <col min="7" max="7" width="5.421875" style="0" customWidth="1"/>
  </cols>
  <sheetData>
    <row r="1" spans="1:8" ht="15">
      <c r="A1" s="5" t="s">
        <v>8</v>
      </c>
      <c r="B1" s="5" t="s">
        <v>27</v>
      </c>
      <c r="C1" s="5" t="s">
        <v>5</v>
      </c>
      <c r="D1" s="5" t="s">
        <v>6</v>
      </c>
      <c r="E1" s="5" t="s">
        <v>13</v>
      </c>
      <c r="F1" s="5" t="s">
        <v>14</v>
      </c>
      <c r="G1" s="5" t="s">
        <v>7</v>
      </c>
      <c r="H1" s="5" t="s">
        <v>25</v>
      </c>
    </row>
    <row r="2" spans="1:8" ht="15" customHeight="1">
      <c r="A2" s="1" t="s">
        <v>28</v>
      </c>
      <c r="B2" s="7" t="s">
        <v>26</v>
      </c>
      <c r="C2" s="14">
        <v>8450</v>
      </c>
      <c r="D2" s="14">
        <f>C2*1.15</f>
        <v>9717.5</v>
      </c>
      <c r="E2" s="16">
        <f>G2*$D$30</f>
        <v>292.09302325581393</v>
      </c>
      <c r="F2" s="6">
        <f>SUM(D2:E2)</f>
        <v>10009.593023255813</v>
      </c>
      <c r="G2" s="4">
        <v>30</v>
      </c>
      <c r="H2" s="4"/>
    </row>
    <row r="3" spans="1:8" ht="15" customHeight="1">
      <c r="A3" s="17" t="s">
        <v>32</v>
      </c>
      <c r="B3" s="18" t="s">
        <v>27</v>
      </c>
      <c r="C3" s="19">
        <v>5290</v>
      </c>
      <c r="D3" s="19">
        <f>C3*1.15</f>
        <v>6083.499999999999</v>
      </c>
      <c r="E3" s="20">
        <f aca="true" t="shared" si="0" ref="E3:E26">G3*$D$30</f>
        <v>150.91472868217053</v>
      </c>
      <c r="F3" s="23">
        <f>SUM(D3:E3)</f>
        <v>6234.41472868217</v>
      </c>
      <c r="G3" s="21">
        <v>15.5</v>
      </c>
      <c r="H3" s="21"/>
    </row>
    <row r="4" spans="1:8" ht="15" customHeight="1">
      <c r="A4" s="1" t="s">
        <v>18</v>
      </c>
      <c r="B4" s="7" t="s">
        <v>15</v>
      </c>
      <c r="C4" s="8">
        <v>4860</v>
      </c>
      <c r="D4" s="4">
        <f>C4*1.15</f>
        <v>5589</v>
      </c>
      <c r="E4" s="16">
        <f t="shared" si="0"/>
        <v>146.04651162790697</v>
      </c>
      <c r="F4" s="10">
        <f>SUM(D4:E4)</f>
        <v>5735.0465116279065</v>
      </c>
      <c r="G4" s="9">
        <v>15</v>
      </c>
      <c r="H4" s="4">
        <v>5894</v>
      </c>
    </row>
    <row r="5" spans="1:8" ht="15" customHeight="1">
      <c r="A5" s="17" t="s">
        <v>10</v>
      </c>
      <c r="B5" s="18" t="s">
        <v>1</v>
      </c>
      <c r="C5" s="22">
        <v>2573</v>
      </c>
      <c r="D5" s="21">
        <f>C5*1.15</f>
        <v>2958.95</v>
      </c>
      <c r="E5" s="20">
        <f t="shared" si="0"/>
        <v>53.55038759689922</v>
      </c>
      <c r="F5" s="23">
        <f>SUM(D5:E5)</f>
        <v>3012.500387596899</v>
      </c>
      <c r="G5" s="21">
        <v>5.5</v>
      </c>
      <c r="H5" s="21">
        <v>3014</v>
      </c>
    </row>
    <row r="6" spans="1:8" ht="15" customHeight="1">
      <c r="A6" s="11" t="s">
        <v>24</v>
      </c>
      <c r="B6" s="4" t="s">
        <v>19</v>
      </c>
      <c r="C6" s="8">
        <v>1695</v>
      </c>
      <c r="D6" s="4">
        <f>C6*1.11</f>
        <v>1881.4500000000003</v>
      </c>
      <c r="E6" s="16">
        <f t="shared" si="0"/>
        <v>48.68217054263566</v>
      </c>
      <c r="F6" s="4"/>
      <c r="G6" s="4">
        <v>5</v>
      </c>
      <c r="H6" s="4"/>
    </row>
    <row r="7" spans="1:8" ht="15">
      <c r="A7" s="11" t="s">
        <v>24</v>
      </c>
      <c r="B7" s="4" t="s">
        <v>19</v>
      </c>
      <c r="C7" s="8">
        <v>1695</v>
      </c>
      <c r="D7" s="4">
        <f>C7*1.11</f>
        <v>1881.4500000000003</v>
      </c>
      <c r="E7" s="16">
        <f t="shared" si="0"/>
        <v>48.68217054263566</v>
      </c>
      <c r="F7" s="4"/>
      <c r="G7" s="4">
        <v>5</v>
      </c>
      <c r="H7" s="4"/>
    </row>
    <row r="8" spans="1:8" ht="15">
      <c r="A8" s="11" t="s">
        <v>24</v>
      </c>
      <c r="B8" s="4" t="s">
        <v>20</v>
      </c>
      <c r="C8" s="8">
        <v>1695</v>
      </c>
      <c r="D8" s="4">
        <f>C8*1.11</f>
        <v>1881.4500000000003</v>
      </c>
      <c r="E8" s="16">
        <f t="shared" si="0"/>
        <v>48.68217054263566</v>
      </c>
      <c r="F8" s="4"/>
      <c r="G8" s="4">
        <v>5</v>
      </c>
      <c r="H8" s="4"/>
    </row>
    <row r="9" spans="1:8" ht="15">
      <c r="A9" s="11" t="s">
        <v>24</v>
      </c>
      <c r="B9" s="4" t="s">
        <v>20</v>
      </c>
      <c r="C9" s="8">
        <v>1695</v>
      </c>
      <c r="D9" s="4">
        <f>C9*1.11</f>
        <v>1881.4500000000003</v>
      </c>
      <c r="E9" s="16">
        <f t="shared" si="0"/>
        <v>48.68217054263566</v>
      </c>
      <c r="F9" s="4"/>
      <c r="G9" s="4">
        <v>5</v>
      </c>
      <c r="H9" s="4"/>
    </row>
    <row r="10" spans="1:8" ht="15">
      <c r="A10" s="11" t="s">
        <v>24</v>
      </c>
      <c r="B10" s="4" t="s">
        <v>21</v>
      </c>
      <c r="C10" s="8">
        <v>1695</v>
      </c>
      <c r="D10" s="4">
        <f>C10*1.11</f>
        <v>1881.4500000000003</v>
      </c>
      <c r="E10" s="16">
        <f t="shared" si="0"/>
        <v>48.68217054263566</v>
      </c>
      <c r="F10" s="4"/>
      <c r="G10" s="4">
        <v>5</v>
      </c>
      <c r="H10" s="4"/>
    </row>
    <row r="11" spans="1:8" ht="15">
      <c r="A11" s="11" t="s">
        <v>24</v>
      </c>
      <c r="B11" s="4" t="s">
        <v>21</v>
      </c>
      <c r="C11" s="8">
        <v>1695</v>
      </c>
      <c r="D11" s="4">
        <f>C11*1.11</f>
        <v>1881.4500000000003</v>
      </c>
      <c r="E11" s="16">
        <f t="shared" si="0"/>
        <v>48.68217054263566</v>
      </c>
      <c r="F11" s="4"/>
      <c r="G11" s="4">
        <v>5</v>
      </c>
      <c r="H11" s="4"/>
    </row>
    <row r="12" spans="1:8" ht="15">
      <c r="A12" s="11" t="s">
        <v>24</v>
      </c>
      <c r="B12" s="4" t="s">
        <v>22</v>
      </c>
      <c r="C12" s="8">
        <v>1695</v>
      </c>
      <c r="D12" s="4">
        <f>C12*1.11</f>
        <v>1881.4500000000003</v>
      </c>
      <c r="E12" s="16">
        <f t="shared" si="0"/>
        <v>48.68217054263566</v>
      </c>
      <c r="F12" s="4"/>
      <c r="G12" s="4">
        <v>5</v>
      </c>
      <c r="H12" s="4"/>
    </row>
    <row r="13" spans="1:8" ht="15">
      <c r="A13" s="11" t="s">
        <v>24</v>
      </c>
      <c r="B13" s="4" t="s">
        <v>22</v>
      </c>
      <c r="C13" s="8">
        <v>1695</v>
      </c>
      <c r="D13" s="4">
        <f>C13*1.11</f>
        <v>1881.4500000000003</v>
      </c>
      <c r="E13" s="16">
        <f t="shared" si="0"/>
        <v>48.68217054263566</v>
      </c>
      <c r="F13" s="4"/>
      <c r="G13" s="4">
        <v>5</v>
      </c>
      <c r="H13" s="4"/>
    </row>
    <row r="14" spans="1:8" ht="15">
      <c r="A14" s="11" t="s">
        <v>24</v>
      </c>
      <c r="B14" s="4" t="s">
        <v>23</v>
      </c>
      <c r="C14" s="8">
        <v>1695</v>
      </c>
      <c r="D14" s="4">
        <f>C14*1.11</f>
        <v>1881.4500000000003</v>
      </c>
      <c r="E14" s="16">
        <f t="shared" si="0"/>
        <v>48.68217054263566</v>
      </c>
      <c r="F14" s="4"/>
      <c r="G14" s="4">
        <v>5</v>
      </c>
      <c r="H14" s="4"/>
    </row>
    <row r="15" spans="1:8" ht="15">
      <c r="A15" s="11" t="s">
        <v>24</v>
      </c>
      <c r="B15" s="4" t="s">
        <v>23</v>
      </c>
      <c r="C15" s="8">
        <v>1695</v>
      </c>
      <c r="D15" s="4">
        <f>C15*1.11</f>
        <v>1881.4500000000003</v>
      </c>
      <c r="E15" s="16">
        <f t="shared" si="0"/>
        <v>48.68217054263566</v>
      </c>
      <c r="F15" s="6">
        <f>SUM(D6:E15)</f>
        <v>19301.321705426362</v>
      </c>
      <c r="G15" s="4">
        <v>5</v>
      </c>
      <c r="H15" s="4">
        <v>19164</v>
      </c>
    </row>
    <row r="16" spans="1:8" ht="15">
      <c r="A16" s="24" t="s">
        <v>16</v>
      </c>
      <c r="B16" s="18" t="s">
        <v>15</v>
      </c>
      <c r="C16" s="25">
        <v>4860</v>
      </c>
      <c r="D16" s="21">
        <f>C16*1.15</f>
        <v>5589</v>
      </c>
      <c r="E16" s="20">
        <f t="shared" si="0"/>
        <v>146.04651162790697</v>
      </c>
      <c r="F16" s="23">
        <f>SUM(D16:E16)</f>
        <v>5735.0465116279065</v>
      </c>
      <c r="G16" s="21">
        <v>15</v>
      </c>
      <c r="H16" s="21">
        <v>5894</v>
      </c>
    </row>
    <row r="17" spans="1:8" ht="15">
      <c r="A17" s="1" t="s">
        <v>9</v>
      </c>
      <c r="B17" s="2" t="s">
        <v>0</v>
      </c>
      <c r="C17" s="3">
        <v>2898</v>
      </c>
      <c r="D17" s="4">
        <f>C17*1.15</f>
        <v>3332.7</v>
      </c>
      <c r="E17" s="16">
        <f t="shared" si="0"/>
        <v>73.02325581395348</v>
      </c>
      <c r="F17" s="12"/>
      <c r="G17" s="4">
        <v>7.5</v>
      </c>
      <c r="H17" s="4"/>
    </row>
    <row r="18" spans="1:8" ht="15" customHeight="1">
      <c r="A18" s="1" t="s">
        <v>9</v>
      </c>
      <c r="B18" s="2" t="s">
        <v>2</v>
      </c>
      <c r="C18" s="3">
        <v>5980</v>
      </c>
      <c r="D18" s="4">
        <f>C18*1.15</f>
        <v>6876.999999999999</v>
      </c>
      <c r="E18" s="16">
        <f t="shared" si="0"/>
        <v>136.31007751937983</v>
      </c>
      <c r="F18" s="6">
        <f>SUM(D17:E18)</f>
        <v>10419.033333333331</v>
      </c>
      <c r="G18" s="4">
        <v>14</v>
      </c>
      <c r="H18" s="4">
        <v>10758</v>
      </c>
    </row>
    <row r="19" spans="1:8" ht="15">
      <c r="A19" s="17" t="s">
        <v>17</v>
      </c>
      <c r="B19" s="18" t="s">
        <v>15</v>
      </c>
      <c r="C19" s="25">
        <v>4860</v>
      </c>
      <c r="D19" s="21">
        <f>C19*1.15</f>
        <v>5589</v>
      </c>
      <c r="E19" s="20">
        <f t="shared" si="0"/>
        <v>146.04651162790697</v>
      </c>
      <c r="F19" s="23">
        <f>SUM(D19:E19)</f>
        <v>5735.0465116279065</v>
      </c>
      <c r="G19" s="21">
        <v>15</v>
      </c>
      <c r="H19" s="21">
        <v>5894</v>
      </c>
    </row>
    <row r="20" spans="1:8" ht="14.25" customHeight="1">
      <c r="A20" s="1" t="s">
        <v>31</v>
      </c>
      <c r="B20" s="7" t="s">
        <v>26</v>
      </c>
      <c r="C20" s="14">
        <v>8450</v>
      </c>
      <c r="D20" s="14">
        <f>C20*1.15</f>
        <v>9717.5</v>
      </c>
      <c r="E20" s="16">
        <f t="shared" si="0"/>
        <v>292.09302325581393</v>
      </c>
      <c r="F20" s="6">
        <f>SUM(D20:E20)</f>
        <v>10009.593023255813</v>
      </c>
      <c r="G20" s="4">
        <v>30</v>
      </c>
      <c r="H20" s="4"/>
    </row>
    <row r="21" spans="1:8" ht="15.75" customHeight="1">
      <c r="A21" s="17" t="s">
        <v>33</v>
      </c>
      <c r="B21" s="18" t="s">
        <v>26</v>
      </c>
      <c r="C21" s="19">
        <v>8450</v>
      </c>
      <c r="D21" s="19">
        <f>C21*1.15</f>
        <v>9717.5</v>
      </c>
      <c r="E21" s="20">
        <f t="shared" si="0"/>
        <v>292.09302325581393</v>
      </c>
      <c r="F21" s="23">
        <f>SUM(D21:E21)</f>
        <v>10009.593023255813</v>
      </c>
      <c r="G21" s="21">
        <v>30</v>
      </c>
      <c r="H21" s="21"/>
    </row>
    <row r="22" spans="1:8" ht="16.5" customHeight="1">
      <c r="A22" s="1" t="s">
        <v>11</v>
      </c>
      <c r="B22" s="2" t="s">
        <v>3</v>
      </c>
      <c r="C22" s="13">
        <v>10425</v>
      </c>
      <c r="D22" s="14">
        <f>C22*1.13</f>
        <v>11780.249999999998</v>
      </c>
      <c r="E22" s="16">
        <f t="shared" si="0"/>
        <v>214.20155038759688</v>
      </c>
      <c r="F22" s="6">
        <f>SUM(D22:E22)</f>
        <v>11994.451550387595</v>
      </c>
      <c r="G22" s="4">
        <v>22</v>
      </c>
      <c r="H22" s="4">
        <v>12791</v>
      </c>
    </row>
    <row r="23" spans="1:8" ht="13.5" customHeight="1">
      <c r="A23" s="17" t="s">
        <v>30</v>
      </c>
      <c r="B23" s="18" t="s">
        <v>27</v>
      </c>
      <c r="C23" s="19">
        <v>5290</v>
      </c>
      <c r="D23" s="19">
        <f>C23*1.15</f>
        <v>6083.499999999999</v>
      </c>
      <c r="E23" s="20">
        <f t="shared" si="0"/>
        <v>150.91472868217053</v>
      </c>
      <c r="F23" s="23">
        <f>SUM(D23:E23)</f>
        <v>6234.41472868217</v>
      </c>
      <c r="G23" s="21">
        <v>15.5</v>
      </c>
      <c r="H23" s="21"/>
    </row>
    <row r="24" spans="1:8" ht="15.75" customHeight="1">
      <c r="A24" s="1" t="s">
        <v>29</v>
      </c>
      <c r="B24" s="7" t="s">
        <v>27</v>
      </c>
      <c r="C24" s="14">
        <v>5290</v>
      </c>
      <c r="D24" s="14">
        <f>C24*1.15</f>
        <v>6083.499999999999</v>
      </c>
      <c r="E24" s="16">
        <f t="shared" si="0"/>
        <v>150.91472868217053</v>
      </c>
      <c r="F24" s="6">
        <f>SUM(D24:E24)</f>
        <v>6234.41472868217</v>
      </c>
      <c r="G24" s="4">
        <v>15.5</v>
      </c>
      <c r="H24" s="4">
        <v>6224</v>
      </c>
    </row>
    <row r="25" spans="1:8" ht="15" customHeight="1">
      <c r="A25" s="17" t="s">
        <v>12</v>
      </c>
      <c r="B25" s="18" t="s">
        <v>4</v>
      </c>
      <c r="C25" s="26">
        <v>10695</v>
      </c>
      <c r="D25" s="19">
        <f>C25*1.13</f>
        <v>12085.349999999999</v>
      </c>
      <c r="E25" s="20">
        <f t="shared" si="0"/>
        <v>360.2480620155039</v>
      </c>
      <c r="F25" s="23"/>
      <c r="G25" s="21">
        <v>37</v>
      </c>
      <c r="H25" s="21"/>
    </row>
    <row r="26" spans="1:9" ht="15" customHeight="1">
      <c r="A26" s="17" t="s">
        <v>12</v>
      </c>
      <c r="B26" s="21" t="s">
        <v>19</v>
      </c>
      <c r="C26" s="19">
        <v>1695</v>
      </c>
      <c r="D26" s="19">
        <f>C26*1.13</f>
        <v>1915.35</v>
      </c>
      <c r="E26" s="20">
        <f t="shared" si="0"/>
        <v>48.68217054263566</v>
      </c>
      <c r="F26" s="23">
        <f>SUM(D25:E26)</f>
        <v>14409.630232558138</v>
      </c>
      <c r="G26" s="21">
        <v>5</v>
      </c>
      <c r="H26" s="21">
        <v>13731</v>
      </c>
      <c r="I26" s="27">
        <f>F26-H26</f>
        <v>678.6302325581382</v>
      </c>
    </row>
    <row r="27" spans="3:7" ht="15">
      <c r="C27" s="15">
        <f>SUM(C2:C26)</f>
        <v>107016</v>
      </c>
      <c r="D27" s="15"/>
      <c r="E27" s="27">
        <f>SUM(E2:E26)</f>
        <v>3139.999999999999</v>
      </c>
      <c r="F27" s="27"/>
      <c r="G27">
        <f>SUM(G2:G26)</f>
        <v>322.5</v>
      </c>
    </row>
    <row r="28" spans="4:6" ht="15">
      <c r="D28" s="15"/>
      <c r="F28" s="27"/>
    </row>
    <row r="30" spans="3:5" ht="15">
      <c r="C30" t="s">
        <v>34</v>
      </c>
      <c r="D30">
        <f>E30/G27</f>
        <v>9.736434108527131</v>
      </c>
      <c r="E30">
        <v>3140</v>
      </c>
    </row>
  </sheetData>
  <sheetProtection/>
  <hyperlinks>
    <hyperlink ref="A16" r:id="rId1" display="Lariss@"/>
    <hyperlink ref="A6" r:id="rId2" display="http://forum.sibmama.ru/viewtopic.php?t=910292&amp;start=705"/>
    <hyperlink ref="A12:A20" r:id="rId3" display="http://forum.sibmama.ru/viewtopic.php?t=910292&amp;start=705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2014-07-22T16:42:54Z</dcterms:created>
  <dcterms:modified xsi:type="dcterms:W3CDTF">2014-07-30T18:00:20Z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