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240" windowHeight="12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<sst xmlns="http://schemas.openxmlformats.org/spreadsheetml/2006/main" count="75" uniqueCount="52">
  <si>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05BP5P DK15 Рюкзак FACTOR 20L GLA GLACIER</t>
  </si>
  <si>
    <t>2000315 Носки термо DK ж WOMENS HIGHBACK SOCK YELLOW.Размер: M/L</t>
  </si>
  <si>
    <t>2000315 Носки термо жен. DK WOMENS HIGHBACK SOCK INK.Размер: M/L</t>
  </si>
  <si>
    <t>2000318 Носки термо жен. DK WOMENS ULTRA SOCK MOSS.Размер: S/M</t>
  </si>
  <si>
    <t>8680086 Шапка жен. DK JADE RAINBOW</t>
  </si>
  <si>
    <t>8680087 Перчатки жен. DK JADE FINGERLESS GLV RAINBOW</t>
  </si>
  <si>
    <t>8680574 Шапочка ж DK KAYLA BLACK</t>
  </si>
  <si>
    <t>8160050 Чехол д/маски DK GOGGLE CASE PHANTOM</t>
  </si>
  <si>
    <t>8160050 Чехол д/маски DK GOGGLE CASE WOODSMAN</t>
  </si>
  <si>
    <t>8160012 Сумка дорожная DK GROOMER NORTHWEST</t>
  </si>
  <si>
    <t>8260056 Сумка для аксессуаров жен. DK WOMENS SCHOOL CASE CROSSHATCH</t>
  </si>
  <si>
    <t>8130019 Рюкзак DK EXIT 20L DAKOTA</t>
  </si>
  <si>
    <t>8130040 Рюкзак DK FACTOR 20L HOOD</t>
  </si>
  <si>
    <t>8130005 Рюкзак DK NETWORK 31L COLUMBIA</t>
  </si>
  <si>
    <t>8260035 Сумка дорожная жен. DK DIVA 4L LUX</t>
  </si>
  <si>
    <t>8220113 Сумка жен. DK LOLA 2L LUX</t>
  </si>
  <si>
    <t>8150-901-26 Кошелек DK Mambo Wallet Black</t>
  </si>
  <si>
    <t>8150-006-26 Сумка DK Samba Purse Maroon</t>
  </si>
  <si>
    <t>8350265 Сумка с колесами DK ж WOMENS OVER/UNDER 64L JASMINE</t>
  </si>
  <si>
    <t>8350155 Сумка с колесами DK ж WOMENS SPLIT ROLLER 65L CAPRI</t>
  </si>
  <si>
    <t>8350102 Сумка с колесами DK ж WOMENS VENTURE DUFFLE 40L CAPRI</t>
  </si>
  <si>
    <t>8350104 Сумка с колесами DK ж WOMENS VENTURE DUFFLE 90L CAPRI</t>
  </si>
  <si>
    <t>8350482 Сумка DK ж WOMENS EQ BAG 23L SAVANNA</t>
  </si>
  <si>
    <t>8350482 Сумка ж DK GIRLS EQ BAG X-SMALL FLOURISH</t>
  </si>
  <si>
    <t>Perola</t>
  </si>
  <si>
    <t>Стервочка </t>
  </si>
  <si>
    <t>Salsa </t>
  </si>
  <si>
    <t>eirnata</t>
  </si>
  <si>
    <t>Olivya </t>
  </si>
  <si>
    <t>Стервочка</t>
  </si>
  <si>
    <t>Olya Yana </t>
  </si>
  <si>
    <t>kreimerok </t>
  </si>
  <si>
    <t>Ник</t>
  </si>
  <si>
    <t>Арт</t>
  </si>
  <si>
    <t>Ст-ть</t>
  </si>
  <si>
    <t>С орг</t>
  </si>
  <si>
    <t>ТР</t>
  </si>
  <si>
    <t>Итого</t>
  </si>
  <si>
    <t>8130059 Рюкзак DK CAPITOL 23L WOLF</t>
  </si>
  <si>
    <t>09BP1R DK15 Рюкзак жен. COSMO 6.5L LTF LATTICE FLORAL</t>
  </si>
  <si>
    <t>05BP8Y DK15 Рюкзак MANUAL 20L BRC BIRCH</t>
  </si>
  <si>
    <t>2000310 Носки термо DK FREERIDE SOCK CITRON.Размер: M/L</t>
  </si>
  <si>
    <t>8820001 Ремень DK RAIL BELT BLACK w13</t>
  </si>
  <si>
    <t>Nastf Milos</t>
  </si>
  <si>
    <t>Стручева</t>
  </si>
  <si>
    <t>Blum37</t>
  </si>
  <si>
    <t>ТР=</t>
  </si>
  <si>
    <t>1ед=</t>
  </si>
  <si>
    <t>Сдано</t>
  </si>
  <si>
    <t>К-т</t>
  </si>
  <si>
    <t>(-) Вы мне (+) я вам</t>
  </si>
  <si>
    <t>2000301 Носки термо DK HIGHBACK SOCK RED.Размер: M/L ( ПРИШЕЛ ПЕРЕСОРТ:ЦВЕТ ЧЕРНЫЙ, Р-Р  S-M)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</si>
</sst>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60"/>
      <name val="Verdana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sz val="11"/>
      <color rgb="FFC00000"/>
      <name val="Calibri"/>
      <family val="2"/>
    </font>
    <font>
      <sz val="8"/>
      <color rgb="FFC00000"/>
      <name val="Verdana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6" borderId="10" xfId="0" applyFont="1" applyFill="1" applyBorder="1" applyAlignment="1">
      <alignment/>
    </xf>
    <xf numFmtId="0" fontId="0" fillId="6" borderId="10" xfId="0" applyFill="1" applyBorder="1" applyAlignment="1">
      <alignment horizontal="left" vertical="top" wrapText="1"/>
    </xf>
    <xf numFmtId="4" fontId="0" fillId="6" borderId="10" xfId="0" applyNumberFormat="1" applyFill="1" applyBorder="1" applyAlignment="1">
      <alignment horizontal="right" vertical="top"/>
    </xf>
    <xf numFmtId="2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 horizontal="right" vertical="top"/>
    </xf>
    <xf numFmtId="1" fontId="0" fillId="6" borderId="10" xfId="0" applyNumberFormat="1" applyFill="1" applyBorder="1" applyAlignment="1">
      <alignment/>
    </xf>
    <xf numFmtId="0" fontId="2" fillId="6" borderId="10" xfId="0" applyFont="1" applyFill="1" applyBorder="1" applyAlignment="1">
      <alignment/>
    </xf>
    <xf numFmtId="0" fontId="3" fillId="33" borderId="10" xfId="42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right" vertical="top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1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right" vertical="top"/>
    </xf>
    <xf numFmtId="2" fontId="0" fillId="0" borderId="10" xfId="0" applyNumberFormat="1" applyFill="1" applyBorder="1" applyAlignment="1">
      <alignment/>
    </xf>
    <xf numFmtId="0" fontId="42" fillId="6" borderId="10" xfId="0" applyFont="1" applyFill="1" applyBorder="1" applyAlignment="1">
      <alignment horizontal="left" vertical="top" wrapText="1"/>
    </xf>
    <xf numFmtId="0" fontId="43" fillId="6" borderId="10" xfId="0" applyFont="1" applyFill="1" applyBorder="1" applyAlignment="1">
      <alignment/>
    </xf>
    <xf numFmtId="0" fontId="42" fillId="0" borderId="0" xfId="0" applyFont="1" applyAlignment="1">
      <alignment/>
    </xf>
    <xf numFmtId="2" fontId="0" fillId="6" borderId="10" xfId="0" applyNumberFormat="1" applyFont="1" applyFill="1" applyBorder="1" applyAlignment="1">
      <alignment horizontal="right" vertical="top"/>
    </xf>
    <xf numFmtId="2" fontId="0" fillId="6" borderId="10" xfId="0" applyNumberFormat="1" applyFont="1" applyFill="1" applyBorder="1" applyAlignment="1">
      <alignment/>
    </xf>
    <xf numFmtId="1" fontId="0" fillId="6" borderId="10" xfId="0" applyNumberFormat="1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 vertical="top"/>
    </xf>
    <xf numFmtId="0" fontId="0" fillId="0" borderId="11" xfId="0" applyBorder="1" applyAlignment="1">
      <alignment/>
    </xf>
    <xf numFmtId="2" fontId="0" fillId="0" borderId="0" xfId="0" applyNumberFormat="1" applyFill="1" applyBorder="1" applyAlignment="1">
      <alignment/>
    </xf>
    <xf numFmtId="1" fontId="44" fillId="6" borderId="10" xfId="0" applyNumberFormat="1" applyFont="1" applyFill="1" applyBorder="1" applyAlignment="1">
      <alignment/>
    </xf>
    <xf numFmtId="1" fontId="44" fillId="0" borderId="10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73875&amp;start=45" TargetMode="External" /><Relationship Id="rId2" Type="http://schemas.openxmlformats.org/officeDocument/2006/relationships/hyperlink" Target="http://forum.sibmama.ru/viewtopic.php?t=973875&amp;start=45" TargetMode="External" /><Relationship Id="rId3" Type="http://schemas.openxmlformats.org/officeDocument/2006/relationships/hyperlink" Target="http://forum.sibmama.ru/viewtopic.php?t=973875&amp;start=3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4">
      <selection activeCell="I1" sqref="A1:I1"/>
    </sheetView>
  </sheetViews>
  <sheetFormatPr defaultColWidth="9.140625" defaultRowHeight="15"/>
  <cols>
    <col min="1" max="1" width="12.7109375" style="0" customWidth="1"/>
    <col min="2" max="2" width="70.8515625" style="0" customWidth="1"/>
    <col min="5" max="5" width="7.8515625" style="0" customWidth="1"/>
    <col min="7" max="7" width="8.28125" style="0" customWidth="1"/>
    <col min="8" max="8" width="19.7109375" style="0" customWidth="1"/>
    <col min="9" max="9" width="5.140625" style="0" customWidth="1"/>
  </cols>
  <sheetData>
    <row r="1" spans="1:9" ht="15">
      <c r="A1" s="35" t="s">
        <v>32</v>
      </c>
      <c r="B1" s="35" t="s">
        <v>33</v>
      </c>
      <c r="C1" s="35" t="s">
        <v>34</v>
      </c>
      <c r="D1" s="35" t="s">
        <v>35</v>
      </c>
      <c r="E1" s="35" t="s">
        <v>36</v>
      </c>
      <c r="F1" s="35" t="s">
        <v>37</v>
      </c>
      <c r="G1" s="35" t="s">
        <v>48</v>
      </c>
      <c r="H1" s="35" t="s">
        <v>50</v>
      </c>
      <c r="I1" s="35" t="s">
        <v>49</v>
      </c>
    </row>
    <row r="2" spans="1:9" ht="15" customHeight="1">
      <c r="A2" s="3" t="s">
        <v>28</v>
      </c>
      <c r="B2" s="4" t="s">
        <v>0</v>
      </c>
      <c r="C2" s="5">
        <v>1215.45</v>
      </c>
      <c r="D2" s="6">
        <f>C2*1.15</f>
        <v>1397.7675</v>
      </c>
      <c r="E2" s="9">
        <f>I2*$E$37</f>
        <v>43.813719008264464</v>
      </c>
      <c r="F2" s="6">
        <f>SUM(D2:E2)</f>
        <v>1441.5812190082645</v>
      </c>
      <c r="G2" s="7">
        <v>1457.77</v>
      </c>
      <c r="H2" s="33">
        <f>G2-F2</f>
        <v>16.188780991735484</v>
      </c>
      <c r="I2" s="7">
        <v>30</v>
      </c>
    </row>
    <row r="3" spans="1:9" ht="15" customHeight="1">
      <c r="A3" s="11" t="s">
        <v>45</v>
      </c>
      <c r="B3" s="12" t="s">
        <v>38</v>
      </c>
      <c r="C3" s="13">
        <v>1153.29</v>
      </c>
      <c r="D3" s="14">
        <f>C3*1.15</f>
        <v>1326.2834999999998</v>
      </c>
      <c r="E3" s="29">
        <f aca="true" t="shared" si="0" ref="E3:E33">I3*$E$37</f>
        <v>43.813719008264464</v>
      </c>
      <c r="F3" s="14">
        <f>SUM(D3:E3)</f>
        <v>1370.0972190082643</v>
      </c>
      <c r="G3" s="28">
        <v>1380</v>
      </c>
      <c r="H3" s="34">
        <f aca="true" t="shared" si="1" ref="H3:H33">G3-F3</f>
        <v>9.902780991735654</v>
      </c>
      <c r="I3" s="28">
        <v>30</v>
      </c>
    </row>
    <row r="4" spans="1:9" ht="15" customHeight="1">
      <c r="A4" s="3" t="s">
        <v>27</v>
      </c>
      <c r="B4" s="4" t="s">
        <v>11</v>
      </c>
      <c r="C4" s="5">
        <v>1014.91</v>
      </c>
      <c r="D4" s="6">
        <f>C4*1</f>
        <v>1014.91</v>
      </c>
      <c r="E4" s="9">
        <f t="shared" si="0"/>
        <v>43.813719008264464</v>
      </c>
      <c r="F4" s="7"/>
      <c r="G4" s="7"/>
      <c r="H4" s="33"/>
      <c r="I4" s="7">
        <v>30</v>
      </c>
    </row>
    <row r="5" spans="1:9" ht="15" customHeight="1">
      <c r="A5" s="3" t="s">
        <v>27</v>
      </c>
      <c r="B5" s="4" t="s">
        <v>22</v>
      </c>
      <c r="C5" s="8">
        <v>919.91</v>
      </c>
      <c r="D5" s="6">
        <f>C5*1</f>
        <v>919.91</v>
      </c>
      <c r="E5" s="9">
        <f t="shared" si="0"/>
        <v>29.209146005509645</v>
      </c>
      <c r="F5" s="7"/>
      <c r="G5" s="6"/>
      <c r="H5" s="33"/>
      <c r="I5" s="7">
        <v>20</v>
      </c>
    </row>
    <row r="6" spans="1:9" ht="15" customHeight="1">
      <c r="A6" s="3" t="s">
        <v>27</v>
      </c>
      <c r="B6" s="4" t="s">
        <v>23</v>
      </c>
      <c r="C6" s="8">
        <v>857.64</v>
      </c>
      <c r="D6" s="6">
        <f>C6*1</f>
        <v>857.64</v>
      </c>
      <c r="E6" s="9">
        <f t="shared" si="0"/>
        <v>29.209146005509645</v>
      </c>
      <c r="F6" s="6">
        <f>SUM(D4:E6)</f>
        <v>2894.692011019284</v>
      </c>
      <c r="G6" s="7">
        <v>2894.69</v>
      </c>
      <c r="H6" s="33"/>
      <c r="I6" s="7">
        <v>20</v>
      </c>
    </row>
    <row r="7" spans="1:9" ht="15" customHeight="1">
      <c r="A7" s="16" t="s">
        <v>31</v>
      </c>
      <c r="B7" s="18" t="s">
        <v>20</v>
      </c>
      <c r="C7" s="19">
        <v>2207.79</v>
      </c>
      <c r="D7" s="20">
        <f>C7*1.15</f>
        <v>2538.9584999999997</v>
      </c>
      <c r="E7" s="29">
        <f t="shared" si="0"/>
        <v>146.04573002754822</v>
      </c>
      <c r="F7" s="14">
        <f>SUM(D7:E7)</f>
        <v>2685.004230027548</v>
      </c>
      <c r="G7" s="28">
        <v>2358</v>
      </c>
      <c r="H7" s="34">
        <f t="shared" si="1"/>
        <v>-327.00423002754815</v>
      </c>
      <c r="I7" s="28">
        <v>100</v>
      </c>
    </row>
    <row r="8" spans="1:9" ht="15" customHeight="1">
      <c r="A8" s="10" t="s">
        <v>43</v>
      </c>
      <c r="B8" s="4" t="s">
        <v>39</v>
      </c>
      <c r="C8" s="8">
        <v>784.4</v>
      </c>
      <c r="D8" s="6">
        <f>C8*1</f>
        <v>784.4</v>
      </c>
      <c r="E8" s="9">
        <f t="shared" si="0"/>
        <v>29.209146005509645</v>
      </c>
      <c r="F8" s="6">
        <f>SUM(D8:E8)</f>
        <v>813.6091460055096</v>
      </c>
      <c r="G8" s="7">
        <v>815</v>
      </c>
      <c r="H8" s="33">
        <f t="shared" si="1"/>
        <v>1.390853994490385</v>
      </c>
      <c r="I8" s="7">
        <v>20</v>
      </c>
    </row>
    <row r="9" spans="1:9" ht="15" customHeight="1">
      <c r="A9" s="16" t="s">
        <v>30</v>
      </c>
      <c r="B9" s="12" t="s">
        <v>19</v>
      </c>
      <c r="C9" s="13">
        <v>3795.07</v>
      </c>
      <c r="D9" s="14">
        <f aca="true" t="shared" si="2" ref="D9:D33">C9*1.15</f>
        <v>4364.3305</v>
      </c>
      <c r="E9" s="29">
        <f t="shared" si="0"/>
        <v>438.1371900826446</v>
      </c>
      <c r="F9" s="15"/>
      <c r="G9" s="28"/>
      <c r="H9" s="34"/>
      <c r="I9" s="28">
        <v>300</v>
      </c>
    </row>
    <row r="10" spans="1:9" ht="15" customHeight="1">
      <c r="A10" s="16" t="s">
        <v>30</v>
      </c>
      <c r="B10" s="12" t="s">
        <v>19</v>
      </c>
      <c r="C10" s="13">
        <v>3795.07</v>
      </c>
      <c r="D10" s="14">
        <f t="shared" si="2"/>
        <v>4364.3305</v>
      </c>
      <c r="E10" s="29">
        <f t="shared" si="0"/>
        <v>438.1371900826446</v>
      </c>
      <c r="F10" s="15"/>
      <c r="G10" s="28"/>
      <c r="H10" s="34"/>
      <c r="I10" s="28">
        <v>300</v>
      </c>
    </row>
    <row r="11" spans="1:9" ht="15" customHeight="1">
      <c r="A11" s="16" t="s">
        <v>30</v>
      </c>
      <c r="B11" s="12" t="s">
        <v>19</v>
      </c>
      <c r="C11" s="13">
        <v>3795.07</v>
      </c>
      <c r="D11" s="14">
        <f t="shared" si="2"/>
        <v>4364.3305</v>
      </c>
      <c r="E11" s="29">
        <f t="shared" si="0"/>
        <v>438.1371900826446</v>
      </c>
      <c r="F11" s="14">
        <f>SUM(D9:E11)</f>
        <v>14407.403070247936</v>
      </c>
      <c r="G11" s="28">
        <v>13993</v>
      </c>
      <c r="H11" s="34">
        <f t="shared" si="1"/>
        <v>-414.40307024793583</v>
      </c>
      <c r="I11" s="28">
        <v>300</v>
      </c>
    </row>
    <row r="12" spans="1:9" ht="15" customHeight="1">
      <c r="A12" s="7" t="s">
        <v>24</v>
      </c>
      <c r="B12" s="4" t="s">
        <v>13</v>
      </c>
      <c r="C12" s="5">
        <v>2889.7</v>
      </c>
      <c r="D12" s="6">
        <f t="shared" si="2"/>
        <v>3323.1549999999997</v>
      </c>
      <c r="E12" s="9">
        <f t="shared" si="0"/>
        <v>58.41829201101929</v>
      </c>
      <c r="F12" s="6">
        <f>SUM(D12:E12)</f>
        <v>3381.573292011019</v>
      </c>
      <c r="G12" s="7">
        <v>3383.16</v>
      </c>
      <c r="H12" s="33">
        <f t="shared" si="1"/>
        <v>1.5867079889808338</v>
      </c>
      <c r="I12" s="7">
        <v>40</v>
      </c>
    </row>
    <row r="13" spans="1:9" ht="15" customHeight="1">
      <c r="A13" s="16" t="s">
        <v>26</v>
      </c>
      <c r="B13" s="12" t="s">
        <v>9</v>
      </c>
      <c r="C13" s="17">
        <v>403.5</v>
      </c>
      <c r="D13" s="14">
        <f t="shared" si="2"/>
        <v>464.025</v>
      </c>
      <c r="E13" s="29">
        <f t="shared" si="0"/>
        <v>14.604573002754822</v>
      </c>
      <c r="F13" s="15"/>
      <c r="G13" s="28"/>
      <c r="H13" s="34"/>
      <c r="I13" s="28">
        <v>10</v>
      </c>
    </row>
    <row r="14" spans="1:9" ht="15" customHeight="1">
      <c r="A14" s="16" t="s">
        <v>26</v>
      </c>
      <c r="B14" s="12" t="s">
        <v>10</v>
      </c>
      <c r="C14" s="17">
        <v>327.39</v>
      </c>
      <c r="D14" s="14">
        <f t="shared" si="2"/>
        <v>376.4985</v>
      </c>
      <c r="E14" s="29">
        <f t="shared" si="0"/>
        <v>7.302286501377411</v>
      </c>
      <c r="F14" s="15"/>
      <c r="G14" s="28"/>
      <c r="H14" s="34"/>
      <c r="I14" s="28">
        <v>5</v>
      </c>
    </row>
    <row r="15" spans="1:9" ht="15" customHeight="1">
      <c r="A15" s="16" t="s">
        <v>26</v>
      </c>
      <c r="B15" s="12" t="s">
        <v>12</v>
      </c>
      <c r="C15" s="13">
        <v>1182.15</v>
      </c>
      <c r="D15" s="14">
        <f t="shared" si="2"/>
        <v>1359.4725</v>
      </c>
      <c r="E15" s="29">
        <f t="shared" si="0"/>
        <v>43.813719008264464</v>
      </c>
      <c r="F15" s="15"/>
      <c r="G15" s="28"/>
      <c r="H15" s="34"/>
      <c r="I15" s="28">
        <v>30</v>
      </c>
    </row>
    <row r="16" spans="1:9" ht="15" customHeight="1">
      <c r="A16" s="16" t="s">
        <v>26</v>
      </c>
      <c r="B16" s="12" t="s">
        <v>14</v>
      </c>
      <c r="C16" s="30">
        <v>776.82</v>
      </c>
      <c r="D16" s="14">
        <f t="shared" si="2"/>
        <v>893.343</v>
      </c>
      <c r="E16" s="29">
        <f t="shared" si="0"/>
        <v>29.209146005509645</v>
      </c>
      <c r="F16" s="14">
        <f>SUM(D13:E16)</f>
        <v>3188.2687245179063</v>
      </c>
      <c r="G16" s="28">
        <v>3244</v>
      </c>
      <c r="H16" s="34">
        <f t="shared" si="1"/>
        <v>55.73127548209368</v>
      </c>
      <c r="I16" s="28">
        <v>20</v>
      </c>
    </row>
    <row r="17" spans="1:9" ht="15" customHeight="1">
      <c r="A17" s="3" t="s">
        <v>29</v>
      </c>
      <c r="B17" s="4" t="s">
        <v>15</v>
      </c>
      <c r="C17" s="8">
        <v>987.22</v>
      </c>
      <c r="D17" s="6">
        <f t="shared" si="2"/>
        <v>1135.3029999999999</v>
      </c>
      <c r="E17" s="9">
        <f t="shared" si="0"/>
        <v>17.525487603305784</v>
      </c>
      <c r="F17" s="7"/>
      <c r="G17" s="7"/>
      <c r="H17" s="33"/>
      <c r="I17" s="7">
        <v>12</v>
      </c>
    </row>
    <row r="18" spans="1:9" ht="15" customHeight="1">
      <c r="A18" s="3" t="s">
        <v>29</v>
      </c>
      <c r="B18" s="4" t="s">
        <v>16</v>
      </c>
      <c r="C18" s="8">
        <v>244.76</v>
      </c>
      <c r="D18" s="6">
        <f t="shared" si="2"/>
        <v>281.474</v>
      </c>
      <c r="E18" s="9">
        <f t="shared" si="0"/>
        <v>1.4604573002754822</v>
      </c>
      <c r="F18" s="7"/>
      <c r="G18" s="7"/>
      <c r="H18" s="33"/>
      <c r="I18" s="7">
        <v>1</v>
      </c>
    </row>
    <row r="19" spans="1:9" ht="15" customHeight="1">
      <c r="A19" s="3" t="s">
        <v>29</v>
      </c>
      <c r="B19" s="4" t="s">
        <v>17</v>
      </c>
      <c r="C19" s="8">
        <v>301.92</v>
      </c>
      <c r="D19" s="6">
        <f t="shared" si="2"/>
        <v>347.20799999999997</v>
      </c>
      <c r="E19" s="9">
        <f t="shared" si="0"/>
        <v>14.604573002754822</v>
      </c>
      <c r="F19" s="7"/>
      <c r="G19" s="7"/>
      <c r="H19" s="33"/>
      <c r="I19" s="7">
        <v>10</v>
      </c>
    </row>
    <row r="20" spans="1:9" ht="15" customHeight="1">
      <c r="A20" s="3" t="s">
        <v>29</v>
      </c>
      <c r="B20" s="4" t="s">
        <v>18</v>
      </c>
      <c r="C20" s="5">
        <v>3524.29</v>
      </c>
      <c r="D20" s="6">
        <f t="shared" si="2"/>
        <v>4052.9334999999996</v>
      </c>
      <c r="E20" s="9">
        <f t="shared" si="0"/>
        <v>219.0685950413223</v>
      </c>
      <c r="F20" s="7"/>
      <c r="G20" s="7"/>
      <c r="H20" s="33"/>
      <c r="I20" s="7">
        <v>150</v>
      </c>
    </row>
    <row r="21" spans="1:9" ht="15" customHeight="1">
      <c r="A21" s="3" t="s">
        <v>29</v>
      </c>
      <c r="B21" s="4" t="s">
        <v>21</v>
      </c>
      <c r="C21" s="5">
        <v>2337.66</v>
      </c>
      <c r="D21" s="6">
        <f t="shared" si="2"/>
        <v>2688.3089999999997</v>
      </c>
      <c r="E21" s="9">
        <f t="shared" si="0"/>
        <v>438.1371900826446</v>
      </c>
      <c r="F21" s="7"/>
      <c r="G21" s="7"/>
      <c r="H21" s="33"/>
      <c r="I21" s="7">
        <v>300</v>
      </c>
    </row>
    <row r="22" spans="1:9" ht="15" customHeight="1">
      <c r="A22" s="3" t="s">
        <v>25</v>
      </c>
      <c r="B22" s="4" t="s">
        <v>1</v>
      </c>
      <c r="C22" s="8">
        <v>466.09</v>
      </c>
      <c r="D22" s="6">
        <f t="shared" si="2"/>
        <v>536.0034999999999</v>
      </c>
      <c r="E22" s="9">
        <f t="shared" si="0"/>
        <v>7.302286501377411</v>
      </c>
      <c r="F22" s="7"/>
      <c r="G22" s="7"/>
      <c r="H22" s="33"/>
      <c r="I22" s="7">
        <v>5</v>
      </c>
    </row>
    <row r="23" spans="1:9" ht="15" customHeight="1">
      <c r="A23" s="3" t="s">
        <v>25</v>
      </c>
      <c r="B23" s="4" t="s">
        <v>2</v>
      </c>
      <c r="C23" s="8">
        <v>441.87</v>
      </c>
      <c r="D23" s="6">
        <f t="shared" si="2"/>
        <v>508.15049999999997</v>
      </c>
      <c r="E23" s="9">
        <f t="shared" si="0"/>
        <v>7.302286501377411</v>
      </c>
      <c r="F23" s="7"/>
      <c r="G23" s="7"/>
      <c r="H23" s="33"/>
      <c r="I23" s="7">
        <v>5</v>
      </c>
    </row>
    <row r="24" spans="1:9" ht="15" customHeight="1">
      <c r="A24" s="3" t="s">
        <v>25</v>
      </c>
      <c r="B24" s="4" t="s">
        <v>3</v>
      </c>
      <c r="C24" s="8">
        <v>381.8</v>
      </c>
      <c r="D24" s="6">
        <f t="shared" si="2"/>
        <v>439.07</v>
      </c>
      <c r="E24" s="9">
        <f t="shared" si="0"/>
        <v>7.302286501377411</v>
      </c>
      <c r="F24" s="7"/>
      <c r="G24" s="7"/>
      <c r="H24" s="33"/>
      <c r="I24" s="7">
        <v>5</v>
      </c>
    </row>
    <row r="25" spans="1:9" ht="15" customHeight="1">
      <c r="A25" s="3" t="s">
        <v>25</v>
      </c>
      <c r="B25" s="4" t="s">
        <v>4</v>
      </c>
      <c r="C25" s="8">
        <v>392.39</v>
      </c>
      <c r="D25" s="6">
        <f t="shared" si="2"/>
        <v>451.2484999999999</v>
      </c>
      <c r="E25" s="9">
        <f t="shared" si="0"/>
        <v>7.302286501377411</v>
      </c>
      <c r="F25" s="7"/>
      <c r="G25" s="7"/>
      <c r="H25" s="33"/>
      <c r="I25" s="7">
        <v>5</v>
      </c>
    </row>
    <row r="26" spans="1:9" ht="15" customHeight="1">
      <c r="A26" s="3" t="s">
        <v>25</v>
      </c>
      <c r="B26" s="4" t="s">
        <v>5</v>
      </c>
      <c r="C26" s="8">
        <v>346.32</v>
      </c>
      <c r="D26" s="6">
        <f t="shared" si="2"/>
        <v>398.268</v>
      </c>
      <c r="E26" s="9">
        <f t="shared" si="0"/>
        <v>1.4604573002754822</v>
      </c>
      <c r="F26" s="7"/>
      <c r="G26" s="7"/>
      <c r="H26" s="33"/>
      <c r="I26" s="7">
        <v>1</v>
      </c>
    </row>
    <row r="27" spans="1:9" ht="15" customHeight="1">
      <c r="A27" s="3" t="s">
        <v>25</v>
      </c>
      <c r="B27" s="4" t="s">
        <v>6</v>
      </c>
      <c r="C27" s="8">
        <v>505.88</v>
      </c>
      <c r="D27" s="6">
        <f t="shared" si="2"/>
        <v>581.762</v>
      </c>
      <c r="E27" s="9">
        <f t="shared" si="0"/>
        <v>7.302286501377411</v>
      </c>
      <c r="F27" s="7"/>
      <c r="G27" s="7"/>
      <c r="H27" s="33"/>
      <c r="I27" s="7">
        <v>5</v>
      </c>
    </row>
    <row r="28" spans="1:9" ht="15.75">
      <c r="A28" s="3" t="s">
        <v>25</v>
      </c>
      <c r="B28" s="4" t="s">
        <v>7</v>
      </c>
      <c r="C28" s="8">
        <v>437.78</v>
      </c>
      <c r="D28" s="6">
        <f t="shared" si="2"/>
        <v>503.44699999999995</v>
      </c>
      <c r="E28" s="9">
        <f t="shared" si="0"/>
        <v>14.604573002754822</v>
      </c>
      <c r="F28" s="7"/>
      <c r="G28" s="7"/>
      <c r="H28" s="33"/>
      <c r="I28" s="7">
        <v>10</v>
      </c>
    </row>
    <row r="29" spans="1:9" ht="15.75">
      <c r="A29" s="3" t="s">
        <v>25</v>
      </c>
      <c r="B29" s="4" t="s">
        <v>8</v>
      </c>
      <c r="C29" s="8">
        <v>461.06</v>
      </c>
      <c r="D29" s="6">
        <f t="shared" si="2"/>
        <v>530.2189999999999</v>
      </c>
      <c r="E29" s="9">
        <f t="shared" si="0"/>
        <v>14.604573002754822</v>
      </c>
      <c r="F29" s="6"/>
      <c r="G29" s="7"/>
      <c r="H29" s="33"/>
      <c r="I29" s="7">
        <v>10</v>
      </c>
    </row>
    <row r="30" spans="1:12" ht="30">
      <c r="A30" s="22" t="s">
        <v>25</v>
      </c>
      <c r="B30" s="21" t="s">
        <v>51</v>
      </c>
      <c r="C30" s="24">
        <v>526.16</v>
      </c>
      <c r="D30" s="25">
        <f t="shared" si="2"/>
        <v>605.084</v>
      </c>
      <c r="E30" s="26">
        <f t="shared" si="0"/>
        <v>7.302286501377411</v>
      </c>
      <c r="F30" s="27"/>
      <c r="G30" s="27"/>
      <c r="H30" s="33"/>
      <c r="I30" s="27">
        <v>5</v>
      </c>
      <c r="J30" s="23"/>
      <c r="K30" s="23"/>
      <c r="L30" s="23"/>
    </row>
    <row r="31" spans="1:9" ht="15.75">
      <c r="A31" s="10" t="s">
        <v>25</v>
      </c>
      <c r="B31" s="4" t="s">
        <v>41</v>
      </c>
      <c r="C31" s="8">
        <v>526.16</v>
      </c>
      <c r="D31" s="6">
        <f t="shared" si="2"/>
        <v>605.084</v>
      </c>
      <c r="E31" s="9">
        <f t="shared" si="0"/>
        <v>7.302286501377411</v>
      </c>
      <c r="F31" s="6">
        <f>SUM(D17:E31)</f>
        <v>14436.14591184573</v>
      </c>
      <c r="G31" s="7">
        <v>14554</v>
      </c>
      <c r="H31" s="33">
        <f t="shared" si="1"/>
        <v>117.85408815427036</v>
      </c>
      <c r="I31" s="7">
        <v>5</v>
      </c>
    </row>
    <row r="32" spans="1:9" ht="15.75">
      <c r="A32" s="11" t="s">
        <v>44</v>
      </c>
      <c r="B32" s="12" t="s">
        <v>40</v>
      </c>
      <c r="C32" s="13">
        <v>1075.22</v>
      </c>
      <c r="D32" s="14">
        <f t="shared" si="2"/>
        <v>1236.503</v>
      </c>
      <c r="E32" s="29">
        <f t="shared" si="0"/>
        <v>43.813719008264464</v>
      </c>
      <c r="F32" s="15"/>
      <c r="G32" s="28"/>
      <c r="H32" s="34"/>
      <c r="I32" s="28">
        <v>30</v>
      </c>
    </row>
    <row r="33" spans="1:9" ht="15.75">
      <c r="A33" s="11" t="s">
        <v>44</v>
      </c>
      <c r="B33" s="12" t="s">
        <v>42</v>
      </c>
      <c r="C33" s="17">
        <v>403.5</v>
      </c>
      <c r="D33" s="14">
        <f t="shared" si="2"/>
        <v>464.025</v>
      </c>
      <c r="E33" s="29">
        <f t="shared" si="0"/>
        <v>1.4604573002754822</v>
      </c>
      <c r="F33" s="14">
        <f>SUM(D32:E33)</f>
        <v>1745.80217630854</v>
      </c>
      <c r="G33" s="28">
        <v>1770.53</v>
      </c>
      <c r="H33" s="34">
        <f t="shared" si="1"/>
        <v>24.72782369145989</v>
      </c>
      <c r="I33" s="28">
        <v>1</v>
      </c>
    </row>
    <row r="34" spans="3:9" ht="15">
      <c r="C34" s="2">
        <f>SUM(C2:C33)</f>
        <v>38478.240000000005</v>
      </c>
      <c r="E34" s="32">
        <f>SUM(E2:E33)</f>
        <v>2650.7299999999987</v>
      </c>
      <c r="F34" s="31"/>
      <c r="I34">
        <f>SUM(I2:I33)</f>
        <v>1815</v>
      </c>
    </row>
    <row r="35" ht="15">
      <c r="E35" s="1"/>
    </row>
    <row r="36" spans="4:5" ht="15">
      <c r="D36" t="s">
        <v>46</v>
      </c>
      <c r="E36" s="1">
        <v>2650.73</v>
      </c>
    </row>
    <row r="37" spans="4:5" ht="15">
      <c r="D37" t="s">
        <v>47</v>
      </c>
      <c r="E37" s="1">
        <f>E36/I34</f>
        <v>1.4604573002754822</v>
      </c>
    </row>
  </sheetData>
  <sheetProtection/>
  <hyperlinks>
    <hyperlink ref="A33" r:id="rId1" display="http://forum.sibmama.ru/viewtopic.php?t=973875&amp;start=45"/>
    <hyperlink ref="A32" r:id="rId2" display="http://forum.sibmama.ru/viewtopic.php?t=973875&amp;start=45"/>
    <hyperlink ref="A3" r:id="rId3" display="http://forum.sibmama.ru/viewtopic.php?t=973875&amp;start=30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Andrey</cp:lastModifiedBy>
  <dcterms:created xsi:type="dcterms:W3CDTF">2014-06-05T09:15:06Z</dcterms:created>
  <dcterms:modified xsi:type="dcterms:W3CDTF">2014-06-19T19:52:41Z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