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8915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<sst xmlns="http://schemas.openxmlformats.org/spreadsheetml/2006/main" count="34" uniqueCount="28">
  <si>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ник</t>
  </si>
  <si>
    <t>арт</t>
  </si>
  <si>
    <t>Ст-ть</t>
  </si>
  <si>
    <t>С орг</t>
  </si>
  <si>
    <t>Ковер Artisan 5042-4m81 (135*190)</t>
  </si>
  <si>
    <t>Ковер Bath Cotton Boucle CBK-04-Multi (70*140)</t>
  </si>
  <si>
    <t>Ковер Cottage 4280-3009 (200*290)</t>
  </si>
  <si>
    <t>Ковер Lodge 4621-6g17 (160*230)</t>
  </si>
  <si>
    <t>Ковер Matrix (moldabela) 1862-16455 (120*170)</t>
  </si>
  <si>
    <t>Ковер Twilight 39001-6926 (160*230)</t>
  </si>
  <si>
    <t>Оверлок (шир. 80см с 2х сторон)</t>
  </si>
  <si>
    <t>Оверлок (шир. 100см с 2х сторон)</t>
  </si>
  <si>
    <t>Оверлок (шир. 120см с 2х сторон)</t>
  </si>
  <si>
    <t>OlesiaVG</t>
  </si>
  <si>
    <t>Lialik</t>
  </si>
  <si>
    <t>Ольга Андросова</t>
  </si>
  <si>
    <t>Модная рыбка</t>
  </si>
  <si>
    <t>eirnata</t>
  </si>
  <si>
    <t>irina_HM</t>
  </si>
  <si>
    <t>Дорожка Cottage 2617-3409 (80), 2М</t>
  </si>
  <si>
    <t>Дорожка Cottage 2617-3409 (100), 2М</t>
  </si>
  <si>
    <t>Дорожка Cottage 2617-3409 (120), 4М</t>
  </si>
  <si>
    <t>К-т</t>
  </si>
  <si>
    <t>1 ед=</t>
  </si>
  <si>
    <t>Сдано</t>
  </si>
  <si>
    <t>Итого</t>
  </si>
  <si>
    <t>(-)Вы мне должны, (+) я вам</t>
  </si>
  <si>
    <t xml:space="preserve">ТР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</si>
</sst>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2" fillId="0" borderId="10" xfId="42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1" fontId="40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42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108859&amp;start=435" TargetMode="External" /><Relationship Id="rId2" Type="http://schemas.openxmlformats.org/officeDocument/2006/relationships/hyperlink" Target="http://forum.sibmama.ru/viewtopic.php?t=1108859&amp;start=435" TargetMode="External" /><Relationship Id="rId3" Type="http://schemas.openxmlformats.org/officeDocument/2006/relationships/hyperlink" Target="http://forum.sibmama.ru/viewtopic.php?t=1108859&amp;start=435" TargetMode="External" /><Relationship Id="rId4" Type="http://schemas.openxmlformats.org/officeDocument/2006/relationships/hyperlink" Target="http://forum.sibmama.ru/viewtopic.php?t=1108859&amp;start=420" TargetMode="External" /><Relationship Id="rId5" Type="http://schemas.openxmlformats.org/officeDocument/2006/relationships/hyperlink" Target="http://forum.sibmama.ru/viewtopic.php?t=1108859&amp;start=420" TargetMode="External" /><Relationship Id="rId6" Type="http://schemas.openxmlformats.org/officeDocument/2006/relationships/hyperlink" Target="http://forum.sibmama.ru/viewtopic.php?t=1108859&amp;start=420" TargetMode="External" /><Relationship Id="rId7" Type="http://schemas.openxmlformats.org/officeDocument/2006/relationships/hyperlink" Target="http://forum.sibmama.ru/viewtopic.php?t=1108859&amp;start=420" TargetMode="External" /><Relationship Id="rId8" Type="http://schemas.openxmlformats.org/officeDocument/2006/relationships/hyperlink" Target="http://forum.sibmama.ru/viewtopic.php?t=1108859&amp;start=420" TargetMode="External" /><Relationship Id="rId9" Type="http://schemas.openxmlformats.org/officeDocument/2006/relationships/hyperlink" Target="http://forum.sibmama.ru/viewtopic.php?t=1108859&amp;start=420" TargetMode="External" /><Relationship Id="rId10" Type="http://schemas.openxmlformats.org/officeDocument/2006/relationships/hyperlink" Target="http://forum.sibmama.ru/viewtopic.php?t=1108859&amp;start=420" TargetMode="External" /><Relationship Id="rId11" Type="http://schemas.openxmlformats.org/officeDocument/2006/relationships/hyperlink" Target="http://forum.sibmama.ru/viewtopic.php?t=1108859&amp;start=420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7.00390625" style="0" customWidth="1"/>
    <col min="2" max="2" width="44.00390625" style="0" customWidth="1"/>
    <col min="5" max="5" width="8.57421875" style="0" customWidth="1"/>
    <col min="8" max="8" width="14.00390625" style="0" customWidth="1"/>
    <col min="9" max="9" width="9.57421875" style="0" customWidth="1"/>
  </cols>
  <sheetData>
    <row r="1" spans="1:9" ht="56.25">
      <c r="A1" s="18" t="s">
        <v>0</v>
      </c>
      <c r="B1" s="18" t="s">
        <v>1</v>
      </c>
      <c r="C1" s="18" t="s">
        <v>2</v>
      </c>
      <c r="D1" s="18" t="s">
        <v>3</v>
      </c>
      <c r="E1" s="18" t="s">
        <v>27</v>
      </c>
      <c r="F1" s="18" t="s">
        <v>25</v>
      </c>
      <c r="G1" s="18" t="s">
        <v>24</v>
      </c>
      <c r="H1" s="18" t="s">
        <v>26</v>
      </c>
      <c r="I1" s="18" t="s">
        <v>22</v>
      </c>
    </row>
    <row r="2" spans="1:9" ht="15">
      <c r="A2" s="5" t="s">
        <v>17</v>
      </c>
      <c r="B2" s="4" t="s">
        <v>7</v>
      </c>
      <c r="C2" s="6">
        <v>4569.05</v>
      </c>
      <c r="D2" s="2">
        <f>C2*1</f>
        <v>4569.05</v>
      </c>
      <c r="E2" s="10">
        <f>I2*$I$16</f>
        <v>186.85185185185188</v>
      </c>
      <c r="F2" s="19">
        <f>SUM(D2:E2)</f>
        <v>4755.901851851852</v>
      </c>
      <c r="G2" s="19"/>
      <c r="H2" s="8"/>
      <c r="I2" s="11">
        <v>5</v>
      </c>
    </row>
    <row r="3" spans="1:9" ht="15">
      <c r="A3" s="12" t="s">
        <v>18</v>
      </c>
      <c r="B3" s="13" t="s">
        <v>4</v>
      </c>
      <c r="C3" s="14">
        <v>2988.34</v>
      </c>
      <c r="D3" s="15">
        <f>C3*1.15</f>
        <v>3436.591</v>
      </c>
      <c r="E3" s="16">
        <f>I3*$I$16</f>
        <v>186.85185185185188</v>
      </c>
      <c r="F3" s="20"/>
      <c r="G3" s="20"/>
      <c r="H3" s="17"/>
      <c r="I3" s="13">
        <v>5</v>
      </c>
    </row>
    <row r="4" spans="1:9" ht="15.75">
      <c r="A4" s="12" t="s">
        <v>18</v>
      </c>
      <c r="B4" s="13" t="s">
        <v>6</v>
      </c>
      <c r="C4" s="14">
        <v>6634.35</v>
      </c>
      <c r="D4" s="15">
        <f>C4*1.15</f>
        <v>7629.5025</v>
      </c>
      <c r="E4" s="16">
        <f>I4*$I$16</f>
        <v>336.33333333333337</v>
      </c>
      <c r="F4" s="20">
        <f>SUM(D3:E4)</f>
        <v>11589.278685185185</v>
      </c>
      <c r="G4" s="20">
        <v>11611</v>
      </c>
      <c r="H4" s="21">
        <f>G4-F4</f>
        <v>21.721314814814832</v>
      </c>
      <c r="I4" s="13">
        <v>9</v>
      </c>
    </row>
    <row r="5" spans="1:9" ht="15.75">
      <c r="A5" s="3" t="s">
        <v>14</v>
      </c>
      <c r="B5" s="4" t="s">
        <v>9</v>
      </c>
      <c r="C5" s="6">
        <v>13441.77</v>
      </c>
      <c r="D5" s="2">
        <f>C5*1.13</f>
        <v>15189.200099999998</v>
      </c>
      <c r="E5" s="10">
        <f>I5*$I$16</f>
        <v>635.2962962962963</v>
      </c>
      <c r="F5" s="19">
        <f>SUM(D5:E5)</f>
        <v>15824.496396296294</v>
      </c>
      <c r="G5" s="19">
        <v>15689</v>
      </c>
      <c r="H5" s="21">
        <f aca="true" t="shared" si="0" ref="H5:H13">G5-F5</f>
        <v>-135.49639629629382</v>
      </c>
      <c r="I5" s="11">
        <v>17</v>
      </c>
    </row>
    <row r="6" spans="1:9" ht="15.75">
      <c r="A6" s="12" t="s">
        <v>13</v>
      </c>
      <c r="B6" s="13" t="s">
        <v>5</v>
      </c>
      <c r="C6" s="14">
        <v>1748.01</v>
      </c>
      <c r="D6" s="15">
        <f>C6*1.15</f>
        <v>2010.2115</v>
      </c>
      <c r="E6" s="16">
        <f>I6*$I$16</f>
        <v>37.370370370370374</v>
      </c>
      <c r="F6" s="20">
        <f>SUM(D6:E6)</f>
        <v>2047.5818703703703</v>
      </c>
      <c r="G6" s="20">
        <v>2050</v>
      </c>
      <c r="H6" s="21">
        <f t="shared" si="0"/>
        <v>2.418129629629675</v>
      </c>
      <c r="I6" s="13">
        <v>1</v>
      </c>
    </row>
    <row r="7" spans="1:9" ht="15.75">
      <c r="A7" s="3" t="s">
        <v>16</v>
      </c>
      <c r="B7" s="4" t="s">
        <v>19</v>
      </c>
      <c r="C7" s="6">
        <v>1834.54</v>
      </c>
      <c r="D7" s="2">
        <f>C7*1.13</f>
        <v>2073.0301999999997</v>
      </c>
      <c r="E7" s="10">
        <f>I7*$I$16</f>
        <v>74.74074074074075</v>
      </c>
      <c r="F7" s="19"/>
      <c r="G7" s="19"/>
      <c r="H7" s="21"/>
      <c r="I7" s="11">
        <v>2</v>
      </c>
    </row>
    <row r="8" spans="1:9" ht="15.75">
      <c r="A8" s="3" t="s">
        <v>16</v>
      </c>
      <c r="B8" s="4" t="s">
        <v>20</v>
      </c>
      <c r="C8" s="6">
        <v>2296.06</v>
      </c>
      <c r="D8" s="2">
        <f>C8*1.13</f>
        <v>2594.5478</v>
      </c>
      <c r="E8" s="10">
        <f>I8*$I$16</f>
        <v>112.11111111111111</v>
      </c>
      <c r="F8" s="19"/>
      <c r="G8" s="19"/>
      <c r="H8" s="21"/>
      <c r="I8" s="11">
        <v>3</v>
      </c>
    </row>
    <row r="9" spans="1:9" ht="15.75">
      <c r="A9" s="3" t="s">
        <v>16</v>
      </c>
      <c r="B9" s="4" t="s">
        <v>21</v>
      </c>
      <c r="C9" s="6">
        <v>6178.59</v>
      </c>
      <c r="D9" s="2">
        <f>C9*1.13</f>
        <v>6981.806699999999</v>
      </c>
      <c r="E9" s="10">
        <f>I9*$I$16</f>
        <v>186.85185185185188</v>
      </c>
      <c r="F9" s="19"/>
      <c r="G9" s="19"/>
      <c r="H9" s="21"/>
      <c r="I9" s="11">
        <v>5</v>
      </c>
    </row>
    <row r="10" spans="1:9" ht="15.75">
      <c r="A10" s="3" t="s">
        <v>16</v>
      </c>
      <c r="B10" s="4" t="s">
        <v>10</v>
      </c>
      <c r="C10" s="4">
        <v>80</v>
      </c>
      <c r="D10" s="2">
        <f>C10*1</f>
        <v>80</v>
      </c>
      <c r="E10" s="10"/>
      <c r="F10" s="19"/>
      <c r="G10" s="19"/>
      <c r="H10" s="21"/>
      <c r="I10" s="11"/>
    </row>
    <row r="11" spans="1:9" ht="15.75">
      <c r="A11" s="3" t="s">
        <v>16</v>
      </c>
      <c r="B11" s="4" t="s">
        <v>11</v>
      </c>
      <c r="C11" s="4">
        <v>100</v>
      </c>
      <c r="D11" s="2">
        <f>C11*1</f>
        <v>100</v>
      </c>
      <c r="E11" s="10"/>
      <c r="F11" s="19"/>
      <c r="G11" s="19"/>
      <c r="H11" s="21"/>
      <c r="I11" s="11"/>
    </row>
    <row r="12" spans="1:9" ht="15.75">
      <c r="A12" s="3" t="s">
        <v>16</v>
      </c>
      <c r="B12" s="4" t="s">
        <v>12</v>
      </c>
      <c r="C12" s="4">
        <v>120</v>
      </c>
      <c r="D12" s="2">
        <f>C12*1</f>
        <v>120</v>
      </c>
      <c r="E12" s="10"/>
      <c r="F12" s="19">
        <f>SUM(D7:E12)</f>
        <v>12323.088403703703</v>
      </c>
      <c r="G12" s="19">
        <v>12369</v>
      </c>
      <c r="H12" s="21">
        <f t="shared" si="0"/>
        <v>45.91159629629692</v>
      </c>
      <c r="I12" s="11"/>
    </row>
    <row r="13" spans="1:9" ht="15.75">
      <c r="A13" s="12" t="s">
        <v>15</v>
      </c>
      <c r="B13" s="13" t="s">
        <v>8</v>
      </c>
      <c r="C13" s="14">
        <v>2849.89</v>
      </c>
      <c r="D13" s="15">
        <f>C13*1.15</f>
        <v>3277.3734999999997</v>
      </c>
      <c r="E13" s="16">
        <f>I13*$I$16</f>
        <v>261.5925925925926</v>
      </c>
      <c r="F13" s="20">
        <f>SUM(D13:E13)</f>
        <v>3538.9660925925923</v>
      </c>
      <c r="G13" s="20">
        <v>3527</v>
      </c>
      <c r="H13" s="21">
        <f t="shared" si="0"/>
        <v>-11.966092592592304</v>
      </c>
      <c r="I13" s="13">
        <v>7</v>
      </c>
    </row>
    <row r="14" spans="3:9" ht="15">
      <c r="C14" s="7"/>
      <c r="D14" s="1"/>
      <c r="E14" s="9">
        <f>SUM(E2:E13)</f>
        <v>2018.0000000000002</v>
      </c>
      <c r="I14">
        <f>SUM(I2:I13)</f>
        <v>54</v>
      </c>
    </row>
    <row r="15" spans="3:9" ht="15">
      <c r="C15" s="1"/>
      <c r="D15" s="1"/>
      <c r="I15">
        <v>2018</v>
      </c>
    </row>
    <row r="16" spans="8:9" ht="15">
      <c r="H16" t="s">
        <v>23</v>
      </c>
      <c r="I16" s="9">
        <f>I15/I14</f>
        <v>37.370370370370374</v>
      </c>
    </row>
  </sheetData>
  <sheetProtection/>
  <hyperlinks>
    <hyperlink ref="A6" r:id="rId1" display="http://forum.sibmama.ru/viewtopic.php?t=1108859&amp;start=435"/>
    <hyperlink ref="A5" r:id="rId2" display="http://forum.sibmama.ru/viewtopic.php?t=1108859&amp;start=435"/>
    <hyperlink ref="A13" r:id="rId3" display="http://forum.sibmama.ru/viewtopic.php?t=1108859&amp;start=435"/>
    <hyperlink ref="A7" r:id="rId4" display="http://forum.sibmama.ru/viewtopic.php?t=1108859&amp;start=420"/>
    <hyperlink ref="A8" r:id="rId5" display="http://forum.sibmama.ru/viewtopic.php?t=1108859&amp;start=420"/>
    <hyperlink ref="A9" r:id="rId6" display="http://forum.sibmama.ru/viewtopic.php?t=1108859&amp;start=420"/>
    <hyperlink ref="A10" r:id="rId7" display="http://forum.sibmama.ru/viewtopic.php?t=1108859&amp;start=420"/>
    <hyperlink ref="A11" r:id="rId8" display="http://forum.sibmama.ru/viewtopic.php?t=1108859&amp;start=420"/>
    <hyperlink ref="A12" r:id="rId9" display="http://forum.sibmama.ru/viewtopic.php?t=1108859&amp;start=420"/>
    <hyperlink ref="A4" r:id="rId10" display="http://forum.sibmama.ru/viewtopic.php?t=1108859&amp;start=420"/>
    <hyperlink ref="A3" r:id="rId11" display="http://forum.sibmama.ru/viewtopic.php?t=1108859&amp;start=420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2015-08-12T16:22:04Z</dcterms:created>
  <dcterms:modified xsi:type="dcterms:W3CDTF">2016-07-31T17:15:50Z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