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<sst xmlns="http://schemas.openxmlformats.org/spreadsheetml/2006/main" count="28" uniqueCount="25">
  <si>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НИТ</t>
  </si>
  <si>
    <t>Арт</t>
  </si>
  <si>
    <t>Ст-ть</t>
  </si>
  <si>
    <t>С орг</t>
  </si>
  <si>
    <t>Итого</t>
  </si>
  <si>
    <t>Ковер Cottage 3347-3707 (80*150)</t>
  </si>
  <si>
    <t>Ковер Diamond (merinos) 20739-110 (200*300)</t>
  </si>
  <si>
    <t>Ковер Genova 38011-6565-90 круг (200*200)</t>
  </si>
  <si>
    <t>Ковер Sundance 79145-4848 круг (160*160)</t>
  </si>
  <si>
    <t>Ковер Sunny H55-green круг (200*200)</t>
  </si>
  <si>
    <t>Ковер Vernisaj (Kids) 3877-44988 (163*240)</t>
  </si>
  <si>
    <t xml:space="preserve">Ковер Rainbow (mc3) 6487-d401 (160*230) </t>
  </si>
  <si>
    <t>Хэппи</t>
  </si>
  <si>
    <t>MAYYA2405</t>
  </si>
  <si>
    <t>Черемнякова</t>
  </si>
  <si>
    <t>Веорика</t>
  </si>
  <si>
    <t>СЕМИЦВЕТ</t>
  </si>
  <si>
    <t>TatNev</t>
  </si>
  <si>
    <t xml:space="preserve">Ковер Exclusive Edition Print 320 (140*200) </t>
  </si>
  <si>
    <t>олечка о</t>
  </si>
  <si>
    <t>Сдано</t>
  </si>
  <si>
    <t>К-т</t>
  </si>
  <si>
    <t>1ед=</t>
  </si>
  <si>
    <t xml:space="preserve">Тр </t>
  </si>
  <si>
    <t>(-) Вы мне должны, (+) Я вам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</si>
</sst>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42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4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29" fillId="34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>
      <alignment/>
    </xf>
    <xf numFmtId="1" fontId="38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5007045&amp;t=1108859" TargetMode="External" /><Relationship Id="rId2" Type="http://schemas.openxmlformats.org/officeDocument/2006/relationships/hyperlink" Target="http://forum.sibmama.ru/viewtopic.php?p=75007045&amp;t=110885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6.7109375" style="0" customWidth="1"/>
    <col min="2" max="2" width="43.8515625" style="0" customWidth="1"/>
    <col min="3" max="3" width="9.140625" style="1" customWidth="1"/>
    <col min="8" max="8" width="19.57421875" style="0" customWidth="1"/>
    <col min="9" max="9" width="5.7109375" style="0" customWidth="1"/>
  </cols>
  <sheetData>
    <row r="1" spans="1:9" ht="33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23</v>
      </c>
      <c r="F1" s="16" t="s">
        <v>4</v>
      </c>
      <c r="G1" s="16" t="s">
        <v>20</v>
      </c>
      <c r="H1" s="16" t="s">
        <v>24</v>
      </c>
      <c r="I1" s="16" t="s">
        <v>21</v>
      </c>
    </row>
    <row r="2" spans="1:9" ht="15.75">
      <c r="A2" s="7" t="s">
        <v>13</v>
      </c>
      <c r="B2" s="2" t="s">
        <v>9</v>
      </c>
      <c r="C2" s="2">
        <v>11434.16</v>
      </c>
      <c r="D2" s="3">
        <f>C2*1.13</f>
        <v>12920.600799999998</v>
      </c>
      <c r="E2" s="4">
        <f>I2*$I$12</f>
        <v>509.32894736842104</v>
      </c>
      <c r="F2" s="17">
        <f>SUM(D2:E2)</f>
        <v>13429.92974736842</v>
      </c>
      <c r="G2" s="2">
        <v>13421</v>
      </c>
      <c r="H2" s="19">
        <f>G2-F2</f>
        <v>-8.929747368420067</v>
      </c>
      <c r="I2" s="2">
        <v>17</v>
      </c>
    </row>
    <row r="3" spans="1:9" ht="15.75">
      <c r="A3" s="11" t="s">
        <v>17</v>
      </c>
      <c r="B3" s="12" t="s">
        <v>6</v>
      </c>
      <c r="C3" s="12">
        <v>9434.62</v>
      </c>
      <c r="D3" s="13">
        <f aca="true" t="shared" si="0" ref="D3:D9">C3*1.15</f>
        <v>10849.813</v>
      </c>
      <c r="E3" s="15">
        <f aca="true" t="shared" si="1" ref="E3:E10">I3*$I$12</f>
        <v>659.1315789473684</v>
      </c>
      <c r="F3" s="18">
        <f>SUM(D3:E3)</f>
        <v>11508.944578947368</v>
      </c>
      <c r="G3" s="12">
        <v>13368</v>
      </c>
      <c r="H3" s="20">
        <f>G3-F3</f>
        <v>1859.0554210526316</v>
      </c>
      <c r="I3" s="12">
        <v>22</v>
      </c>
    </row>
    <row r="4" spans="1:9" ht="15.75">
      <c r="A4" s="7" t="s">
        <v>15</v>
      </c>
      <c r="B4" s="2" t="s">
        <v>10</v>
      </c>
      <c r="C4" s="2">
        <v>5076.72</v>
      </c>
      <c r="D4" s="3">
        <f t="shared" si="0"/>
        <v>5838.228</v>
      </c>
      <c r="E4" s="4">
        <f t="shared" si="1"/>
        <v>449.4078947368421</v>
      </c>
      <c r="F4" s="17">
        <f>SUM(D4:E4)</f>
        <v>6287.635894736843</v>
      </c>
      <c r="G4" s="2">
        <v>6108</v>
      </c>
      <c r="H4" s="19">
        <f>G4-F4</f>
        <v>-179.6358947368426</v>
      </c>
      <c r="I4" s="2">
        <v>15</v>
      </c>
    </row>
    <row r="5" spans="1:9" ht="15.75">
      <c r="A5" s="11" t="s">
        <v>16</v>
      </c>
      <c r="B5" s="12" t="s">
        <v>7</v>
      </c>
      <c r="C5" s="12">
        <v>9888.07</v>
      </c>
      <c r="D5" s="13">
        <f t="shared" si="0"/>
        <v>11371.280499999999</v>
      </c>
      <c r="E5" s="15">
        <f t="shared" si="1"/>
        <v>239.68421052631578</v>
      </c>
      <c r="F5" s="18">
        <f>SUM(D5:E5)</f>
        <v>11610.964710526314</v>
      </c>
      <c r="G5" s="12">
        <v>11601</v>
      </c>
      <c r="H5" s="20">
        <f>G5-F5</f>
        <v>-9.964710526313866</v>
      </c>
      <c r="I5" s="12">
        <v>8</v>
      </c>
    </row>
    <row r="6" spans="1:9" ht="15.75">
      <c r="A6" s="7" t="s">
        <v>12</v>
      </c>
      <c r="B6" s="2" t="s">
        <v>5</v>
      </c>
      <c r="C6" s="2">
        <v>1373.02</v>
      </c>
      <c r="D6" s="3">
        <f t="shared" si="0"/>
        <v>1578.973</v>
      </c>
      <c r="E6" s="4">
        <f t="shared" si="1"/>
        <v>29.960526315789473</v>
      </c>
      <c r="F6" s="17"/>
      <c r="G6" s="2"/>
      <c r="H6" s="19"/>
      <c r="I6" s="2">
        <v>1</v>
      </c>
    </row>
    <row r="7" spans="1:9" ht="15.75">
      <c r="A7" s="8" t="s">
        <v>12</v>
      </c>
      <c r="B7" s="2" t="s">
        <v>5</v>
      </c>
      <c r="C7" s="2">
        <v>1373.02</v>
      </c>
      <c r="D7" s="3">
        <f t="shared" si="0"/>
        <v>1578.973</v>
      </c>
      <c r="E7" s="4">
        <f t="shared" si="1"/>
        <v>29.960526315789473</v>
      </c>
      <c r="F7" s="17"/>
      <c r="G7" s="2"/>
      <c r="H7" s="19"/>
      <c r="I7" s="2">
        <v>1</v>
      </c>
    </row>
    <row r="8" spans="1:9" ht="15.75">
      <c r="A8" s="8" t="s">
        <v>12</v>
      </c>
      <c r="B8" s="2" t="s">
        <v>11</v>
      </c>
      <c r="C8" s="2">
        <v>4292.14</v>
      </c>
      <c r="D8" s="3">
        <f t="shared" si="0"/>
        <v>4935.961</v>
      </c>
      <c r="E8" s="4">
        <v>685</v>
      </c>
      <c r="F8" s="17">
        <f>SUM(D6:E8)</f>
        <v>8838.82805263158</v>
      </c>
      <c r="G8" s="2">
        <v>8384</v>
      </c>
      <c r="H8" s="19">
        <f>G8-F8</f>
        <v>-454.82805263157934</v>
      </c>
      <c r="I8" s="2"/>
    </row>
    <row r="9" spans="1:9" ht="15.75">
      <c r="A9" s="11" t="s">
        <v>14</v>
      </c>
      <c r="B9" s="12" t="s">
        <v>8</v>
      </c>
      <c r="C9" s="12">
        <v>8676.58</v>
      </c>
      <c r="D9" s="13">
        <f t="shared" si="0"/>
        <v>9978.067</v>
      </c>
      <c r="E9" s="15">
        <f t="shared" si="1"/>
        <v>239.68421052631578</v>
      </c>
      <c r="F9" s="18">
        <f>SUM(D9:E9)</f>
        <v>10217.751210526314</v>
      </c>
      <c r="G9" s="12">
        <v>10228</v>
      </c>
      <c r="H9" s="20">
        <f>G9-F9</f>
        <v>10.248789473685974</v>
      </c>
      <c r="I9" s="12">
        <v>8</v>
      </c>
    </row>
    <row r="10" spans="1:9" ht="15.75">
      <c r="A10" s="2" t="s">
        <v>19</v>
      </c>
      <c r="B10" s="2" t="s">
        <v>18</v>
      </c>
      <c r="C10" s="10">
        <v>4799.81</v>
      </c>
      <c r="D10" s="3">
        <f>C10*1.15</f>
        <v>5519.7815</v>
      </c>
      <c r="E10" s="4">
        <f t="shared" si="1"/>
        <v>119.84210526315789</v>
      </c>
      <c r="F10" s="17">
        <f>SUM(D10:E10)</f>
        <v>5639.6236052631575</v>
      </c>
      <c r="G10" s="2">
        <v>5670</v>
      </c>
      <c r="H10" s="19">
        <f>G10-F10</f>
        <v>30.376394736842485</v>
      </c>
      <c r="I10" s="2">
        <v>4</v>
      </c>
    </row>
    <row r="11" spans="1:9" ht="15">
      <c r="A11" s="5"/>
      <c r="B11" s="5"/>
      <c r="C11" s="9">
        <f>SUM(C2:C9)</f>
        <v>51548.329999999994</v>
      </c>
      <c r="D11" s="5"/>
      <c r="E11" s="5"/>
      <c r="F11" s="5"/>
      <c r="G11" s="5"/>
      <c r="H11" s="5"/>
      <c r="I11" s="5">
        <f>SUM(I2:I10)</f>
        <v>76</v>
      </c>
    </row>
    <row r="12" spans="3:9" ht="15">
      <c r="C12" s="6"/>
      <c r="H12" t="s">
        <v>22</v>
      </c>
      <c r="I12" s="14">
        <f>2277/I11</f>
        <v>29.960526315789473</v>
      </c>
    </row>
  </sheetData>
  <sheetProtection/>
  <hyperlinks>
    <hyperlink ref="A7" r:id="rId1" display="http://forum.sibmama.ru/viewtopic.php?p=75007045&amp;t=1108859"/>
    <hyperlink ref="A8" r:id="rId2" display="http://forum.sibmama.ru/viewtopic.php?p=75007045&amp;t=1108859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2015-01-16T12:58:58Z</dcterms:created>
  <dcterms:modified xsi:type="dcterms:W3CDTF">2016-05-14T06:43:46Z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