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7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<sst xmlns="http://schemas.openxmlformats.org/spreadsheetml/2006/main" count="40" uniqueCount="34">
  <si>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 xml:space="preserve">Ковер Artisan 4285-4k90 (120*170) </t>
  </si>
  <si>
    <t xml:space="preserve">Ковер Artisan 4285-4k90 (160*230) </t>
  </si>
  <si>
    <t>Ковер Beluchi 88034-1262 (100*140)</t>
  </si>
  <si>
    <t>Ковер Casino 5005-8s05 (200*290)</t>
  </si>
  <si>
    <t>Ковер Country Handmade CH-08 (50*70)</t>
  </si>
  <si>
    <t>Ковер Da Vinci 57082-6737 (200*290)</t>
  </si>
  <si>
    <t xml:space="preserve">Ковер Disney Map D3VN001-mix (120*200) </t>
  </si>
  <si>
    <t>Ковер Friends 50-orange (110*160)</t>
  </si>
  <si>
    <t xml:space="preserve">Ковер Lumini 25017-9090 (80*150) </t>
  </si>
  <si>
    <t>Ковер Sevilla 4885-6s06 (200*290)</t>
  </si>
  <si>
    <t>Ковер Vernisaj (Kids) 3695-44966 (205*300)</t>
  </si>
  <si>
    <t>OlesiaVG</t>
  </si>
  <si>
    <t>Немк@</t>
  </si>
  <si>
    <t>мими81</t>
  </si>
  <si>
    <t>Галина_а</t>
  </si>
  <si>
    <t>MariaMax</t>
  </si>
  <si>
    <t>mamaplex</t>
  </si>
  <si>
    <t>Homyachok Nata</t>
  </si>
  <si>
    <t>НИК</t>
  </si>
  <si>
    <t>Арт</t>
  </si>
  <si>
    <t>Ст-ть</t>
  </si>
  <si>
    <t>С орг</t>
  </si>
  <si>
    <t xml:space="preserve">ТР предв </t>
  </si>
  <si>
    <t>Итого</t>
  </si>
  <si>
    <t>Ковер Broadway 2144-6p04 (80*150)</t>
  </si>
  <si>
    <t>Ковер Matrix 51248-6979 (160*230)</t>
  </si>
  <si>
    <t>Ковер Игровой Коврик Blue City (100*190)</t>
  </si>
  <si>
    <t>k_knopka_k</t>
  </si>
  <si>
    <t>lena_lena9498</t>
  </si>
  <si>
    <t>Поцелюлька</t>
  </si>
  <si>
    <t>к-т</t>
  </si>
  <si>
    <t>Сдано</t>
  </si>
  <si>
    <t>Долг!(-)Вы мне,(+) я вам</t>
  </si>
  <si>
    <t>1 ед=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</si>
</sst>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1" fontId="19" fillId="0" borderId="10" xfId="0" applyNumberFormat="1" applyFont="1" applyBorder="1" applyAlignment="1">
      <alignment/>
    </xf>
    <xf numFmtId="0" fontId="0" fillId="25" borderId="10" xfId="0" applyFill="1" applyBorder="1" applyAlignment="1">
      <alignment/>
    </xf>
    <xf numFmtId="4" fontId="0" fillId="25" borderId="10" xfId="0" applyNumberFormat="1" applyFill="1" applyBorder="1" applyAlignment="1">
      <alignment/>
    </xf>
    <xf numFmtId="1" fontId="0" fillId="25" borderId="10" xfId="0" applyNumberFormat="1" applyFill="1" applyBorder="1" applyAlignment="1">
      <alignment/>
    </xf>
    <xf numFmtId="1" fontId="19" fillId="25" borderId="10" xfId="0" applyNumberFormat="1" applyFont="1" applyFill="1" applyBorder="1" applyAlignment="1">
      <alignment/>
    </xf>
    <xf numFmtId="1" fontId="20" fillId="0" borderId="10" xfId="0" applyNumberFormat="1" applyFont="1" applyBorder="1" applyAlignment="1">
      <alignment horizontal="center"/>
    </xf>
    <xf numFmtId="1" fontId="20" fillId="25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68140651&amp;t=1108859" TargetMode="External" /><Relationship Id="rId2" Type="http://schemas.openxmlformats.org/officeDocument/2006/relationships/hyperlink" Target="http://forum.sibmama.ru/viewtopic.php?t=1108859&amp;start=255" TargetMode="External" /><Relationship Id="rId3" Type="http://schemas.openxmlformats.org/officeDocument/2006/relationships/hyperlink" Target="http://forum.sibmama.ru/viewtopic.php?t=1108859&amp;start=255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01" zoomScaleNormal="101" zoomScalePageLayoutView="0" workbookViewId="0" topLeftCell="A1">
      <selection activeCell="F19" sqref="F19"/>
    </sheetView>
  </sheetViews>
  <sheetFormatPr defaultColWidth="9.140625" defaultRowHeight="15"/>
  <cols>
    <col min="1" max="1" width="16.140625" style="0" customWidth="1"/>
    <col min="2" max="2" width="43.140625" style="0" customWidth="1"/>
    <col min="3" max="3" width="8.57421875" style="0" customWidth="1"/>
    <col min="8" max="8" width="22.421875" style="0" customWidth="1"/>
    <col min="9" max="9" width="4.28125" style="0" customWidth="1"/>
  </cols>
  <sheetData>
    <row r="1" spans="1:9" ht="15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31</v>
      </c>
      <c r="H1" s="2" t="s">
        <v>32</v>
      </c>
      <c r="I1" s="2" t="s">
        <v>30</v>
      </c>
    </row>
    <row r="2" spans="1:9" ht="15.75">
      <c r="A2" s="3" t="s">
        <v>17</v>
      </c>
      <c r="B2" s="3" t="s">
        <v>8</v>
      </c>
      <c r="C2" s="3">
        <v>2050.3</v>
      </c>
      <c r="D2" s="4">
        <f>C2*1.15</f>
        <v>2357.845</v>
      </c>
      <c r="E2" s="4">
        <f>I2*$E$19</f>
        <v>100.08771929824562</v>
      </c>
      <c r="F2" s="8">
        <f>SUM(D2:E2)</f>
        <v>2457.9327192982455</v>
      </c>
      <c r="G2" s="3">
        <v>2488</v>
      </c>
      <c r="H2" s="13">
        <f>G2-F2</f>
        <v>30.0672807017545</v>
      </c>
      <c r="I2" s="3">
        <v>3.5</v>
      </c>
    </row>
    <row r="3" spans="1:9" ht="15.75">
      <c r="A3" s="9" t="s">
        <v>16</v>
      </c>
      <c r="B3" s="9" t="s">
        <v>7</v>
      </c>
      <c r="C3" s="9">
        <v>4435.21</v>
      </c>
      <c r="D3" s="11">
        <f aca="true" t="shared" si="0" ref="D3:D11">C3*1.15</f>
        <v>5100.4915</v>
      </c>
      <c r="E3" s="11">
        <f aca="true" t="shared" si="1" ref="E3:E16">I3*$E$19</f>
        <v>171.57894736842104</v>
      </c>
      <c r="F3" s="12">
        <f>SUM(D3:E3)</f>
        <v>5272.070447368421</v>
      </c>
      <c r="G3" s="9">
        <v>5220</v>
      </c>
      <c r="H3" s="14">
        <f aca="true" t="shared" si="2" ref="H3:H16">G3-F3</f>
        <v>-52.0704473684209</v>
      </c>
      <c r="I3" s="9">
        <v>6</v>
      </c>
    </row>
    <row r="4" spans="1:9" ht="15.75">
      <c r="A4" s="3" t="s">
        <v>15</v>
      </c>
      <c r="B4" s="3" t="s">
        <v>6</v>
      </c>
      <c r="C4" s="3">
        <v>3064.49</v>
      </c>
      <c r="D4" s="4">
        <f t="shared" si="0"/>
        <v>3524.1634999999997</v>
      </c>
      <c r="E4" s="4">
        <f t="shared" si="1"/>
        <v>142.98245614035088</v>
      </c>
      <c r="F4" s="8">
        <f>SUM(D4:E4)</f>
        <v>3667.1459561403503</v>
      </c>
      <c r="G4" s="3">
        <v>3664</v>
      </c>
      <c r="H4" s="13">
        <f t="shared" si="2"/>
        <v>-3.1459561403503358</v>
      </c>
      <c r="I4" s="3">
        <v>5</v>
      </c>
    </row>
    <row r="5" spans="1:9" ht="15.75">
      <c r="A5" s="9" t="s">
        <v>11</v>
      </c>
      <c r="B5" s="9" t="s">
        <v>0</v>
      </c>
      <c r="C5" s="9">
        <v>2371.06</v>
      </c>
      <c r="D5" s="11">
        <f>C5*1.11</f>
        <v>2631.8766</v>
      </c>
      <c r="E5" s="11">
        <f t="shared" si="1"/>
        <v>142.98245614035088</v>
      </c>
      <c r="F5" s="12"/>
      <c r="G5" s="9"/>
      <c r="H5" s="14"/>
      <c r="I5" s="9">
        <v>5</v>
      </c>
    </row>
    <row r="6" spans="1:9" ht="15.75">
      <c r="A6" s="9" t="s">
        <v>11</v>
      </c>
      <c r="B6" s="9" t="s">
        <v>1</v>
      </c>
      <c r="C6" s="9">
        <v>4277.14</v>
      </c>
      <c r="D6" s="11">
        <f>C6*1.13</f>
        <v>4833.1682</v>
      </c>
      <c r="E6" s="11">
        <f t="shared" si="1"/>
        <v>228.7719298245614</v>
      </c>
      <c r="F6" s="12"/>
      <c r="G6" s="9"/>
      <c r="H6" s="14">
        <f t="shared" si="2"/>
        <v>0</v>
      </c>
      <c r="I6" s="9">
        <v>8</v>
      </c>
    </row>
    <row r="7" spans="1:9" ht="15.75">
      <c r="A7" s="9" t="s">
        <v>11</v>
      </c>
      <c r="B7" s="9" t="s">
        <v>2</v>
      </c>
      <c r="C7" s="9">
        <v>4085.61</v>
      </c>
      <c r="D7" s="11">
        <f>C7*1.13</f>
        <v>4616.739299999999</v>
      </c>
      <c r="E7" s="11">
        <f t="shared" si="1"/>
        <v>114.3859649122807</v>
      </c>
      <c r="F7" s="12"/>
      <c r="G7" s="9"/>
      <c r="H7" s="14">
        <f t="shared" si="2"/>
        <v>0</v>
      </c>
      <c r="I7" s="9">
        <v>4</v>
      </c>
    </row>
    <row r="8" spans="1:9" ht="15.75">
      <c r="A8" s="9" t="s">
        <v>11</v>
      </c>
      <c r="B8" s="9" t="s">
        <v>5</v>
      </c>
      <c r="C8" s="9">
        <v>19470.38</v>
      </c>
      <c r="D8" s="11">
        <f>C8*1.13</f>
        <v>22001.5294</v>
      </c>
      <c r="E8" s="11">
        <f t="shared" si="1"/>
        <v>514.7368421052631</v>
      </c>
      <c r="F8" s="12"/>
      <c r="G8" s="9"/>
      <c r="H8" s="14">
        <f t="shared" si="2"/>
        <v>0</v>
      </c>
      <c r="I8" s="9">
        <v>18</v>
      </c>
    </row>
    <row r="9" spans="1:9" ht="15.75">
      <c r="A9" s="9" t="s">
        <v>11</v>
      </c>
      <c r="B9" s="9" t="s">
        <v>10</v>
      </c>
      <c r="C9" s="9">
        <v>7093.56</v>
      </c>
      <c r="D9" s="11">
        <f>C9*1.13</f>
        <v>8015.7228</v>
      </c>
      <c r="E9" s="11">
        <f t="shared" si="1"/>
        <v>486.140350877193</v>
      </c>
      <c r="F9" s="12">
        <f>SUM(D5:E9)</f>
        <v>43586.05384385964</v>
      </c>
      <c r="G9" s="9">
        <v>43239</v>
      </c>
      <c r="H9" s="14">
        <f t="shared" si="2"/>
        <v>-347.05384385964135</v>
      </c>
      <c r="I9" s="9">
        <v>17</v>
      </c>
    </row>
    <row r="10" spans="1:9" ht="15.75">
      <c r="A10" s="5" t="s">
        <v>14</v>
      </c>
      <c r="B10" s="3" t="s">
        <v>4</v>
      </c>
      <c r="C10" s="3">
        <v>260</v>
      </c>
      <c r="D10" s="4">
        <f t="shared" si="0"/>
        <v>299</v>
      </c>
      <c r="E10" s="4">
        <f t="shared" si="1"/>
        <v>28.596491228070175</v>
      </c>
      <c r="F10" s="8"/>
      <c r="G10" s="3"/>
      <c r="H10" s="13"/>
      <c r="I10" s="3">
        <v>1</v>
      </c>
    </row>
    <row r="11" spans="1:9" ht="15.75">
      <c r="A11" s="5" t="s">
        <v>14</v>
      </c>
      <c r="B11" s="3" t="s">
        <v>4</v>
      </c>
      <c r="C11" s="3">
        <v>260</v>
      </c>
      <c r="D11" s="4">
        <f t="shared" si="0"/>
        <v>299</v>
      </c>
      <c r="E11" s="4">
        <f t="shared" si="1"/>
        <v>28.596491228070175</v>
      </c>
      <c r="F11" s="8">
        <f>SUM(D10:E11)</f>
        <v>655.1929824561403</v>
      </c>
      <c r="G11" s="3">
        <v>698</v>
      </c>
      <c r="H11" s="13">
        <f t="shared" si="2"/>
        <v>42.80701754385973</v>
      </c>
      <c r="I11" s="3">
        <v>1</v>
      </c>
    </row>
    <row r="12" spans="1:9" ht="15.75">
      <c r="A12" s="9" t="s">
        <v>13</v>
      </c>
      <c r="B12" s="9" t="s">
        <v>3</v>
      </c>
      <c r="C12" s="9">
        <v>8944.26</v>
      </c>
      <c r="D12" s="11">
        <f>C12*1.15</f>
        <v>10285.899</v>
      </c>
      <c r="E12" s="11">
        <f t="shared" si="1"/>
        <v>371.7543859649123</v>
      </c>
      <c r="F12" s="12">
        <f>SUM(D12:E12)</f>
        <v>10657.653385964912</v>
      </c>
      <c r="G12" s="9">
        <v>10735</v>
      </c>
      <c r="H12" s="14">
        <f t="shared" si="2"/>
        <v>77.34661403508835</v>
      </c>
      <c r="I12" s="9">
        <v>13</v>
      </c>
    </row>
    <row r="13" spans="1:9" ht="15.75">
      <c r="A13" s="5" t="s">
        <v>12</v>
      </c>
      <c r="B13" s="3" t="s">
        <v>9</v>
      </c>
      <c r="C13" s="3">
        <v>8193.13</v>
      </c>
      <c r="D13" s="4">
        <f>C13*1.15</f>
        <v>9422.099499999998</v>
      </c>
      <c r="E13" s="4">
        <f t="shared" si="1"/>
        <v>514.7368421052631</v>
      </c>
      <c r="F13" s="8">
        <f>SUM(D13:E13)</f>
        <v>9936.836342105262</v>
      </c>
      <c r="G13" s="3">
        <v>9872</v>
      </c>
      <c r="H13" s="13">
        <f t="shared" si="2"/>
        <v>-64.83634210526179</v>
      </c>
      <c r="I13" s="3">
        <v>18</v>
      </c>
    </row>
    <row r="14" spans="1:9" ht="15.75">
      <c r="A14" s="9" t="s">
        <v>28</v>
      </c>
      <c r="B14" s="9" t="s">
        <v>24</v>
      </c>
      <c r="C14" s="10">
        <v>2771.43</v>
      </c>
      <c r="D14" s="11">
        <f>C14*1.15</f>
        <v>3187.1444999999994</v>
      </c>
      <c r="E14" s="11">
        <f t="shared" si="1"/>
        <v>100.08771929824562</v>
      </c>
      <c r="F14" s="12">
        <f>SUM(D14:E14)</f>
        <v>3287.232219298245</v>
      </c>
      <c r="G14" s="9">
        <v>3337</v>
      </c>
      <c r="H14" s="14">
        <f t="shared" si="2"/>
        <v>49.76778070175487</v>
      </c>
      <c r="I14" s="9">
        <v>3.5</v>
      </c>
    </row>
    <row r="15" spans="1:9" ht="15.75">
      <c r="A15" s="3" t="s">
        <v>27</v>
      </c>
      <c r="B15" s="6" t="s">
        <v>25</v>
      </c>
      <c r="C15" s="7">
        <v>10738.42</v>
      </c>
      <c r="D15" s="4">
        <f>C15*1.13</f>
        <v>12134.414599999998</v>
      </c>
      <c r="E15" s="4">
        <f t="shared" si="1"/>
        <v>228.7719298245614</v>
      </c>
      <c r="F15" s="8">
        <f>SUM(D15:E15)</f>
        <v>12363.18652982456</v>
      </c>
      <c r="G15" s="3">
        <v>12384</v>
      </c>
      <c r="H15" s="13">
        <f t="shared" si="2"/>
        <v>20.81347017544067</v>
      </c>
      <c r="I15" s="3">
        <v>8</v>
      </c>
    </row>
    <row r="16" spans="1:9" ht="15.75">
      <c r="A16" s="9" t="s">
        <v>29</v>
      </c>
      <c r="B16" s="9" t="s">
        <v>26</v>
      </c>
      <c r="C16" s="10">
        <v>1753.78</v>
      </c>
      <c r="D16" s="11">
        <f>C16*1.15</f>
        <v>2016.8469999999998</v>
      </c>
      <c r="E16" s="11">
        <f t="shared" si="1"/>
        <v>85.78947368421052</v>
      </c>
      <c r="F16" s="12">
        <f>SUM(D16:E16)</f>
        <v>2102.63647368421</v>
      </c>
      <c r="G16" s="9">
        <v>2147</v>
      </c>
      <c r="H16" s="14">
        <f t="shared" si="2"/>
        <v>44.36352631578984</v>
      </c>
      <c r="I16" s="9">
        <v>3</v>
      </c>
    </row>
    <row r="17" spans="4:9" ht="15">
      <c r="D17" s="1"/>
      <c r="E17">
        <f>SUM(E2:E16)</f>
        <v>3260.0000000000005</v>
      </c>
      <c r="I17">
        <f>SUM(I2:I16)</f>
        <v>114</v>
      </c>
    </row>
    <row r="18" ht="15">
      <c r="D18" s="1"/>
    </row>
    <row r="19" spans="4:5" ht="15">
      <c r="D19" t="s">
        <v>33</v>
      </c>
      <c r="E19" s="1">
        <f>3260/I17</f>
        <v>28.596491228070175</v>
      </c>
    </row>
  </sheetData>
  <sheetProtection/>
  <hyperlinks>
    <hyperlink ref="A13" r:id="rId1" display="http://forum.sibmama.ru/viewtopic.php?p=68140651&amp;t=1108859"/>
    <hyperlink ref="A10" r:id="rId2" display="http://forum.sibmama.ru/viewtopic.php?t=1108859&amp;start=255"/>
    <hyperlink ref="A11" r:id="rId3" display="http://forum.sibmama.ru/viewtopic.php?t=1108859&amp;start=255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2015-11-29T19:05:35Z</dcterms:created>
  <dcterms:modified xsi:type="dcterms:W3CDTF">2015-11-29T19:06:01Z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