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455" windowHeight="12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<sst xmlns="http://schemas.openxmlformats.org/spreadsheetml/2006/main" count="40" uniqueCount="34">
  <si>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Confetti bath Side 127 N. Blue BD комплект (55*60; 60*100)</t>
  </si>
  <si>
    <t xml:space="preserve">Confetti bath Sile 540 Beige BQ комплект (50*60; 60*100) </t>
  </si>
  <si>
    <t>DeLuxe MT-1972-08 (60*110)</t>
  </si>
  <si>
    <t>Diamond (merinos) 772-055 (120*180)</t>
  </si>
  <si>
    <t>Esprit Kids ESP-8021-03 (160*225)</t>
  </si>
  <si>
    <t xml:space="preserve">Genova 38001 или 30001-6555-90 (200*290) </t>
  </si>
  <si>
    <t xml:space="preserve">Genova 38064 или 30064-6565-90 (65*110) </t>
  </si>
  <si>
    <t xml:space="preserve">Nubian 64227-6575 (200*290) </t>
  </si>
  <si>
    <t xml:space="preserve">Saphir 95160-305 круг (250*250) </t>
  </si>
  <si>
    <t>Sunny 9515-violet (70*140)</t>
  </si>
  <si>
    <t>Sunny 9515-violet круг (150*150)</t>
  </si>
  <si>
    <t>Новозеландская овчина белая (50*87, 1 шк.)</t>
  </si>
  <si>
    <t xml:space="preserve">Новозеландская овчина белая (150*210, 6 шк.) </t>
  </si>
  <si>
    <t>Шкура коровы Хай-тек серебро на белом (100*340)</t>
  </si>
  <si>
    <t>НИК</t>
  </si>
  <si>
    <t>Арт</t>
  </si>
  <si>
    <t>Ст-ть</t>
  </si>
  <si>
    <t>С орг</t>
  </si>
  <si>
    <t>ТР предв</t>
  </si>
  <si>
    <t>Настенчик22</t>
  </si>
  <si>
    <t>INK@</t>
  </si>
  <si>
    <t>sheffer</t>
  </si>
  <si>
    <t>Снежиночка</t>
  </si>
  <si>
    <t>Кремль</t>
  </si>
  <si>
    <t>ЛЮВЕНА</t>
  </si>
  <si>
    <t>Khodyreva</t>
  </si>
  <si>
    <t>vichenk@</t>
  </si>
  <si>
    <t>IreZ</t>
  </si>
  <si>
    <t>eirnata</t>
  </si>
  <si>
    <t>Итого</t>
  </si>
  <si>
    <t>К-т</t>
  </si>
  <si>
    <t>Сдано</t>
  </si>
  <si>
    <t>Мой долг</t>
  </si>
  <si>
    <t>1 ед=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</si>
</sst>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38" fillId="0" borderId="10" xfId="0" applyFont="1" applyBorder="1" applyAlignment="1">
      <alignment/>
    </xf>
    <xf numFmtId="0" fontId="0" fillId="4" borderId="10" xfId="0" applyFill="1" applyBorder="1" applyAlignment="1">
      <alignment/>
    </xf>
    <xf numFmtId="1" fontId="0" fillId="4" borderId="10" xfId="0" applyNumberFormat="1" applyFill="1" applyBorder="1" applyAlignment="1">
      <alignment/>
    </xf>
    <xf numFmtId="0" fontId="2" fillId="4" borderId="10" xfId="42" applyFont="1" applyFill="1" applyBorder="1" applyAlignment="1" applyProtection="1">
      <alignment/>
      <protection/>
    </xf>
    <xf numFmtId="1" fontId="2" fillId="4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1" fontId="29" fillId="34" borderId="10" xfId="0" applyNumberFormat="1" applyFont="1" applyFill="1" applyBorder="1" applyAlignment="1">
      <alignment/>
    </xf>
    <xf numFmtId="1" fontId="39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5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K@" TargetMode="External" /><Relationship Id="rId2" Type="http://schemas.openxmlformats.org/officeDocument/2006/relationships/hyperlink" Target="mailto:vichenk@" TargetMode="External" /><Relationship Id="rId3" Type="http://schemas.openxmlformats.org/officeDocument/2006/relationships/hyperlink" Target="mailto:vichenk@" TargetMode="External" /><Relationship Id="rId4" Type="http://schemas.openxmlformats.org/officeDocument/2006/relationships/hyperlink" Target="http://forum.sibmama.ru/viewtopic.php?t=753481&amp;start=1935" TargetMode="External" /><Relationship Id="rId5" Type="http://schemas.openxmlformats.org/officeDocument/2006/relationships/hyperlink" Target="http://forum.sibmama.ru/viewtopic.php?t=753481&amp;start=1935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57421875" style="0" customWidth="1"/>
    <col min="2" max="2" width="57.8515625" style="0" customWidth="1"/>
    <col min="5" max="5" width="10.28125" style="0" customWidth="1"/>
    <col min="8" max="8" width="11.140625" style="0" customWidth="1"/>
    <col min="9" max="9" width="6.421875" style="0" customWidth="1"/>
  </cols>
  <sheetData>
    <row r="1" spans="1:9" ht="15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29</v>
      </c>
      <c r="G1" s="2" t="s">
        <v>31</v>
      </c>
      <c r="H1" s="2" t="s">
        <v>32</v>
      </c>
      <c r="I1" s="2" t="s">
        <v>30</v>
      </c>
    </row>
    <row r="2" spans="1:9" ht="15">
      <c r="A2" s="7" t="s">
        <v>28</v>
      </c>
      <c r="B2" s="7" t="s">
        <v>5</v>
      </c>
      <c r="C2" s="7">
        <v>8258.9</v>
      </c>
      <c r="D2" s="8">
        <f>C2*1</f>
        <v>8258.9</v>
      </c>
      <c r="E2" s="8">
        <f>I2*$I$20</f>
        <v>285.378640776699</v>
      </c>
      <c r="F2" s="10">
        <f>SUM(D2:E2)</f>
        <v>8544.278640776698</v>
      </c>
      <c r="G2" s="13">
        <v>8544</v>
      </c>
      <c r="H2" s="14"/>
      <c r="I2" s="13">
        <v>9</v>
      </c>
    </row>
    <row r="3" spans="1:9" ht="15.75">
      <c r="A3" s="19" t="s">
        <v>20</v>
      </c>
      <c r="B3" s="3" t="s">
        <v>8</v>
      </c>
      <c r="C3" s="3">
        <v>22716.01</v>
      </c>
      <c r="D3" s="4">
        <f>C3*1.1</f>
        <v>24987.611</v>
      </c>
      <c r="E3" s="18">
        <f aca="true" t="shared" si="0" ref="E3:E16">I3*$I$20</f>
        <v>412.2135922330097</v>
      </c>
      <c r="F3" s="11">
        <f>SUM(D3:E3)</f>
        <v>25399.82459223301</v>
      </c>
      <c r="G3" s="3">
        <v>25688</v>
      </c>
      <c r="H3" s="12">
        <f aca="true" t="shared" si="1" ref="H3:H16">G3-F3</f>
        <v>288.17540776699025</v>
      </c>
      <c r="I3" s="3">
        <v>13</v>
      </c>
    </row>
    <row r="4" spans="1:9" ht="15.75">
      <c r="A4" s="9" t="s">
        <v>27</v>
      </c>
      <c r="B4" s="7" t="s">
        <v>9</v>
      </c>
      <c r="C4" s="7">
        <v>1656.86</v>
      </c>
      <c r="D4" s="8">
        <f>C4*1.15</f>
        <v>1905.3889999999997</v>
      </c>
      <c r="E4" s="8">
        <f t="shared" si="0"/>
        <v>158.54368932038835</v>
      </c>
      <c r="F4" s="10"/>
      <c r="G4" s="13"/>
      <c r="H4" s="15"/>
      <c r="I4" s="13">
        <v>5</v>
      </c>
    </row>
    <row r="5" spans="1:9" ht="15.75">
      <c r="A5" s="9" t="s">
        <v>27</v>
      </c>
      <c r="B5" s="7" t="s">
        <v>10</v>
      </c>
      <c r="C5" s="7">
        <v>3804.08</v>
      </c>
      <c r="D5" s="8">
        <f>C5*1.15</f>
        <v>4374.692</v>
      </c>
      <c r="E5" s="8">
        <f t="shared" si="0"/>
        <v>317.0873786407767</v>
      </c>
      <c r="F5" s="10">
        <f>SUM(D4:E5)</f>
        <v>6755.712067961164</v>
      </c>
      <c r="G5" s="13">
        <v>6980</v>
      </c>
      <c r="H5" s="15">
        <f t="shared" si="1"/>
        <v>224.2879320388356</v>
      </c>
      <c r="I5" s="13">
        <v>10</v>
      </c>
    </row>
    <row r="6" spans="1:9" ht="15.75">
      <c r="A6" s="3" t="s">
        <v>25</v>
      </c>
      <c r="B6" s="3" t="s">
        <v>4</v>
      </c>
      <c r="C6" s="3">
        <v>6501.66</v>
      </c>
      <c r="D6" s="4">
        <f>C6*1.15</f>
        <v>7476.909</v>
      </c>
      <c r="E6" s="18">
        <f t="shared" si="0"/>
        <v>317.0873786407767</v>
      </c>
      <c r="F6" s="11">
        <f>SUM(D6:E6)</f>
        <v>7793.996378640776</v>
      </c>
      <c r="G6" s="3">
        <v>7857</v>
      </c>
      <c r="H6" s="12">
        <f t="shared" si="1"/>
        <v>63.00362135922387</v>
      </c>
      <c r="I6" s="3">
        <v>10</v>
      </c>
    </row>
    <row r="7" spans="1:9" ht="15.75">
      <c r="A7" s="7" t="s">
        <v>21</v>
      </c>
      <c r="B7" s="7" t="s">
        <v>2</v>
      </c>
      <c r="C7" s="7">
        <v>1229.95</v>
      </c>
      <c r="D7" s="8">
        <f>C7*1.15</f>
        <v>1414.4424999999999</v>
      </c>
      <c r="E7" s="8">
        <f t="shared" si="0"/>
        <v>63.41747572815534</v>
      </c>
      <c r="F7" s="10"/>
      <c r="G7" s="13"/>
      <c r="H7" s="15"/>
      <c r="I7" s="13">
        <v>2</v>
      </c>
    </row>
    <row r="8" spans="1:9" ht="15.75">
      <c r="A8" s="7" t="s">
        <v>21</v>
      </c>
      <c r="B8" s="7" t="s">
        <v>3</v>
      </c>
      <c r="C8" s="7">
        <v>2268.37</v>
      </c>
      <c r="D8" s="8">
        <f>C8*1.15</f>
        <v>2608.6254999999996</v>
      </c>
      <c r="E8" s="8">
        <f t="shared" si="0"/>
        <v>221.96116504854368</v>
      </c>
      <c r="F8" s="10">
        <f>SUM(D7:E8)</f>
        <v>4308.446640776699</v>
      </c>
      <c r="G8" s="13">
        <v>4373</v>
      </c>
      <c r="H8" s="15">
        <f t="shared" si="1"/>
        <v>64.55335922330141</v>
      </c>
      <c r="I8" s="13">
        <v>7</v>
      </c>
    </row>
    <row r="9" spans="1:9" ht="15.75">
      <c r="A9" s="5" t="s">
        <v>26</v>
      </c>
      <c r="B9" s="3" t="s">
        <v>6</v>
      </c>
      <c r="C9" s="3">
        <v>1018.81</v>
      </c>
      <c r="D9" s="4">
        <f>C9*1.15</f>
        <v>1171.6315</v>
      </c>
      <c r="E9" s="18">
        <f t="shared" si="0"/>
        <v>31.70873786407767</v>
      </c>
      <c r="F9" s="11"/>
      <c r="G9" s="3"/>
      <c r="H9" s="12"/>
      <c r="I9" s="3">
        <v>1</v>
      </c>
    </row>
    <row r="10" spans="1:9" ht="15.75">
      <c r="A10" s="5" t="s">
        <v>26</v>
      </c>
      <c r="B10" s="3" t="s">
        <v>6</v>
      </c>
      <c r="C10" s="3">
        <v>1018.81</v>
      </c>
      <c r="D10" s="4">
        <f>C10*1.15</f>
        <v>1171.6315</v>
      </c>
      <c r="E10" s="18">
        <f t="shared" si="0"/>
        <v>31.70873786407767</v>
      </c>
      <c r="F10" s="11">
        <f>SUM(D9:E10)</f>
        <v>2406.680475728155</v>
      </c>
      <c r="G10" s="3">
        <v>2503</v>
      </c>
      <c r="H10" s="12">
        <f t="shared" si="1"/>
        <v>96.31952427184478</v>
      </c>
      <c r="I10" s="3">
        <v>1</v>
      </c>
    </row>
    <row r="11" spans="1:9" ht="15.75">
      <c r="A11" s="7" t="s">
        <v>23</v>
      </c>
      <c r="B11" s="7" t="s">
        <v>11</v>
      </c>
      <c r="C11" s="7">
        <v>2647.97</v>
      </c>
      <c r="D11" s="8">
        <f>C11*1.1</f>
        <v>2912.767</v>
      </c>
      <c r="E11" s="8">
        <f t="shared" si="0"/>
        <v>63.41747572815534</v>
      </c>
      <c r="F11" s="10"/>
      <c r="G11" s="13"/>
      <c r="H11" s="15"/>
      <c r="I11" s="13">
        <v>2</v>
      </c>
    </row>
    <row r="12" spans="1:9" ht="15.75">
      <c r="A12" s="7" t="s">
        <v>23</v>
      </c>
      <c r="B12" s="7" t="s">
        <v>12</v>
      </c>
      <c r="C12" s="7">
        <v>19037.7</v>
      </c>
      <c r="D12" s="8">
        <f>C12*1.1</f>
        <v>20941.47</v>
      </c>
      <c r="E12" s="8">
        <f t="shared" si="0"/>
        <v>317.0873786407767</v>
      </c>
      <c r="F12" s="10">
        <f>SUM(D11:E12)</f>
        <v>24234.74185436893</v>
      </c>
      <c r="G12" s="13">
        <v>24574</v>
      </c>
      <c r="H12" s="15">
        <f t="shared" si="1"/>
        <v>339.25814563106906</v>
      </c>
      <c r="I12" s="13">
        <v>10</v>
      </c>
    </row>
    <row r="13" spans="1:9" ht="15.75">
      <c r="A13" s="3" t="s">
        <v>24</v>
      </c>
      <c r="B13" s="3" t="s">
        <v>13</v>
      </c>
      <c r="C13" s="3">
        <v>16435.88</v>
      </c>
      <c r="D13" s="4">
        <f>C13*1.13</f>
        <v>18572.5444</v>
      </c>
      <c r="E13" s="18">
        <f t="shared" si="0"/>
        <v>95.126213592233</v>
      </c>
      <c r="F13" s="11">
        <f>SUM(D13:E13)</f>
        <v>18667.670613592232</v>
      </c>
      <c r="G13" s="3">
        <v>18973</v>
      </c>
      <c r="H13" s="12">
        <f t="shared" si="1"/>
        <v>305.32938640776774</v>
      </c>
      <c r="I13" s="3">
        <v>3</v>
      </c>
    </row>
    <row r="14" spans="1:9" ht="15.75">
      <c r="A14" s="7" t="s">
        <v>19</v>
      </c>
      <c r="B14" s="7" t="s">
        <v>7</v>
      </c>
      <c r="C14" s="7">
        <v>11309.55</v>
      </c>
      <c r="D14" s="8">
        <f>C14*1.13</f>
        <v>12779.791499999998</v>
      </c>
      <c r="E14" s="8">
        <f t="shared" si="0"/>
        <v>792.7184466019418</v>
      </c>
      <c r="F14" s="10">
        <f>SUM(D14:E14)</f>
        <v>13572.50994660194</v>
      </c>
      <c r="G14" s="16">
        <v>13580</v>
      </c>
      <c r="H14" s="15">
        <f t="shared" si="1"/>
        <v>7.490053398059899</v>
      </c>
      <c r="I14" s="13">
        <v>25</v>
      </c>
    </row>
    <row r="15" spans="1:9" ht="15.75">
      <c r="A15" s="3" t="s">
        <v>22</v>
      </c>
      <c r="B15" s="3" t="s">
        <v>0</v>
      </c>
      <c r="C15" s="3">
        <v>2532.59</v>
      </c>
      <c r="D15" s="4">
        <f>C15*1.15</f>
        <v>2912.4785</v>
      </c>
      <c r="E15" s="18">
        <f t="shared" si="0"/>
        <v>95.126213592233</v>
      </c>
      <c r="F15" s="11"/>
      <c r="G15" s="3"/>
      <c r="H15" s="12"/>
      <c r="I15" s="3">
        <v>3</v>
      </c>
    </row>
    <row r="16" spans="1:9" ht="15.75">
      <c r="A16" s="3" t="s">
        <v>22</v>
      </c>
      <c r="B16" s="6" t="s">
        <v>1</v>
      </c>
      <c r="C16" s="3">
        <v>1078.8</v>
      </c>
      <c r="D16" s="4">
        <f>C16*1.15</f>
        <v>1240.62</v>
      </c>
      <c r="E16" s="18">
        <f t="shared" si="0"/>
        <v>63.41747572815534</v>
      </c>
      <c r="F16" s="17">
        <f>SUM(D15:E16)</f>
        <v>4311.642189320389</v>
      </c>
      <c r="G16" s="13">
        <v>4333</v>
      </c>
      <c r="H16" s="15">
        <f t="shared" si="1"/>
        <v>21.357810679611248</v>
      </c>
      <c r="I16" s="13">
        <v>2</v>
      </c>
    </row>
    <row r="17" spans="4:9" ht="15">
      <c r="D17" s="1"/>
      <c r="E17" s="1">
        <f>SUM(E2:E16)</f>
        <v>3266</v>
      </c>
      <c r="F17" s="1"/>
      <c r="I17">
        <f>SUM(I2:I16)</f>
        <v>103</v>
      </c>
    </row>
    <row r="18" spans="3:4" ht="15">
      <c r="C18" s="1"/>
      <c r="D18" s="1"/>
    </row>
    <row r="19" ht="15">
      <c r="C19" s="1"/>
    </row>
    <row r="20" spans="8:9" ht="15">
      <c r="H20" t="s">
        <v>33</v>
      </c>
      <c r="I20" s="1">
        <f>3266/I17</f>
        <v>31.70873786407767</v>
      </c>
    </row>
    <row r="21" ht="15">
      <c r="E21" s="1"/>
    </row>
  </sheetData>
  <sheetProtection/>
  <hyperlinks>
    <hyperlink ref="A3" r:id="rId1" display="INK@"/>
    <hyperlink ref="A9" r:id="rId2" display="vichenk@"/>
    <hyperlink ref="A10" r:id="rId3" display="vichenk@"/>
    <hyperlink ref="A4" r:id="rId4" display="http://forum.sibmama.ru/viewtopic.php?t=753481&amp;start=1935"/>
    <hyperlink ref="A5" r:id="rId5" display="http://forum.sibmama.ru/viewtopic.php?t=753481&amp;start=1935"/>
  </hyperlinks>
  <printOptions/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dcterms:created xsi:type="dcterms:W3CDTF">2014-11-25T15:14:37Z</dcterms:created>
  <dcterms:modified xsi:type="dcterms:W3CDTF">2014-12-20T02:39:48Z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