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<sst xmlns="http://schemas.openxmlformats.org/spreadsheetml/2006/main" count="63" uniqueCount="54">
  <si>
    <t xml:space="preserve">Beluchi 88075-3292 (135*195) </t>
  </si>
  <si>
    <t>Casino 5006-8v01 (160*230)</t>
  </si>
  <si>
    <t>Casino 5026-8s96 (240*330)</t>
  </si>
  <si>
    <t>Cottage 2744-8z02 (120*170)</t>
  </si>
  <si>
    <t>Esprit Bath ESP-2252-02 (70*120)</t>
  </si>
  <si>
    <t>Friends MH-3033-01 (70*140)</t>
  </si>
  <si>
    <t>Genova 38093-6262-60 круг (160*160)</t>
  </si>
  <si>
    <t xml:space="preserve">Lodge 4522-6g17 (80*150) </t>
  </si>
  <si>
    <t>Royal Palace 14661-2121 (135*195)</t>
  </si>
  <si>
    <t>Sevilla 4702-6s78 (135*190)</t>
  </si>
  <si>
    <t>Vernisaj (Kids) 3695-44966 (137*200)</t>
  </si>
  <si>
    <t>Vernisaj (Kids) 3877-44988 (163*240)</t>
  </si>
  <si>
    <t>Vernisaj (Kids) 3895-44955 (205*300)</t>
  </si>
  <si>
    <t>Alena.Ka</t>
  </si>
  <si>
    <t>Fekla`</t>
  </si>
  <si>
    <t>Алё-Алёна</t>
  </si>
  <si>
    <t>Мюра</t>
  </si>
  <si>
    <t>виера ю</t>
  </si>
  <si>
    <t>Taya-wisper</t>
  </si>
  <si>
    <t>Topaz83 </t>
  </si>
  <si>
    <t>Аленький цветочек </t>
  </si>
  <si>
    <t>Ellene</t>
  </si>
  <si>
    <t>Alisya </t>
  </si>
  <si>
    <t>Лиля.kt </t>
  </si>
  <si>
    <t>НИК</t>
  </si>
  <si>
    <t>Арт</t>
  </si>
  <si>
    <t>Ст-ть</t>
  </si>
  <si>
    <t>С орг</t>
  </si>
  <si>
    <t>Оверлок (шир. 120см с 2х сторон)</t>
  </si>
  <si>
    <t>Cottage 2098-8r06 (60*110)</t>
  </si>
  <si>
    <t>Дорожка Cottage 2617-8r06 (120) 300</t>
  </si>
  <si>
    <t>BUTTERFLAY</t>
  </si>
  <si>
    <t>Тр предв</t>
  </si>
  <si>
    <t>Итого</t>
  </si>
  <si>
    <t>Сдано</t>
  </si>
  <si>
    <t>Yul@sha</t>
  </si>
  <si>
    <t>Artisan 4048-4j44 (67*130)</t>
  </si>
  <si>
    <t>Tanett</t>
  </si>
  <si>
    <t>Casino 5007-8s59 (160*230)</t>
  </si>
  <si>
    <t>eirnata</t>
  </si>
  <si>
    <t>Eko bath 7862-cream (70*120)</t>
  </si>
  <si>
    <t>Esprit Bath ESP-2252-02 (55*65)</t>
  </si>
  <si>
    <t>Олеся 30</t>
  </si>
  <si>
    <t>Friends MH-2460-01 (140*200)</t>
  </si>
  <si>
    <t>Tinnochka</t>
  </si>
  <si>
    <t>Genova 38027-6262-60 (240*340)</t>
  </si>
  <si>
    <t>Hampton 90009-3565-20 (80*150)</t>
  </si>
  <si>
    <t>Hampton 90009-3565-20 (200*290)</t>
  </si>
  <si>
    <t>Кремль</t>
  </si>
  <si>
    <t>Новозеландская овчина бежевая (65*107, 1 шк.)</t>
  </si>
  <si>
    <t>К-т</t>
  </si>
  <si>
    <t>1 ед=</t>
  </si>
  <si>
    <t>ТР всего</t>
  </si>
  <si>
    <t>(+) Я вам, (-)Вы мне)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</si>
</sst>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42" applyFont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0" fontId="3" fillId="0" borderId="10" xfId="42" applyFont="1" applyBorder="1" applyAlignment="1" applyProtection="1">
      <alignment/>
      <protection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2" fillId="34" borderId="10" xfId="42" applyFont="1" applyFill="1" applyBorder="1" applyAlignment="1" applyProtection="1">
      <alignment/>
      <protection/>
    </xf>
    <xf numFmtId="0" fontId="3" fillId="34" borderId="10" xfId="42" applyFont="1" applyFill="1" applyBorder="1" applyAlignment="1" applyProtection="1">
      <alignment/>
      <protection/>
    </xf>
    <xf numFmtId="4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1" fontId="39" fillId="0" borderId="10" xfId="0" applyNumberFormat="1" applyFont="1" applyBorder="1" applyAlignment="1">
      <alignment/>
    </xf>
    <xf numFmtId="1" fontId="39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2722395&amp;t=753481" TargetMode="External" /><Relationship Id="rId2" Type="http://schemas.openxmlformats.org/officeDocument/2006/relationships/hyperlink" Target="http://forum.sibmama.ru/viewtopic.php?p=52722395&amp;t=753481" TargetMode="External" /><Relationship Id="rId3" Type="http://schemas.openxmlformats.org/officeDocument/2006/relationships/hyperlink" Target="http://forum.sibmama.ru/viewtopic.php?p=52722395&amp;t=753481" TargetMode="External" /><Relationship Id="rId4" Type="http://schemas.openxmlformats.org/officeDocument/2006/relationships/hyperlink" Target="http://forum.sibmama.ru/viewtopic.php?t=753481&amp;start=1785" TargetMode="External" /><Relationship Id="rId5" Type="http://schemas.openxmlformats.org/officeDocument/2006/relationships/hyperlink" Target="http://forum.sibmama.ru/viewtopic.php?p=52751380&amp;t=753481" TargetMode="External" /><Relationship Id="rId6" Type="http://schemas.openxmlformats.org/officeDocument/2006/relationships/hyperlink" Target="http://forum.sibmama.ru/viewtopic.php?p=52751380&amp;t=753481" TargetMode="External" /><Relationship Id="rId7" Type="http://schemas.openxmlformats.org/officeDocument/2006/relationships/hyperlink" Target="http://forum.sibmama.ru/viewtopic.php?p=52834516&amp;t=753481" TargetMode="External" /><Relationship Id="rId8" Type="http://schemas.openxmlformats.org/officeDocument/2006/relationships/hyperlink" Target="http://forum.sibmama.ru/viewtopic.php?p=52834516&amp;t=753481" TargetMode="External" /><Relationship Id="rId9" Type="http://schemas.openxmlformats.org/officeDocument/2006/relationships/hyperlink" Target="http://forum.sibmama.ru/viewtopic.php?p=52834516&amp;t=753481" TargetMode="External" /><Relationship Id="rId10" Type="http://schemas.openxmlformats.org/officeDocument/2006/relationships/hyperlink" Target="http://forum.sibmama.ru/viewtopic.php?p=52834516&amp;t=753481" TargetMode="External" /><Relationship Id="rId11" Type="http://schemas.openxmlformats.org/officeDocument/2006/relationships/hyperlink" Target="http://forum.sibmama.ru/viewtopic.php?t=753481&amp;start=1815" TargetMode="External" /><Relationship Id="rId12" Type="http://schemas.openxmlformats.org/officeDocument/2006/relationships/hyperlink" Target="http://forum.sibmama.ru/viewtopic.php?t=753481&amp;start=1815" TargetMode="External" /><Relationship Id="rId13" Type="http://schemas.openxmlformats.org/officeDocument/2006/relationships/hyperlink" Target="http://forum.sibmama.ru/viewtopic.php?t=753481&amp;start=1815" TargetMode="External" /><Relationship Id="rId14" Type="http://schemas.openxmlformats.org/officeDocument/2006/relationships/hyperlink" Target="http://forum.sibmama.ru/viewtopic.php?t=753481&amp;start=1815" TargetMode="External" /><Relationship Id="rId15" Type="http://schemas.openxmlformats.org/officeDocument/2006/relationships/hyperlink" Target="http://forum.sibmama.ru/viewtopic.php?t=753481&amp;start=1815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1.140625" style="0" customWidth="1"/>
    <col min="2" max="2" width="39.57421875" style="0" customWidth="1"/>
    <col min="6" max="6" width="14.140625" style="0" customWidth="1"/>
    <col min="8" max="8" width="20.28125" style="0" customWidth="1"/>
    <col min="9" max="9" width="5.421875" style="0" customWidth="1"/>
  </cols>
  <sheetData>
    <row r="1" spans="1:9" ht="15">
      <c r="A1" s="1" t="s">
        <v>24</v>
      </c>
      <c r="B1" s="1" t="s">
        <v>25</v>
      </c>
      <c r="C1" s="1" t="s">
        <v>26</v>
      </c>
      <c r="D1" s="1" t="s">
        <v>27</v>
      </c>
      <c r="E1" s="1" t="s">
        <v>32</v>
      </c>
      <c r="F1" s="1" t="s">
        <v>33</v>
      </c>
      <c r="G1" s="1" t="s">
        <v>34</v>
      </c>
      <c r="H1" s="17" t="s">
        <v>53</v>
      </c>
      <c r="I1" s="1" t="s">
        <v>50</v>
      </c>
    </row>
    <row r="2" spans="1:9" ht="15">
      <c r="A2" s="5" t="s">
        <v>13</v>
      </c>
      <c r="B2" s="3" t="s">
        <v>1</v>
      </c>
      <c r="C2" s="4">
        <v>3524.86</v>
      </c>
      <c r="D2" s="6">
        <f>C2*1.15</f>
        <v>4053.589</v>
      </c>
      <c r="E2" s="21">
        <f aca="true" t="shared" si="0" ref="E2:E16">I2*$H$31</f>
        <v>176.36363636363637</v>
      </c>
      <c r="F2" s="18">
        <f>SUM(D2:E2)</f>
        <v>4229.952636363636</v>
      </c>
      <c r="G2" s="4">
        <v>4313.6</v>
      </c>
      <c r="H2" s="23">
        <f>G2-F2</f>
        <v>83.64736363636439</v>
      </c>
      <c r="I2" s="4">
        <v>12</v>
      </c>
    </row>
    <row r="3" spans="1:9" ht="15">
      <c r="A3" s="10" t="s">
        <v>22</v>
      </c>
      <c r="B3" s="11" t="s">
        <v>8</v>
      </c>
      <c r="C3" s="12">
        <v>1934.92</v>
      </c>
      <c r="D3" s="13">
        <f aca="true" t="shared" si="1" ref="D3:D16">C3*1.15</f>
        <v>2225.158</v>
      </c>
      <c r="E3" s="22">
        <f t="shared" si="0"/>
        <v>73.48484848484848</v>
      </c>
      <c r="F3" s="19">
        <f>SUM(D3:E3)</f>
        <v>2298.6428484848484</v>
      </c>
      <c r="G3" s="12">
        <v>2375.16</v>
      </c>
      <c r="H3" s="24">
        <f>G3-F3</f>
        <v>76.51715151515145</v>
      </c>
      <c r="I3" s="12">
        <v>5</v>
      </c>
    </row>
    <row r="4" spans="1:9" ht="15">
      <c r="A4" s="2" t="s">
        <v>21</v>
      </c>
      <c r="B4" s="3" t="s">
        <v>0</v>
      </c>
      <c r="C4" s="4">
        <v>4352.13</v>
      </c>
      <c r="D4" s="6">
        <f t="shared" si="1"/>
        <v>5004.9495</v>
      </c>
      <c r="E4" s="21">
        <f t="shared" si="0"/>
        <v>176.36363636363637</v>
      </c>
      <c r="F4" s="18"/>
      <c r="G4" s="4"/>
      <c r="H4" s="23"/>
      <c r="I4" s="4">
        <v>12</v>
      </c>
    </row>
    <row r="5" spans="1:9" ht="15">
      <c r="A5" s="2" t="s">
        <v>21</v>
      </c>
      <c r="B5" s="3" t="s">
        <v>3</v>
      </c>
      <c r="C5" s="4">
        <v>1448.02</v>
      </c>
      <c r="D5" s="6">
        <f t="shared" si="1"/>
        <v>1665.223</v>
      </c>
      <c r="E5" s="21">
        <f t="shared" si="0"/>
        <v>102.87878787878788</v>
      </c>
      <c r="F5" s="18">
        <f>SUM(D4:E5)</f>
        <v>6949.414924242424</v>
      </c>
      <c r="G5" s="4">
        <v>6901</v>
      </c>
      <c r="H5" s="23">
        <f>G5-F5</f>
        <v>-48.414924242423695</v>
      </c>
      <c r="I5" s="4">
        <v>7</v>
      </c>
    </row>
    <row r="6" spans="1:9" ht="15">
      <c r="A6" s="14" t="s">
        <v>14</v>
      </c>
      <c r="B6" s="11" t="s">
        <v>5</v>
      </c>
      <c r="C6" s="12">
        <v>2315.68</v>
      </c>
      <c r="D6" s="13">
        <f t="shared" si="1"/>
        <v>2663.0319999999997</v>
      </c>
      <c r="E6" s="22">
        <f t="shared" si="0"/>
        <v>73.48484848484848</v>
      </c>
      <c r="F6" s="19">
        <f>SUM(D6:E6)</f>
        <v>2736.516848484848</v>
      </c>
      <c r="G6" s="12">
        <v>2784</v>
      </c>
      <c r="H6" s="24">
        <f>G6-F6</f>
        <v>47.4831515151518</v>
      </c>
      <c r="I6" s="12">
        <v>5</v>
      </c>
    </row>
    <row r="7" spans="1:9" ht="15">
      <c r="A7" s="2" t="s">
        <v>18</v>
      </c>
      <c r="B7" s="3" t="s">
        <v>12</v>
      </c>
      <c r="C7" s="4">
        <v>4045.22</v>
      </c>
      <c r="D7" s="6">
        <f t="shared" si="1"/>
        <v>4652.003</v>
      </c>
      <c r="E7" s="21">
        <f t="shared" si="0"/>
        <v>308.6363636363636</v>
      </c>
      <c r="F7" s="18">
        <f>SUM(D7:E7)</f>
        <v>4960.639363636364</v>
      </c>
      <c r="G7" s="4">
        <v>5002</v>
      </c>
      <c r="H7" s="23">
        <f>G7-F7</f>
        <v>41.36063636363633</v>
      </c>
      <c r="I7" s="4">
        <v>21</v>
      </c>
    </row>
    <row r="8" spans="1:9" ht="15">
      <c r="A8" s="10" t="s">
        <v>19</v>
      </c>
      <c r="B8" s="11" t="s">
        <v>2</v>
      </c>
      <c r="C8" s="12">
        <v>7585.08</v>
      </c>
      <c r="D8" s="13">
        <f>C8*1.13</f>
        <v>8571.140399999998</v>
      </c>
      <c r="E8" s="22">
        <f t="shared" si="0"/>
        <v>352.72727272727275</v>
      </c>
      <c r="F8" s="19"/>
      <c r="G8" s="12"/>
      <c r="H8" s="24"/>
      <c r="I8" s="12">
        <v>24</v>
      </c>
    </row>
    <row r="9" spans="1:9" ht="15">
      <c r="A9" s="10" t="s">
        <v>19</v>
      </c>
      <c r="B9" s="11" t="s">
        <v>6</v>
      </c>
      <c r="C9" s="12">
        <v>3646.01</v>
      </c>
      <c r="D9" s="13">
        <f>C9*1.13</f>
        <v>4119.9913</v>
      </c>
      <c r="E9" s="22">
        <f t="shared" si="0"/>
        <v>176.36363636363637</v>
      </c>
      <c r="F9" s="19">
        <f>SUM(D8:E9)</f>
        <v>13220.222609090906</v>
      </c>
      <c r="G9" s="12">
        <v>13241.13</v>
      </c>
      <c r="H9" s="24">
        <f aca="true" t="shared" si="2" ref="H9:H14">G9-F9</f>
        <v>20.90739090909301</v>
      </c>
      <c r="I9" s="12">
        <v>12</v>
      </c>
    </row>
    <row r="10" spans="1:9" ht="15">
      <c r="A10" s="5" t="s">
        <v>15</v>
      </c>
      <c r="B10" s="3" t="s">
        <v>7</v>
      </c>
      <c r="C10" s="4">
        <v>923.04</v>
      </c>
      <c r="D10" s="6">
        <f t="shared" si="1"/>
        <v>1061.4959999999999</v>
      </c>
      <c r="E10" s="21">
        <f t="shared" si="0"/>
        <v>44.09090909090909</v>
      </c>
      <c r="F10" s="18">
        <f>SUM(D10:E10)</f>
        <v>1105.5869090909089</v>
      </c>
      <c r="G10" s="4">
        <v>1142</v>
      </c>
      <c r="H10" s="23">
        <f t="shared" si="2"/>
        <v>36.413090909091125</v>
      </c>
      <c r="I10" s="4">
        <v>3</v>
      </c>
    </row>
    <row r="11" spans="1:9" ht="15">
      <c r="A11" s="10" t="s">
        <v>20</v>
      </c>
      <c r="B11" s="11" t="s">
        <v>9</v>
      </c>
      <c r="C11" s="12">
        <v>3238.72</v>
      </c>
      <c r="D11" s="13">
        <f t="shared" si="1"/>
        <v>3724.5279999999993</v>
      </c>
      <c r="E11" s="22">
        <f t="shared" si="0"/>
        <v>205.75757575757575</v>
      </c>
      <c r="F11" s="19">
        <f>SUM(D11:E11)</f>
        <v>3930.2855757575753</v>
      </c>
      <c r="G11" s="12">
        <v>4000</v>
      </c>
      <c r="H11" s="24">
        <f t="shared" si="2"/>
        <v>69.71442424242468</v>
      </c>
      <c r="I11" s="12">
        <v>14</v>
      </c>
    </row>
    <row r="12" spans="1:9" ht="15">
      <c r="A12" s="2" t="s">
        <v>17</v>
      </c>
      <c r="B12" s="3" t="s">
        <v>10</v>
      </c>
      <c r="C12" s="4">
        <v>1802.24</v>
      </c>
      <c r="D12" s="6">
        <f t="shared" si="1"/>
        <v>2072.576</v>
      </c>
      <c r="E12" s="21">
        <f t="shared" si="0"/>
        <v>205.75757575757575</v>
      </c>
      <c r="F12" s="18">
        <f>SUM(D12:E12)</f>
        <v>2278.333575757576</v>
      </c>
      <c r="G12" s="4">
        <v>2322.58</v>
      </c>
      <c r="H12" s="23">
        <f t="shared" si="2"/>
        <v>44.24642424242393</v>
      </c>
      <c r="I12" s="4">
        <v>14</v>
      </c>
    </row>
    <row r="13" spans="1:9" ht="15">
      <c r="A13" s="10" t="s">
        <v>23</v>
      </c>
      <c r="B13" s="11" t="s">
        <v>11</v>
      </c>
      <c r="C13" s="12">
        <v>2572.97</v>
      </c>
      <c r="D13" s="13">
        <f t="shared" si="1"/>
        <v>2958.9154999999996</v>
      </c>
      <c r="E13" s="22">
        <f t="shared" si="0"/>
        <v>249.84848484848484</v>
      </c>
      <c r="F13" s="19">
        <f>SUM(D13:E13)</f>
        <v>3208.7639848484846</v>
      </c>
      <c r="G13" s="12">
        <v>3259</v>
      </c>
      <c r="H13" s="24">
        <f t="shared" si="2"/>
        <v>50.2360151515154</v>
      </c>
      <c r="I13" s="12">
        <v>17</v>
      </c>
    </row>
    <row r="14" spans="1:9" ht="15">
      <c r="A14" s="5" t="s">
        <v>16</v>
      </c>
      <c r="B14" s="3" t="s">
        <v>4</v>
      </c>
      <c r="C14" s="4">
        <v>3116.41</v>
      </c>
      <c r="D14" s="6">
        <f t="shared" si="1"/>
        <v>3583.8714999999997</v>
      </c>
      <c r="E14" s="21">
        <f t="shared" si="0"/>
        <v>58.78787878787879</v>
      </c>
      <c r="F14" s="18">
        <f>SUM(D14:E14)</f>
        <v>3642.6593787878787</v>
      </c>
      <c r="G14" s="4">
        <v>3633.87</v>
      </c>
      <c r="H14" s="23">
        <f t="shared" si="2"/>
        <v>-8.789378787878832</v>
      </c>
      <c r="I14" s="4">
        <v>4</v>
      </c>
    </row>
    <row r="15" spans="1:9" ht="15">
      <c r="A15" s="15" t="s">
        <v>31</v>
      </c>
      <c r="B15" s="11" t="s">
        <v>29</v>
      </c>
      <c r="C15" s="12">
        <v>468.44</v>
      </c>
      <c r="D15" s="13">
        <f t="shared" si="1"/>
        <v>538.7059999999999</v>
      </c>
      <c r="E15" s="22">
        <f t="shared" si="0"/>
        <v>14.696969696969697</v>
      </c>
      <c r="F15" s="19"/>
      <c r="G15" s="12"/>
      <c r="H15" s="24"/>
      <c r="I15" s="12">
        <v>1</v>
      </c>
    </row>
    <row r="16" spans="1:9" ht="15">
      <c r="A16" s="15" t="s">
        <v>31</v>
      </c>
      <c r="B16" s="12" t="s">
        <v>30</v>
      </c>
      <c r="C16" s="16">
        <v>2554.5</v>
      </c>
      <c r="D16" s="13">
        <f t="shared" si="1"/>
        <v>2937.6749999999997</v>
      </c>
      <c r="E16" s="22">
        <f t="shared" si="0"/>
        <v>102.87878787878788</v>
      </c>
      <c r="F16" s="19"/>
      <c r="G16" s="12"/>
      <c r="H16" s="24"/>
      <c r="I16" s="12">
        <v>7</v>
      </c>
    </row>
    <row r="17" spans="1:9" ht="15">
      <c r="A17" s="15" t="s">
        <v>31</v>
      </c>
      <c r="B17" s="12" t="s">
        <v>28</v>
      </c>
      <c r="C17" s="12">
        <v>120</v>
      </c>
      <c r="D17" s="12">
        <v>120</v>
      </c>
      <c r="E17" s="22"/>
      <c r="F17" s="19">
        <f>SUM(D15:E17)</f>
        <v>3713.9567575757574</v>
      </c>
      <c r="G17" s="12">
        <v>3876.38</v>
      </c>
      <c r="H17" s="24">
        <f>G17-F17</f>
        <v>162.42324242424274</v>
      </c>
      <c r="I17" s="12"/>
    </row>
    <row r="18" spans="1:9" ht="15">
      <c r="A18" s="7" t="s">
        <v>35</v>
      </c>
      <c r="B18" s="4" t="s">
        <v>36</v>
      </c>
      <c r="C18" s="4">
        <v>624.21</v>
      </c>
      <c r="D18" s="6">
        <f>C18*1.01</f>
        <v>630.4521000000001</v>
      </c>
      <c r="E18" s="21">
        <f aca="true" t="shared" si="3" ref="E18:E27">I18*$H$31</f>
        <v>29.393939393939394</v>
      </c>
      <c r="F18" s="18">
        <f>SUM(D18:E18)</f>
        <v>659.8460393939395</v>
      </c>
      <c r="G18" s="4">
        <v>670.45</v>
      </c>
      <c r="H18" s="23">
        <f>G18-F18</f>
        <v>10.603960606060582</v>
      </c>
      <c r="I18" s="4">
        <v>2</v>
      </c>
    </row>
    <row r="19" spans="1:9" ht="15">
      <c r="A19" s="15" t="s">
        <v>37</v>
      </c>
      <c r="B19" s="12" t="s">
        <v>38</v>
      </c>
      <c r="C19" s="16">
        <v>3524.86</v>
      </c>
      <c r="D19" s="13">
        <f aca="true" t="shared" si="4" ref="D19:D27">C19*1.15</f>
        <v>4053.589</v>
      </c>
      <c r="E19" s="22">
        <f t="shared" si="3"/>
        <v>176.36363636363637</v>
      </c>
      <c r="F19" s="19">
        <f>SUM(D19:E19)</f>
        <v>4229.952636363636</v>
      </c>
      <c r="G19" s="12">
        <v>4314</v>
      </c>
      <c r="H19" s="24">
        <f>G19-F19</f>
        <v>84.04736363636403</v>
      </c>
      <c r="I19" s="12">
        <v>12</v>
      </c>
    </row>
    <row r="20" spans="1:9" ht="15">
      <c r="A20" s="3" t="s">
        <v>39</v>
      </c>
      <c r="B20" s="4" t="s">
        <v>40</v>
      </c>
      <c r="C20" s="4">
        <v>935.73</v>
      </c>
      <c r="D20" s="6">
        <f>C20*1.01</f>
        <v>945.0873</v>
      </c>
      <c r="E20" s="21">
        <f t="shared" si="3"/>
        <v>29.393939393939394</v>
      </c>
      <c r="F20" s="18">
        <f>SUM(D20:E20)</f>
        <v>974.4812393939394</v>
      </c>
      <c r="G20" s="4"/>
      <c r="H20" s="23"/>
      <c r="I20" s="4">
        <v>2</v>
      </c>
    </row>
    <row r="21" spans="1:9" ht="15">
      <c r="A21" s="15" t="s">
        <v>16</v>
      </c>
      <c r="B21" s="12" t="s">
        <v>41</v>
      </c>
      <c r="C21" s="16">
        <v>1326.87</v>
      </c>
      <c r="D21" s="13">
        <f t="shared" si="4"/>
        <v>1525.9004999999997</v>
      </c>
      <c r="E21" s="22">
        <f t="shared" si="3"/>
        <v>29.393939393939394</v>
      </c>
      <c r="F21" s="19">
        <f>SUM(D21:E21)</f>
        <v>1555.2944393939392</v>
      </c>
      <c r="G21" s="12">
        <v>1555.9</v>
      </c>
      <c r="H21" s="24">
        <f>G21-F21</f>
        <v>0.6055606060608625</v>
      </c>
      <c r="I21" s="12">
        <v>2</v>
      </c>
    </row>
    <row r="22" spans="1:9" ht="15">
      <c r="A22" s="7" t="s">
        <v>42</v>
      </c>
      <c r="B22" s="4" t="s">
        <v>43</v>
      </c>
      <c r="C22" s="8">
        <v>6613.58</v>
      </c>
      <c r="D22" s="6">
        <f t="shared" si="4"/>
        <v>7605.616999999999</v>
      </c>
      <c r="E22" s="21">
        <f t="shared" si="3"/>
        <v>176.36363636363637</v>
      </c>
      <c r="F22" s="18">
        <f>SUM(D22:E22)</f>
        <v>7781.980636363635</v>
      </c>
      <c r="G22" s="4">
        <v>7846</v>
      </c>
      <c r="H22" s="23">
        <f>G22-F22</f>
        <v>64.01936363636469</v>
      </c>
      <c r="I22" s="4">
        <v>12</v>
      </c>
    </row>
    <row r="23" spans="1:9" ht="15">
      <c r="A23" s="15" t="s">
        <v>44</v>
      </c>
      <c r="B23" s="12" t="s">
        <v>45</v>
      </c>
      <c r="C23" s="16">
        <v>11618.77</v>
      </c>
      <c r="D23" s="13">
        <f>C23*1.1</f>
        <v>12780.647</v>
      </c>
      <c r="E23" s="22">
        <f t="shared" si="3"/>
        <v>264.54545454545456</v>
      </c>
      <c r="F23" s="19"/>
      <c r="G23" s="12"/>
      <c r="H23" s="24"/>
      <c r="I23" s="12">
        <v>18</v>
      </c>
    </row>
    <row r="24" spans="1:9" ht="15">
      <c r="A24" s="15" t="s">
        <v>44</v>
      </c>
      <c r="B24" s="12" t="s">
        <v>46</v>
      </c>
      <c r="C24" s="16">
        <v>1569.17</v>
      </c>
      <c r="D24" s="13">
        <f>C24*1.1</f>
        <v>1726.0870000000002</v>
      </c>
      <c r="E24" s="22">
        <f t="shared" si="3"/>
        <v>44.09090909090909</v>
      </c>
      <c r="F24" s="19"/>
      <c r="G24" s="12"/>
      <c r="H24" s="24"/>
      <c r="I24" s="12">
        <v>3</v>
      </c>
    </row>
    <row r="25" spans="1:9" ht="15">
      <c r="A25" s="15" t="s">
        <v>44</v>
      </c>
      <c r="B25" s="12" t="s">
        <v>47</v>
      </c>
      <c r="C25" s="16">
        <v>7582.77</v>
      </c>
      <c r="D25" s="13">
        <f>C25*1.1</f>
        <v>8341.047</v>
      </c>
      <c r="E25" s="22">
        <f t="shared" si="3"/>
        <v>220.45454545454547</v>
      </c>
      <c r="F25" s="19">
        <f>SUM(D23:E25)</f>
        <v>23376.871909090907</v>
      </c>
      <c r="G25" s="12">
        <v>23527</v>
      </c>
      <c r="H25" s="24">
        <f>G25-F25</f>
        <v>150.12809090909286</v>
      </c>
      <c r="I25" s="12">
        <v>15</v>
      </c>
    </row>
    <row r="26" spans="1:9" ht="15">
      <c r="A26" s="7" t="s">
        <v>48</v>
      </c>
      <c r="B26" s="4" t="s">
        <v>49</v>
      </c>
      <c r="C26" s="8">
        <v>3519.09</v>
      </c>
      <c r="D26" s="6">
        <f t="shared" si="4"/>
        <v>4046.9535</v>
      </c>
      <c r="E26" s="21">
        <f t="shared" si="3"/>
        <v>51.43939393939394</v>
      </c>
      <c r="F26" s="18"/>
      <c r="G26" s="4"/>
      <c r="H26" s="23"/>
      <c r="I26" s="4">
        <v>3.5</v>
      </c>
    </row>
    <row r="27" spans="1:9" ht="15">
      <c r="A27" s="7" t="s">
        <v>48</v>
      </c>
      <c r="B27" s="4" t="s">
        <v>49</v>
      </c>
      <c r="C27" s="8">
        <v>3519.09</v>
      </c>
      <c r="D27" s="6">
        <f t="shared" si="4"/>
        <v>4046.9535</v>
      </c>
      <c r="E27" s="21">
        <f t="shared" si="3"/>
        <v>51.43939393939394</v>
      </c>
      <c r="F27" s="18">
        <f>SUM(D26:E27)</f>
        <v>8196.785787878787</v>
      </c>
      <c r="G27" s="4">
        <v>8194</v>
      </c>
      <c r="H27" s="23">
        <f>G27-F27</f>
        <v>-2.7857878787872323</v>
      </c>
      <c r="I27" s="4">
        <v>3.5</v>
      </c>
    </row>
    <row r="28" spans="5:9" ht="15">
      <c r="E28">
        <f>SUM(E2:E27)</f>
        <v>3395.000000000001</v>
      </c>
      <c r="G28" s="9"/>
      <c r="H28" s="20"/>
      <c r="I28">
        <f>SUM(I2:I27)</f>
        <v>231</v>
      </c>
    </row>
    <row r="30" spans="7:8" ht="15">
      <c r="G30" t="s">
        <v>52</v>
      </c>
      <c r="H30">
        <v>3395</v>
      </c>
    </row>
    <row r="31" spans="7:8" ht="15">
      <c r="G31" t="s">
        <v>51</v>
      </c>
      <c r="H31" s="20">
        <f>H30/I28</f>
        <v>14.696969696969697</v>
      </c>
    </row>
  </sheetData>
  <sheetProtection/>
  <hyperlinks>
    <hyperlink ref="A2" r:id="rId1" display="http://forum.sibmama.ru/viewtopic.php?p=52722395&amp;t=753481"/>
    <hyperlink ref="A6" r:id="rId2" display="http://forum.sibmama.ru/viewtopic.php?p=52722395&amp;t=753481"/>
    <hyperlink ref="A10" r:id="rId3" display="http://forum.sibmama.ru/viewtopic.php?p=52722395&amp;t=753481"/>
    <hyperlink ref="A14" r:id="rId4" display="http://forum.sibmama.ru/viewtopic.php?t=753481&amp;start=1785"/>
    <hyperlink ref="A15" r:id="rId5" display="http://forum.sibmama.ru/viewtopic.php?p=52751380&amp;t=753481"/>
    <hyperlink ref="A16:A17" r:id="rId6" display="http://forum.sibmama.ru/viewtopic.php?p=52751380&amp;t=753481"/>
    <hyperlink ref="A22" r:id="rId7" display="http://forum.sibmama.ru/viewtopic.php?p=52834516&amp;t=753481"/>
    <hyperlink ref="A24" r:id="rId8" display="http://forum.sibmama.ru/viewtopic.php?p=52834516&amp;t=753481"/>
    <hyperlink ref="A25" r:id="rId9" display="http://forum.sibmama.ru/viewtopic.php?p=52834516&amp;t=753481"/>
    <hyperlink ref="A23" r:id="rId10" display="http://forum.sibmama.ru/viewtopic.php?p=52834516&amp;t=753481"/>
    <hyperlink ref="A26" r:id="rId11" display="http://forum.sibmama.ru/viewtopic.php?t=753481&amp;start=1815"/>
    <hyperlink ref="A27" r:id="rId12" display="http://forum.sibmama.ru/viewtopic.php?t=753481&amp;start=1815"/>
    <hyperlink ref="A21" r:id="rId13" display="http://forum.sibmama.ru/viewtopic.php?t=753481&amp;start=1815"/>
    <hyperlink ref="A18" r:id="rId14" display="http://forum.sibmama.ru/viewtopic.php?t=753481&amp;start=1815"/>
    <hyperlink ref="A19" r:id="rId15" display="http://forum.sibmama.ru/viewtopic.php?t=753481&amp;start=1815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2014-10-02T12:53:44Z</dcterms:created>
  <dcterms:modified xsi:type="dcterms:W3CDTF">2014-10-27T03:38:25Z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