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23655" windowHeight="91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<sst xmlns="http://schemas.openxmlformats.org/spreadsheetml/2006/main" count="33" uniqueCount="29">
  <si>
    <t>Broadway 4963-6p14 (160*230)</t>
  </si>
  <si>
    <t>Cottage 3356-3009 (80*150)</t>
  </si>
  <si>
    <t>Eko bath 7862-cream (70*120)</t>
  </si>
  <si>
    <t>Elegance 539-50633 овал (200*300)</t>
  </si>
  <si>
    <t>Lodge 1609-6h89 (135*190)</t>
  </si>
  <si>
    <t>Lodge 3422-6g48 (160*230)</t>
  </si>
  <si>
    <t>Авточехол Люкс серый (55*140)</t>
  </si>
  <si>
    <t>Арт</t>
  </si>
  <si>
    <t>НИК</t>
  </si>
  <si>
    <t>Ст-ть</t>
  </si>
  <si>
    <t>С орг</t>
  </si>
  <si>
    <t>Ymsi</t>
  </si>
  <si>
    <t>Avror@</t>
  </si>
  <si>
    <t>Л@ночка</t>
  </si>
  <si>
    <t>Lin-tochka</t>
  </si>
  <si>
    <t>Nasttasja</t>
  </si>
  <si>
    <t>Елена Черникова</t>
  </si>
  <si>
    <t>Katunchik</t>
  </si>
  <si>
    <t>eirnata</t>
  </si>
  <si>
    <t>Итого</t>
  </si>
  <si>
    <t>Сдано</t>
  </si>
  <si>
    <t>К-т</t>
  </si>
  <si>
    <t>*nika</t>
  </si>
  <si>
    <t>Confetti bath Arsus 05 Chestnut   70*120</t>
  </si>
  <si>
    <t>ТР</t>
  </si>
  <si>
    <t xml:space="preserve">ТР </t>
  </si>
  <si>
    <t>Sunny H55-green (200*300) овал</t>
  </si>
  <si>
    <t>1  ед=</t>
  </si>
  <si>
    <t>(-) Вы мне (+) я вам</t>
  </si>
</sst>
</file>

<file path=xl/styles.xml><?xml version="1.0" encoding="utf-8"?>
<styleSheet xmlns="http://schemas.openxmlformats.org/spreadsheetml/2006/main">
  <numFmts count="1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"/>
    <numFmt numFmtId="170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2" fillId="0" borderId="10" xfId="42" applyFont="1" applyFill="1" applyBorder="1" applyAlignment="1" applyProtection="1">
      <alignment/>
      <protection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/>
    </xf>
    <xf numFmtId="1" fontId="0" fillId="0" borderId="10" xfId="0" applyNumberFormat="1" applyFill="1" applyBorder="1" applyAlignment="1">
      <alignment/>
    </xf>
    <xf numFmtId="1" fontId="40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2" fillId="3" borderId="10" xfId="0" applyFont="1" applyFill="1" applyBorder="1" applyAlignment="1">
      <alignment/>
    </xf>
    <xf numFmtId="0" fontId="0" fillId="3" borderId="10" xfId="0" applyFill="1" applyBorder="1" applyAlignment="1">
      <alignment/>
    </xf>
    <xf numFmtId="1" fontId="0" fillId="3" borderId="10" xfId="0" applyNumberFormat="1" applyFill="1" applyBorder="1" applyAlignment="1">
      <alignment/>
    </xf>
    <xf numFmtId="1" fontId="40" fillId="3" borderId="10" xfId="0" applyNumberFormat="1" applyFont="1" applyFill="1" applyBorder="1" applyAlignment="1">
      <alignment/>
    </xf>
    <xf numFmtId="0" fontId="2" fillId="3" borderId="10" xfId="42" applyFont="1" applyFill="1" applyBorder="1" applyAlignment="1" applyProtection="1">
      <alignment/>
      <protection/>
    </xf>
    <xf numFmtId="4" fontId="0" fillId="3" borderId="10" xfId="0" applyNumberForma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1" fontId="2" fillId="3" borderId="10" xfId="0" applyNumberFormat="1" applyFont="1" applyFill="1" applyBorder="1" applyAlignment="1">
      <alignment/>
    </xf>
    <xf numFmtId="0" fontId="0" fillId="33" borderId="10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1693399&amp;t=753481" TargetMode="External" /><Relationship Id="rId2" Type="http://schemas.openxmlformats.org/officeDocument/2006/relationships/hyperlink" Target="http://forum.sibmama.ru/viewtopic.php?p=51693399&amp;t=753481" TargetMode="External" /><Relationship Id="rId3" Type="http://schemas.openxmlformats.org/officeDocument/2006/relationships/hyperlink" Target="http://forum.sibmama.ru/viewtopic.php?t=753481&amp;start=1620" TargetMode="External" /><Relationship Id="rId4" Type="http://schemas.openxmlformats.org/officeDocument/2006/relationships/hyperlink" Target="http://forum.sibmama.ru/viewtopic.php?t=753481&amp;start=1620" TargetMode="External" /><Relationship Id="rId5" Type="http://schemas.openxmlformats.org/officeDocument/2006/relationships/hyperlink" Target="http://forum.sibmama.ru/viewtopic.php?t=753481&amp;start=1605" TargetMode="External" /><Relationship Id="rId6" Type="http://schemas.openxmlformats.org/officeDocument/2006/relationships/hyperlink" Target="http://forum.sibmama.ru/viewtopic.php?t=753481&amp;start=1605" TargetMode="External" /><Relationship Id="rId7" Type="http://schemas.openxmlformats.org/officeDocument/2006/relationships/hyperlink" Target="http://forum.sibmama.ru/viewtopic.php?t=753481&amp;start=1605" TargetMode="External" /><Relationship Id="rId8" Type="http://schemas.openxmlformats.org/officeDocument/2006/relationships/hyperlink" Target="http://forum.sibmama.ru/viewtopic.php?t=753481&amp;start=1605" TargetMode="External" /><Relationship Id="rId9" Type="http://schemas.openxmlformats.org/officeDocument/2006/relationships/hyperlink" Target="http://forum.sibmama.ru/viewtopic.php?t=753481&amp;start=1590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="166" zoomScaleNormal="166" zoomScalePageLayoutView="0" workbookViewId="0" topLeftCell="A1">
      <selection activeCell="I1" sqref="A1:I1"/>
    </sheetView>
  </sheetViews>
  <sheetFormatPr defaultColWidth="9.140625" defaultRowHeight="15"/>
  <cols>
    <col min="1" max="1" width="9.28125" style="0" customWidth="1"/>
    <col min="2" max="2" width="32.140625" style="0" customWidth="1"/>
    <col min="4" max="4" width="6.8515625" style="0" customWidth="1"/>
    <col min="5" max="5" width="6.00390625" style="0" customWidth="1"/>
    <col min="6" max="7" width="6.7109375" style="0" customWidth="1"/>
    <col min="8" max="8" width="9.8515625" style="0" customWidth="1"/>
    <col min="9" max="9" width="3.8515625" style="0" customWidth="1"/>
  </cols>
  <sheetData>
    <row r="1" spans="1:9" ht="38.25" customHeight="1">
      <c r="A1" s="19" t="s">
        <v>8</v>
      </c>
      <c r="B1" s="19" t="s">
        <v>7</v>
      </c>
      <c r="C1" s="19" t="s">
        <v>9</v>
      </c>
      <c r="D1" s="19" t="s">
        <v>10</v>
      </c>
      <c r="E1" s="19" t="s">
        <v>25</v>
      </c>
      <c r="F1" s="19" t="s">
        <v>19</v>
      </c>
      <c r="G1" s="19" t="s">
        <v>20</v>
      </c>
      <c r="H1" s="19" t="s">
        <v>28</v>
      </c>
      <c r="I1" s="19" t="s">
        <v>21</v>
      </c>
    </row>
    <row r="2" spans="1:9" ht="15">
      <c r="A2" s="2" t="s">
        <v>12</v>
      </c>
      <c r="B2" s="3" t="s">
        <v>0</v>
      </c>
      <c r="C2" s="4">
        <v>5265.94</v>
      </c>
      <c r="D2" s="5">
        <f>C2*1.15</f>
        <v>6055.830999999999</v>
      </c>
      <c r="E2" s="5">
        <f>I2*$E$15</f>
        <v>415.7142857142857</v>
      </c>
      <c r="F2" s="17">
        <f>SUM(D2:E2)</f>
        <v>6471.545285714285</v>
      </c>
      <c r="G2" s="3">
        <v>6556</v>
      </c>
      <c r="H2" s="6">
        <f>G2-F2</f>
        <v>84.45471428571545</v>
      </c>
      <c r="I2" s="3">
        <v>9</v>
      </c>
    </row>
    <row r="3" spans="1:9" ht="15">
      <c r="A3" s="11" t="s">
        <v>18</v>
      </c>
      <c r="B3" s="12" t="s">
        <v>2</v>
      </c>
      <c r="C3" s="12">
        <v>935.73</v>
      </c>
      <c r="D3" s="13">
        <f>C3*1</f>
        <v>935.73</v>
      </c>
      <c r="E3" s="13">
        <f aca="true" t="shared" si="0" ref="E3:E12">I3*$E$15</f>
        <v>184.76190476190476</v>
      </c>
      <c r="F3" s="18">
        <f>SUM(D3:E3)</f>
        <v>1120.4919047619048</v>
      </c>
      <c r="G3" s="12">
        <v>1000</v>
      </c>
      <c r="H3" s="14">
        <f aca="true" t="shared" si="1" ref="H3:H12">G3-F3</f>
        <v>-120.49190476190483</v>
      </c>
      <c r="I3" s="12">
        <v>4</v>
      </c>
    </row>
    <row r="4" spans="1:9" ht="15">
      <c r="A4" s="2" t="s">
        <v>17</v>
      </c>
      <c r="B4" s="3" t="s">
        <v>4</v>
      </c>
      <c r="C4" s="4">
        <v>1971.84</v>
      </c>
      <c r="D4" s="5">
        <f>C4*1.15</f>
        <v>2267.6159999999995</v>
      </c>
      <c r="E4" s="5">
        <f t="shared" si="0"/>
        <v>46.19047619047619</v>
      </c>
      <c r="F4" s="17">
        <f>SUM(D4:E4)</f>
        <v>2313.8064761904757</v>
      </c>
      <c r="G4" s="3">
        <v>2408</v>
      </c>
      <c r="H4" s="6">
        <f t="shared" si="1"/>
        <v>94.19352380952432</v>
      </c>
      <c r="I4" s="3">
        <v>1</v>
      </c>
    </row>
    <row r="5" spans="1:9" ht="15">
      <c r="A5" s="15" t="s">
        <v>14</v>
      </c>
      <c r="B5" s="12" t="s">
        <v>3</v>
      </c>
      <c r="C5" s="16">
        <v>12184.13</v>
      </c>
      <c r="D5" s="13">
        <f>C5*1.13</f>
        <v>13768.066899999998</v>
      </c>
      <c r="E5" s="13">
        <f t="shared" si="0"/>
        <v>554.2857142857142</v>
      </c>
      <c r="F5" s="18">
        <f>SUM(D5:E5)</f>
        <v>14322.352614285712</v>
      </c>
      <c r="G5" s="12">
        <v>14220</v>
      </c>
      <c r="H5" s="14">
        <f t="shared" si="1"/>
        <v>-102.35261428571175</v>
      </c>
      <c r="I5" s="12">
        <v>12</v>
      </c>
    </row>
    <row r="6" spans="1:9" ht="15">
      <c r="A6" s="2" t="s">
        <v>15</v>
      </c>
      <c r="B6" s="3" t="s">
        <v>5</v>
      </c>
      <c r="C6" s="4">
        <v>2825.66</v>
      </c>
      <c r="D6" s="5">
        <f>C6*1.15</f>
        <v>3249.5089999999996</v>
      </c>
      <c r="E6" s="5">
        <f t="shared" si="0"/>
        <v>277.1428571428571</v>
      </c>
      <c r="F6" s="17">
        <f>SUM(D6:E6)</f>
        <v>3526.651857142857</v>
      </c>
      <c r="G6" s="3">
        <v>3420</v>
      </c>
      <c r="H6" s="6">
        <f t="shared" si="1"/>
        <v>-106.6518571428569</v>
      </c>
      <c r="I6" s="3">
        <v>6</v>
      </c>
    </row>
    <row r="7" spans="1:9" ht="15">
      <c r="A7" s="15" t="s">
        <v>11</v>
      </c>
      <c r="B7" s="12" t="s">
        <v>1</v>
      </c>
      <c r="C7" s="16">
        <v>851.5</v>
      </c>
      <c r="D7" s="13">
        <f>C7*1.15</f>
        <v>979.2249999999999</v>
      </c>
      <c r="E7" s="13">
        <f t="shared" si="0"/>
        <v>69.28571428571428</v>
      </c>
      <c r="F7" s="18"/>
      <c r="G7" s="12"/>
      <c r="H7" s="14"/>
      <c r="I7" s="12">
        <v>1.5</v>
      </c>
    </row>
    <row r="8" spans="1:9" ht="15">
      <c r="A8" s="15" t="s">
        <v>11</v>
      </c>
      <c r="B8" s="12" t="s">
        <v>1</v>
      </c>
      <c r="C8" s="16">
        <v>851.5</v>
      </c>
      <c r="D8" s="13">
        <f>C8*1.15</f>
        <v>979.2249999999999</v>
      </c>
      <c r="E8" s="13">
        <f t="shared" si="0"/>
        <v>69.28571428571428</v>
      </c>
      <c r="F8" s="18">
        <f>SUM(D7:E8)</f>
        <v>2097.0214285714283</v>
      </c>
      <c r="G8" s="12">
        <v>2078</v>
      </c>
      <c r="H8" s="14">
        <f t="shared" si="1"/>
        <v>-19.02142857142826</v>
      </c>
      <c r="I8" s="12">
        <v>1.5</v>
      </c>
    </row>
    <row r="9" spans="1:9" ht="15">
      <c r="A9" s="2" t="s">
        <v>16</v>
      </c>
      <c r="B9" s="3" t="s">
        <v>6</v>
      </c>
      <c r="C9" s="4">
        <v>3793.69</v>
      </c>
      <c r="D9" s="5">
        <f>C9*1.15</f>
        <v>4362.7435</v>
      </c>
      <c r="E9" s="5">
        <f t="shared" si="0"/>
        <v>92.38095238095238</v>
      </c>
      <c r="F9" s="17"/>
      <c r="G9" s="3"/>
      <c r="H9" s="6"/>
      <c r="I9" s="3">
        <v>2</v>
      </c>
    </row>
    <row r="10" spans="1:9" ht="15">
      <c r="A10" s="2" t="s">
        <v>16</v>
      </c>
      <c r="B10" s="3" t="s">
        <v>6</v>
      </c>
      <c r="C10" s="4">
        <v>3793.69</v>
      </c>
      <c r="D10" s="5">
        <f>C10*1.15</f>
        <v>4362.7435</v>
      </c>
      <c r="E10" s="5">
        <f t="shared" si="0"/>
        <v>92.38095238095238</v>
      </c>
      <c r="F10" s="17">
        <f>SUM(D9:E10)</f>
        <v>8910.248904761904</v>
      </c>
      <c r="G10" s="3">
        <v>8865</v>
      </c>
      <c r="H10" s="6">
        <f t="shared" si="1"/>
        <v>-45.24890476190376</v>
      </c>
      <c r="I10" s="3">
        <v>2</v>
      </c>
    </row>
    <row r="11" spans="1:9" ht="15">
      <c r="A11" s="15" t="s">
        <v>13</v>
      </c>
      <c r="B11" s="12" t="s">
        <v>26</v>
      </c>
      <c r="C11" s="16">
        <v>10122.29</v>
      </c>
      <c r="D11" s="13">
        <f>C11*1.13</f>
        <v>11438.1877</v>
      </c>
      <c r="E11" s="13">
        <f t="shared" si="0"/>
        <v>1016.1904761904761</v>
      </c>
      <c r="F11" s="18">
        <f>SUM(D11:E11)</f>
        <v>12454.378176190476</v>
      </c>
      <c r="G11" s="12">
        <v>12138</v>
      </c>
      <c r="H11" s="14">
        <f t="shared" si="1"/>
        <v>-316.37817619047564</v>
      </c>
      <c r="I11" s="12">
        <v>22</v>
      </c>
    </row>
    <row r="12" spans="1:9" ht="15">
      <c r="A12" s="7" t="s">
        <v>22</v>
      </c>
      <c r="B12" s="3" t="s">
        <v>23</v>
      </c>
      <c r="C12" s="4">
        <v>2486.44</v>
      </c>
      <c r="D12" s="5">
        <f>C12*1.15</f>
        <v>2859.406</v>
      </c>
      <c r="E12" s="13">
        <f t="shared" si="0"/>
        <v>92.38095238095238</v>
      </c>
      <c r="F12" s="18">
        <f>SUM(D12:E12)</f>
        <v>2951.7869523809522</v>
      </c>
      <c r="G12" s="3">
        <v>2929</v>
      </c>
      <c r="H12" s="14">
        <f t="shared" si="1"/>
        <v>-22.786952380952243</v>
      </c>
      <c r="I12" s="3">
        <v>2</v>
      </c>
    </row>
    <row r="13" spans="1:9" ht="15">
      <c r="A13" s="8"/>
      <c r="B13" s="9"/>
      <c r="C13" s="10"/>
      <c r="D13" s="9" t="s">
        <v>24</v>
      </c>
      <c r="E13" s="9">
        <v>2910</v>
      </c>
      <c r="F13" s="9"/>
      <c r="G13" s="9"/>
      <c r="H13" s="9"/>
      <c r="I13" s="9">
        <f>SUM(I2:I12)</f>
        <v>63</v>
      </c>
    </row>
    <row r="14" ht="15">
      <c r="E14" s="1">
        <f>SUM(E2:E12)</f>
        <v>2909.999999999999</v>
      </c>
    </row>
    <row r="15" spans="4:5" ht="15">
      <c r="D15" t="s">
        <v>27</v>
      </c>
      <c r="E15" s="1">
        <f>E13/I13</f>
        <v>46.19047619047619</v>
      </c>
    </row>
    <row r="16" ht="15">
      <c r="F16" s="1"/>
    </row>
    <row r="17" ht="15">
      <c r="F17" s="1"/>
    </row>
  </sheetData>
  <sheetProtection/>
  <hyperlinks>
    <hyperlink ref="A7" r:id="rId1" display="http://forum.sibmama.ru/viewtopic.php?p=51693399&amp;t=753481"/>
    <hyperlink ref="A8" r:id="rId2" display="http://forum.sibmama.ru/viewtopic.php?p=51693399&amp;t=753481"/>
    <hyperlink ref="A2" r:id="rId3" display="http://forum.sibmama.ru/viewtopic.php?t=753481&amp;start=1620"/>
    <hyperlink ref="A11" r:id="rId4" display="http://forum.sibmama.ru/viewtopic.php?t=753481&amp;start=1620"/>
    <hyperlink ref="A5" r:id="rId5" display="http://forum.sibmama.ru/viewtopic.php?t=753481&amp;start=1605"/>
    <hyperlink ref="A6" r:id="rId6" display="http://forum.sibmama.ru/viewtopic.php?t=753481&amp;start=1605"/>
    <hyperlink ref="A9" r:id="rId7" display="http://forum.sibmama.ru/viewtopic.php?t=753481&amp;start=1605"/>
    <hyperlink ref="A10" r:id="rId8" display="http://forum.sibmama.ru/viewtopic.php?t=753481&amp;start=1605"/>
    <hyperlink ref="A4" r:id="rId9" display="http://forum.sibmama.ru/viewtopic.php?t=753481&amp;start=1590"/>
  </hyperlinks>
  <printOptions/>
  <pageMargins left="0.7" right="0.7" top="0.75" bottom="0.75" header="0.3" footer="0.3"/>
  <pageSetup horizontalDpi="600" verticalDpi="600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</dc:creator>
  <cp:keywords/>
  <dc:description/>
  <cp:lastModifiedBy>Andrey</cp:lastModifiedBy>
  <dcterms:created xsi:type="dcterms:W3CDTF">2014-08-21T13:14:10Z</dcterms:created>
  <dcterms:modified xsi:type="dcterms:W3CDTF">2014-09-13T12:54:32Z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