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<sst xmlns="http://schemas.openxmlformats.org/spreadsheetml/2006/main" count="47" uniqueCount="37">
  <si>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Broadway 2144-6q90 (120*170)</t>
  </si>
  <si>
    <t>Confetti bath Sile 540 Beige (60*100)</t>
  </si>
  <si>
    <t>Confetti kids Spring-01 Pink (133*190)</t>
  </si>
  <si>
    <t>Cottage 2996-3001 круг (160*160)</t>
  </si>
  <si>
    <t>Friends MH-2283-03 (140*200)</t>
  </si>
  <si>
    <t>Genova 38064 или 30064-6565-90 (160*230)</t>
  </si>
  <si>
    <t>Genova 38182-8131-80 (135*195)</t>
  </si>
  <si>
    <t>Genova 38182-8131-80 (160*230)</t>
  </si>
  <si>
    <t>House of Kids Savane (70*100)</t>
  </si>
  <si>
    <t>Doormat kokos Wire rope-003 (45*75)</t>
  </si>
  <si>
    <t>Matrix 51225-2979 (135*195)</t>
  </si>
  <si>
    <t>Lodge 3360-6h89 (135*190)</t>
  </si>
  <si>
    <t>НИК</t>
  </si>
  <si>
    <t>Арт</t>
  </si>
  <si>
    <t>Ст-ть</t>
  </si>
  <si>
    <t>С орг</t>
  </si>
  <si>
    <t>ТР</t>
  </si>
  <si>
    <t>Итого</t>
  </si>
  <si>
    <t>МАРИНА1503</t>
  </si>
  <si>
    <t>Еленка64 </t>
  </si>
  <si>
    <t>milana30 </t>
  </si>
  <si>
    <t>НастюшаСолнышко </t>
  </si>
  <si>
    <t>Модная рыбка </t>
  </si>
  <si>
    <t>Хэппи</t>
  </si>
  <si>
    <t>инна барнаул</t>
  </si>
  <si>
    <t>Модная рыбка</t>
  </si>
  <si>
    <t xml:space="preserve">Florya Z0085-Brown (80*150) </t>
  </si>
  <si>
    <t>Casino 3321-8s95 (160*230)</t>
  </si>
  <si>
    <t>Casino 4999-8s01 (135*190)</t>
  </si>
  <si>
    <t>Sundance 79284-4848 (240*330)</t>
  </si>
  <si>
    <t>зупарак</t>
  </si>
  <si>
    <t>Angel_ika</t>
  </si>
  <si>
    <t>Алена33</t>
  </si>
  <si>
    <t>Сдано</t>
  </si>
  <si>
    <t>благ</t>
  </si>
  <si>
    <t>К-т</t>
  </si>
  <si>
    <t>К сдаче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</si>
</sst>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u val="single"/>
      <sz val="11"/>
      <color indexed="12"/>
      <name val="Calibri"/>
      <family val="2"/>
    </font>
    <font>
      <sz val="10"/>
      <name val="Cambria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40" fillId="5" borderId="10" xfId="0" applyFont="1" applyFill="1" applyBorder="1" applyAlignment="1">
      <alignment/>
    </xf>
    <xf numFmtId="0" fontId="39" fillId="5" borderId="10" xfId="0" applyFont="1" applyFill="1" applyBorder="1" applyAlignment="1">
      <alignment/>
    </xf>
    <xf numFmtId="4" fontId="39" fillId="5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9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42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1" fontId="3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9" fillId="5" borderId="10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1" fontId="20" fillId="5" borderId="10" xfId="0" applyNumberFormat="1" applyFont="1" applyFill="1" applyBorder="1" applyAlignment="1">
      <alignment/>
    </xf>
    <xf numFmtId="1" fontId="41" fillId="0" borderId="10" xfId="0" applyNumberFormat="1" applyFont="1" applyBorder="1" applyAlignment="1">
      <alignment/>
    </xf>
    <xf numFmtId="1" fontId="41" fillId="5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53481&amp;start=157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17.8515625" style="0" customWidth="1"/>
    <col min="2" max="2" width="37.7109375" style="0" customWidth="1"/>
    <col min="3" max="3" width="11.140625" style="0" customWidth="1"/>
    <col min="5" max="5" width="7.00390625" style="0" customWidth="1"/>
    <col min="6" max="6" width="7.8515625" style="0" customWidth="1"/>
    <col min="8" max="8" width="13.57421875" style="0" customWidth="1"/>
    <col min="9" max="9" width="4.421875" style="0" customWidth="1"/>
  </cols>
  <sheetData>
    <row r="1" spans="1:9" s="1" customFormat="1" ht="15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36</v>
      </c>
      <c r="G1" s="17" t="s">
        <v>33</v>
      </c>
      <c r="H1" s="17" t="s">
        <v>17</v>
      </c>
      <c r="I1" s="17" t="s">
        <v>35</v>
      </c>
    </row>
    <row r="2" spans="1:10" ht="15">
      <c r="A2" s="3" t="s">
        <v>20</v>
      </c>
      <c r="B2" s="4" t="s">
        <v>4</v>
      </c>
      <c r="C2" s="5">
        <v>6613.58</v>
      </c>
      <c r="D2" s="4">
        <f>C2*1.15</f>
        <v>7605.616999999999</v>
      </c>
      <c r="E2" s="18">
        <f>I2*$I$20</f>
        <v>159.23076923076923</v>
      </c>
      <c r="F2" s="21">
        <f>SUM(D2:E2)</f>
        <v>7764.847769230769</v>
      </c>
      <c r="G2" s="11">
        <v>7855</v>
      </c>
      <c r="H2" s="23">
        <f>G2-F2</f>
        <v>90.15223076923121</v>
      </c>
      <c r="I2" s="11">
        <v>6</v>
      </c>
      <c r="J2" t="s">
        <v>34</v>
      </c>
    </row>
    <row r="3" spans="1:9" ht="15">
      <c r="A3" s="6" t="s">
        <v>19</v>
      </c>
      <c r="B3" s="7" t="s">
        <v>11</v>
      </c>
      <c r="C3" s="8">
        <v>1971.84</v>
      </c>
      <c r="D3" s="7">
        <f aca="true" t="shared" si="0" ref="D3:D17">C3*1.15</f>
        <v>2267.6159999999995</v>
      </c>
      <c r="E3" s="20">
        <f aca="true" t="shared" si="1" ref="E3:E18">I3*$I$20</f>
        <v>106.15384615384616</v>
      </c>
      <c r="F3" s="22"/>
      <c r="G3" s="15"/>
      <c r="H3" s="24"/>
      <c r="I3" s="15">
        <v>4</v>
      </c>
    </row>
    <row r="4" spans="1:9" ht="15">
      <c r="A4" s="6" t="s">
        <v>19</v>
      </c>
      <c r="B4" s="7" t="s">
        <v>26</v>
      </c>
      <c r="C4" s="8">
        <v>3523.71</v>
      </c>
      <c r="D4" s="7">
        <f t="shared" si="0"/>
        <v>4052.2664999999997</v>
      </c>
      <c r="E4" s="20">
        <f t="shared" si="1"/>
        <v>79.61538461538461</v>
      </c>
      <c r="F4" s="22"/>
      <c r="G4" s="15"/>
      <c r="H4" s="24"/>
      <c r="I4" s="15">
        <v>3</v>
      </c>
    </row>
    <row r="5" spans="1:9" ht="15">
      <c r="A5" s="6" t="s">
        <v>19</v>
      </c>
      <c r="B5" s="7" t="s">
        <v>26</v>
      </c>
      <c r="C5" s="8">
        <v>3523.71</v>
      </c>
      <c r="D5" s="7">
        <f t="shared" si="0"/>
        <v>4052.2664999999997</v>
      </c>
      <c r="E5" s="20">
        <f t="shared" si="1"/>
        <v>79.61538461538461</v>
      </c>
      <c r="F5" s="22">
        <f>SUM(D3:E5)</f>
        <v>10637.533615384615</v>
      </c>
      <c r="G5" s="15">
        <v>10722</v>
      </c>
      <c r="H5" s="24">
        <f aca="true" t="shared" si="2" ref="H3:H18">G5-F5</f>
        <v>84.46638461538532</v>
      </c>
      <c r="I5" s="15">
        <v>3</v>
      </c>
    </row>
    <row r="6" spans="1:10" ht="15">
      <c r="A6" s="3" t="s">
        <v>24</v>
      </c>
      <c r="B6" s="4" t="s">
        <v>10</v>
      </c>
      <c r="C6" s="5">
        <v>4353.29</v>
      </c>
      <c r="D6" s="4">
        <f t="shared" si="0"/>
        <v>5006.2835</v>
      </c>
      <c r="E6" s="18">
        <f t="shared" si="1"/>
        <v>159.23076923076923</v>
      </c>
      <c r="F6" s="21">
        <f>SUM(D6:E6)</f>
        <v>5165.514269230769</v>
      </c>
      <c r="G6" s="11">
        <v>5206</v>
      </c>
      <c r="H6" s="23">
        <f t="shared" si="2"/>
        <v>40.48573076923094</v>
      </c>
      <c r="I6" s="11">
        <v>6</v>
      </c>
      <c r="J6" t="s">
        <v>34</v>
      </c>
    </row>
    <row r="7" spans="1:9" ht="15">
      <c r="A7" s="6" t="s">
        <v>18</v>
      </c>
      <c r="B7" s="7" t="s">
        <v>6</v>
      </c>
      <c r="C7" s="8">
        <v>3748.7</v>
      </c>
      <c r="D7" s="7">
        <f t="shared" si="0"/>
        <v>4311.004999999999</v>
      </c>
      <c r="E7" s="20">
        <f t="shared" si="1"/>
        <v>79.61538461538461</v>
      </c>
      <c r="F7" s="22"/>
      <c r="G7" s="15"/>
      <c r="H7" s="24"/>
      <c r="I7" s="15">
        <v>3</v>
      </c>
    </row>
    <row r="8" spans="1:10" ht="15">
      <c r="A8" s="6" t="s">
        <v>18</v>
      </c>
      <c r="B8" s="7" t="s">
        <v>7</v>
      </c>
      <c r="C8" s="8">
        <v>5240.56</v>
      </c>
      <c r="D8" s="7">
        <f t="shared" si="0"/>
        <v>6026.644</v>
      </c>
      <c r="E8" s="20">
        <f t="shared" si="1"/>
        <v>106.15384615384616</v>
      </c>
      <c r="F8" s="22">
        <f>SUM(D7:E8)</f>
        <v>10523.41823076923</v>
      </c>
      <c r="G8" s="15">
        <v>10658</v>
      </c>
      <c r="H8" s="24">
        <f t="shared" si="2"/>
        <v>134.58176923077008</v>
      </c>
      <c r="I8" s="15">
        <v>4</v>
      </c>
      <c r="J8" t="s">
        <v>34</v>
      </c>
    </row>
    <row r="9" spans="1:9" ht="15">
      <c r="A9" s="3" t="s">
        <v>25</v>
      </c>
      <c r="B9" s="4" t="s">
        <v>9</v>
      </c>
      <c r="C9" s="4">
        <v>496.13</v>
      </c>
      <c r="D9" s="4">
        <f t="shared" si="0"/>
        <v>570.5495</v>
      </c>
      <c r="E9" s="18">
        <f t="shared" si="1"/>
        <v>26.53846153846154</v>
      </c>
      <c r="F9" s="21"/>
      <c r="G9" s="11"/>
      <c r="H9" s="23">
        <f t="shared" si="2"/>
        <v>0</v>
      </c>
      <c r="I9" s="11">
        <v>1</v>
      </c>
    </row>
    <row r="10" spans="1:9" ht="15">
      <c r="A10" s="3" t="s">
        <v>22</v>
      </c>
      <c r="B10" s="4" t="s">
        <v>1</v>
      </c>
      <c r="C10" s="5">
        <v>744.2</v>
      </c>
      <c r="D10" s="4">
        <f t="shared" si="0"/>
        <v>855.83</v>
      </c>
      <c r="E10" s="18">
        <f t="shared" si="1"/>
        <v>26.53846153846154</v>
      </c>
      <c r="F10" s="21"/>
      <c r="G10" s="11"/>
      <c r="H10" s="23">
        <f t="shared" si="2"/>
        <v>0</v>
      </c>
      <c r="I10" s="11">
        <v>1</v>
      </c>
    </row>
    <row r="11" spans="1:9" ht="15">
      <c r="A11" s="3" t="s">
        <v>22</v>
      </c>
      <c r="B11" s="4" t="s">
        <v>2</v>
      </c>
      <c r="C11" s="5">
        <v>2405.67</v>
      </c>
      <c r="D11" s="4">
        <f t="shared" si="0"/>
        <v>2766.5205</v>
      </c>
      <c r="E11" s="18">
        <f t="shared" si="1"/>
        <v>132.6923076923077</v>
      </c>
      <c r="F11" s="21"/>
      <c r="G11" s="11"/>
      <c r="H11" s="23">
        <f t="shared" si="2"/>
        <v>0</v>
      </c>
      <c r="I11" s="11">
        <v>5</v>
      </c>
    </row>
    <row r="12" spans="1:9" ht="15">
      <c r="A12" s="3" t="s">
        <v>22</v>
      </c>
      <c r="B12" s="4" t="s">
        <v>5</v>
      </c>
      <c r="C12" s="5">
        <v>5240.56</v>
      </c>
      <c r="D12" s="4">
        <f t="shared" si="0"/>
        <v>6026.644</v>
      </c>
      <c r="E12" s="18">
        <f t="shared" si="1"/>
        <v>159.23076923076923</v>
      </c>
      <c r="F12" s="21">
        <f>SUM(D9:E12)</f>
        <v>10564.544000000002</v>
      </c>
      <c r="G12" s="11">
        <v>10640</v>
      </c>
      <c r="H12" s="23">
        <f t="shared" si="2"/>
        <v>75.45599999999831</v>
      </c>
      <c r="I12" s="11">
        <v>6</v>
      </c>
    </row>
    <row r="13" spans="1:9" ht="15">
      <c r="A13" s="6" t="s">
        <v>21</v>
      </c>
      <c r="B13" s="7" t="s">
        <v>0</v>
      </c>
      <c r="C13" s="8">
        <v>2919.11</v>
      </c>
      <c r="D13" s="7">
        <f t="shared" si="0"/>
        <v>3356.9764999999998</v>
      </c>
      <c r="E13" s="20">
        <f t="shared" si="1"/>
        <v>185.76923076923077</v>
      </c>
      <c r="F13" s="22">
        <f>SUM(D13:E13)</f>
        <v>3542.7457307692307</v>
      </c>
      <c r="G13" s="15">
        <v>3700</v>
      </c>
      <c r="H13" s="24">
        <f t="shared" si="2"/>
        <v>157.2542692307693</v>
      </c>
      <c r="I13" s="15">
        <v>7</v>
      </c>
    </row>
    <row r="14" spans="1:9" ht="15">
      <c r="A14" s="3" t="s">
        <v>23</v>
      </c>
      <c r="B14" s="4" t="s">
        <v>3</v>
      </c>
      <c r="C14" s="5">
        <v>1985.69</v>
      </c>
      <c r="D14" s="4">
        <f t="shared" si="0"/>
        <v>2283.5434999999998</v>
      </c>
      <c r="E14" s="18">
        <f t="shared" si="1"/>
        <v>106.15384615384616</v>
      </c>
      <c r="F14" s="21"/>
      <c r="G14" s="11"/>
      <c r="H14" s="23">
        <f t="shared" si="2"/>
        <v>0</v>
      </c>
      <c r="I14" s="11">
        <v>4</v>
      </c>
    </row>
    <row r="15" spans="1:9" ht="15">
      <c r="A15" s="3" t="s">
        <v>23</v>
      </c>
      <c r="B15" s="4" t="s">
        <v>8</v>
      </c>
      <c r="C15" s="5">
        <v>1009.58</v>
      </c>
      <c r="D15" s="4">
        <f t="shared" si="0"/>
        <v>1161.017</v>
      </c>
      <c r="E15" s="18">
        <f t="shared" si="1"/>
        <v>26.53846153846154</v>
      </c>
      <c r="F15" s="21">
        <f>SUM(D14:E15)</f>
        <v>3577.2528076923077</v>
      </c>
      <c r="G15" s="11">
        <v>3695</v>
      </c>
      <c r="H15" s="23">
        <f t="shared" si="2"/>
        <v>117.74719230769233</v>
      </c>
      <c r="I15" s="11">
        <v>1</v>
      </c>
    </row>
    <row r="16" spans="1:9" ht="15">
      <c r="A16" s="6" t="s">
        <v>32</v>
      </c>
      <c r="B16" s="7" t="s">
        <v>27</v>
      </c>
      <c r="C16" s="14">
        <v>3521.4</v>
      </c>
      <c r="D16" s="7">
        <f t="shared" si="0"/>
        <v>4049.6099999999997</v>
      </c>
      <c r="E16" s="20">
        <f t="shared" si="1"/>
        <v>238.84615384615387</v>
      </c>
      <c r="F16" s="22">
        <f>SUM(D16:E16)</f>
        <v>4288.456153846154</v>
      </c>
      <c r="G16" s="15">
        <v>4240</v>
      </c>
      <c r="H16" s="24">
        <f t="shared" si="2"/>
        <v>-48.45615384615394</v>
      </c>
      <c r="I16" s="15">
        <v>9</v>
      </c>
    </row>
    <row r="17" spans="1:10" ht="15">
      <c r="A17" s="12" t="s">
        <v>30</v>
      </c>
      <c r="B17" s="11" t="s">
        <v>28</v>
      </c>
      <c r="C17" s="13">
        <v>2456.44</v>
      </c>
      <c r="D17" s="4">
        <f t="shared" si="0"/>
        <v>2824.906</v>
      </c>
      <c r="E17" s="18">
        <f t="shared" si="1"/>
        <v>159.23076923076923</v>
      </c>
      <c r="F17" s="21">
        <f>SUM(D17:E17)</f>
        <v>2984.136769230769</v>
      </c>
      <c r="G17" s="11">
        <v>2985</v>
      </c>
      <c r="H17" s="23">
        <f t="shared" si="2"/>
        <v>0.8632307692309951</v>
      </c>
      <c r="I17" s="11">
        <v>6</v>
      </c>
      <c r="J17" t="s">
        <v>34</v>
      </c>
    </row>
    <row r="18" spans="1:9" ht="15">
      <c r="A18" s="16" t="s">
        <v>31</v>
      </c>
      <c r="B18" s="7" t="s">
        <v>29</v>
      </c>
      <c r="C18" s="14">
        <v>15443.61</v>
      </c>
      <c r="D18" s="7">
        <f>C18*1.13</f>
        <v>17451.2793</v>
      </c>
      <c r="E18" s="20">
        <f t="shared" si="1"/>
        <v>583.8461538461539</v>
      </c>
      <c r="F18" s="22">
        <f>SUM(D18:E18)</f>
        <v>18035.12545384615</v>
      </c>
      <c r="G18" s="15">
        <v>17951</v>
      </c>
      <c r="H18" s="24">
        <f t="shared" si="2"/>
        <v>-84.12545384615078</v>
      </c>
      <c r="I18" s="15">
        <v>22</v>
      </c>
    </row>
    <row r="19" spans="3:9" ht="15">
      <c r="C19" s="9"/>
      <c r="D19" s="10"/>
      <c r="E19" s="19">
        <f>SUM(E2:E18)</f>
        <v>2415</v>
      </c>
      <c r="I19">
        <f>SUM(I2:I18)</f>
        <v>91</v>
      </c>
    </row>
    <row r="20" spans="3:9" ht="15">
      <c r="C20" s="9"/>
      <c r="E20">
        <v>2415</v>
      </c>
      <c r="I20">
        <f>E20/I19</f>
        <v>26.53846153846154</v>
      </c>
    </row>
  </sheetData>
  <sheetProtection/>
  <hyperlinks>
    <hyperlink ref="A18" r:id="rId1" display="http://forum.sibmama.ru/viewtopic.php?t=753481&amp;start=1575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2014-07-22T17:40:39Z</dcterms:created>
  <dcterms:modified xsi:type="dcterms:W3CDTF">2014-08-26T05:15:10Z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