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18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<sst xmlns="http://schemas.openxmlformats.org/spreadsheetml/2006/main" count="25" uniqueCount="24">
  <si>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Casino 5007-8s59 (120*170)</t>
  </si>
  <si>
    <t>Cottage 4393-3009 (60*110)</t>
  </si>
  <si>
    <t>Disney Planes D3PL005-mix (133*195)</t>
  </si>
  <si>
    <t>Prestige 8735-50635 овал (200*300)</t>
  </si>
  <si>
    <t xml:space="preserve">Twilight 39001-6868 (65*130) </t>
  </si>
  <si>
    <t>Vernisaj (Kids) 8023-44955 (163*240)</t>
  </si>
  <si>
    <t>Шкура коровы натуральная соль/перец чёрно-белая (100*360)</t>
  </si>
  <si>
    <t>Модная рыбка</t>
  </si>
  <si>
    <t>Лёлик85</t>
  </si>
  <si>
    <t>*ЛАПКА*</t>
  </si>
  <si>
    <t>Casino 3321-8s25 (200*290)</t>
  </si>
  <si>
    <t>drager</t>
  </si>
  <si>
    <t>Мадхури</t>
  </si>
  <si>
    <t>SeVeRina10</t>
  </si>
  <si>
    <t>Korona</t>
  </si>
  <si>
    <t>Ник</t>
  </si>
  <si>
    <t>Арт</t>
  </si>
  <si>
    <t>Ст-ть</t>
  </si>
  <si>
    <t>С орг</t>
  </si>
  <si>
    <t>Итого</t>
  </si>
  <si>
    <t>Сдано</t>
  </si>
  <si>
    <t>(-) Вы мне должны, (+) Я вам</t>
  </si>
  <si>
    <t>К-т</t>
  </si>
  <si>
    <t>ТР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</si>
</sst>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2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20" fillId="24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/>
    </xf>
    <xf numFmtId="1" fontId="21" fillId="24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15" fillId="25" borderId="12" xfId="0" applyFont="1" applyFill="1" applyBorder="1" applyAlignment="1">
      <alignment horizontal="center" vertical="top"/>
    </xf>
    <xf numFmtId="0" fontId="15" fillId="25" borderId="13" xfId="0" applyFont="1" applyFill="1" applyBorder="1" applyAlignment="1">
      <alignment horizontal="center" vertical="top"/>
    </xf>
    <xf numFmtId="0" fontId="15" fillId="25" borderId="12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2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19" fillId="24" borderId="17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24" borderId="17" xfId="0" applyFill="1" applyBorder="1" applyAlignment="1">
      <alignment/>
    </xf>
    <xf numFmtId="0" fontId="0" fillId="0" borderId="18" xfId="0" applyBorder="1" applyAlignment="1">
      <alignment/>
    </xf>
    <xf numFmtId="0" fontId="0" fillId="2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Font="1" applyBorder="1" applyAlignment="1">
      <alignment/>
    </xf>
    <xf numFmtId="1" fontId="2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108859&amp;start=30&amp;sid=e4153310016b09b65d1334533e16b1a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2.00390625" style="0" customWidth="1"/>
    <col min="2" max="2" width="28.8515625" style="0" customWidth="1"/>
    <col min="5" max="5" width="5.140625" style="0" customWidth="1"/>
    <col min="8" max="8" width="26.7109375" style="0" customWidth="1"/>
    <col min="9" max="9" width="4.8515625" style="0" customWidth="1"/>
  </cols>
  <sheetData>
    <row r="1" spans="1:9" ht="15">
      <c r="A1" s="19" t="s">
        <v>15</v>
      </c>
      <c r="B1" s="19" t="s">
        <v>16</v>
      </c>
      <c r="C1" s="19" t="s">
        <v>17</v>
      </c>
      <c r="D1" s="19" t="s">
        <v>18</v>
      </c>
      <c r="E1" s="20" t="s">
        <v>23</v>
      </c>
      <c r="F1" s="19" t="s">
        <v>19</v>
      </c>
      <c r="G1" s="21" t="s">
        <v>20</v>
      </c>
      <c r="H1" s="21" t="s">
        <v>21</v>
      </c>
      <c r="I1" s="21" t="s">
        <v>22</v>
      </c>
    </row>
    <row r="2" spans="1:9" ht="15.75">
      <c r="A2" s="29" t="s">
        <v>9</v>
      </c>
      <c r="B2" s="22" t="s">
        <v>6</v>
      </c>
      <c r="C2" s="22">
        <v>17130.47</v>
      </c>
      <c r="D2" s="23">
        <f>C2*1.13</f>
        <v>19357.431099999998</v>
      </c>
      <c r="E2" s="24">
        <f>I2*I11</f>
        <v>71.95384615384616</v>
      </c>
      <c r="F2" s="25">
        <f>SUM(D2:E2)</f>
        <v>19429.384946153845</v>
      </c>
      <c r="G2" s="26">
        <v>19507</v>
      </c>
      <c r="H2" s="27">
        <f aca="true" t="shared" si="0" ref="H2:H7">G2-F2</f>
        <v>77.6150538461552</v>
      </c>
      <c r="I2" s="33">
        <v>3</v>
      </c>
    </row>
    <row r="3" spans="1:9" ht="15.75">
      <c r="A3" s="30" t="s">
        <v>11</v>
      </c>
      <c r="B3" s="11" t="s">
        <v>10</v>
      </c>
      <c r="C3" s="12">
        <v>7368.17</v>
      </c>
      <c r="D3" s="13">
        <f>C3*1.15</f>
        <v>8473.395499999999</v>
      </c>
      <c r="E3" s="14">
        <f>I3*I11</f>
        <v>383.75384615384615</v>
      </c>
      <c r="F3" s="15">
        <f>SUM(D3:E3)</f>
        <v>8857.149346153845</v>
      </c>
      <c r="G3" s="10">
        <v>8673</v>
      </c>
      <c r="H3" s="17">
        <f t="shared" si="0"/>
        <v>-184.14934615384482</v>
      </c>
      <c r="I3" s="34">
        <v>16</v>
      </c>
    </row>
    <row r="4" spans="1:9" ht="15.75">
      <c r="A4" s="31" t="s">
        <v>14</v>
      </c>
      <c r="B4" s="2" t="s">
        <v>0</v>
      </c>
      <c r="C4" s="2">
        <v>2592.59</v>
      </c>
      <c r="D4" s="3">
        <f>C4*1.15</f>
        <v>2981.4784999999997</v>
      </c>
      <c r="E4" s="5">
        <f>I4*I11</f>
        <v>167.8923076923077</v>
      </c>
      <c r="F4" s="9">
        <f>SUM(D4:E4)</f>
        <v>3149.3708076923076</v>
      </c>
      <c r="G4" s="6">
        <v>3081</v>
      </c>
      <c r="H4" s="16">
        <f t="shared" si="0"/>
        <v>-68.37080769230761</v>
      </c>
      <c r="I4" s="35">
        <v>7</v>
      </c>
    </row>
    <row r="5" spans="1:9" ht="15.75">
      <c r="A5" s="32" t="s">
        <v>13</v>
      </c>
      <c r="B5" s="12" t="s">
        <v>4</v>
      </c>
      <c r="C5" s="12">
        <v>2351.44</v>
      </c>
      <c r="D5" s="13">
        <f>C5*1.15</f>
        <v>2704.156</v>
      </c>
      <c r="E5" s="14">
        <f>I5*I11</f>
        <v>119.92307692307692</v>
      </c>
      <c r="F5" s="15">
        <f>SUM(D5:E5)</f>
        <v>2824.079076923077</v>
      </c>
      <c r="G5" s="10">
        <v>2834</v>
      </c>
      <c r="H5" s="17">
        <f t="shared" si="0"/>
        <v>9.920923076922918</v>
      </c>
      <c r="I5" s="34">
        <v>5</v>
      </c>
    </row>
    <row r="6" spans="1:9" ht="15.75">
      <c r="A6" s="31" t="s">
        <v>8</v>
      </c>
      <c r="B6" s="2" t="s">
        <v>2</v>
      </c>
      <c r="C6" s="2">
        <v>2514.13</v>
      </c>
      <c r="D6" s="3">
        <f>C6*1.15</f>
        <v>2891.2495</v>
      </c>
      <c r="E6" s="5">
        <f>I6*I11</f>
        <v>167.8923076923077</v>
      </c>
      <c r="F6" s="9">
        <f>SUM(D6:E6)</f>
        <v>3059.141807692308</v>
      </c>
      <c r="G6" s="6">
        <v>3011</v>
      </c>
      <c r="H6" s="16">
        <f t="shared" si="0"/>
        <v>-48.14180769230779</v>
      </c>
      <c r="I6" s="35">
        <v>7</v>
      </c>
    </row>
    <row r="7" spans="1:9" ht="15.75">
      <c r="A7" s="32" t="s">
        <v>12</v>
      </c>
      <c r="B7" s="12" t="s">
        <v>5</v>
      </c>
      <c r="C7" s="12">
        <v>3299.87</v>
      </c>
      <c r="D7" s="13">
        <f>C7*1.15</f>
        <v>3794.8504999999996</v>
      </c>
      <c r="E7" s="14">
        <f>I7*I11</f>
        <v>215.86153846153846</v>
      </c>
      <c r="F7" s="15">
        <f>SUM(D7:E7)</f>
        <v>4010.712038461538</v>
      </c>
      <c r="G7" s="10">
        <v>3995</v>
      </c>
      <c r="H7" s="17">
        <f t="shared" si="0"/>
        <v>-15.712038461538214</v>
      </c>
      <c r="I7" s="34">
        <v>9</v>
      </c>
    </row>
    <row r="8" spans="1:9" ht="15.75">
      <c r="A8" s="31" t="s">
        <v>7</v>
      </c>
      <c r="B8" s="2" t="s">
        <v>1</v>
      </c>
      <c r="C8" s="2">
        <v>627.67</v>
      </c>
      <c r="D8" s="3">
        <f>C8*1.11</f>
        <v>696.7137</v>
      </c>
      <c r="E8" s="5">
        <f>I8*I11</f>
        <v>23.984615384615385</v>
      </c>
      <c r="F8" s="9"/>
      <c r="G8" s="6"/>
      <c r="H8" s="18"/>
      <c r="I8" s="35">
        <v>1</v>
      </c>
    </row>
    <row r="9" spans="1:9" ht="15.75">
      <c r="A9" s="42" t="s">
        <v>7</v>
      </c>
      <c r="B9" s="36" t="s">
        <v>3</v>
      </c>
      <c r="C9" s="36">
        <v>19473.84</v>
      </c>
      <c r="D9" s="37">
        <f>C9*1.11</f>
        <v>21615.9624</v>
      </c>
      <c r="E9" s="38">
        <f>I9*I11</f>
        <v>407.73846153846154</v>
      </c>
      <c r="F9" s="39">
        <f>SUM(D8:E9)</f>
        <v>22744.399176923078</v>
      </c>
      <c r="G9" s="40">
        <v>22763</v>
      </c>
      <c r="H9" s="41">
        <f>G9-F9</f>
        <v>18.600823076922097</v>
      </c>
      <c r="I9" s="43">
        <v>17</v>
      </c>
    </row>
    <row r="10" spans="5:9" ht="15">
      <c r="E10" s="7">
        <f>SUM(E2:E9)</f>
        <v>1559</v>
      </c>
      <c r="F10" s="7"/>
      <c r="G10" s="28"/>
      <c r="I10" s="4">
        <f>SUM(I2:I9)</f>
        <v>65</v>
      </c>
    </row>
    <row r="11" spans="5:9" ht="15">
      <c r="E11" s="8"/>
      <c r="F11" s="8"/>
      <c r="G11" s="8"/>
      <c r="I11" s="1">
        <f>G12/I10</f>
        <v>23.984615384615385</v>
      </c>
    </row>
    <row r="12" spans="5:7" ht="15">
      <c r="E12" s="8"/>
      <c r="F12" s="8"/>
      <c r="G12" s="8">
        <v>1559</v>
      </c>
    </row>
    <row r="13" spans="5:7" ht="15">
      <c r="E13" s="8"/>
      <c r="F13" s="8"/>
      <c r="G13" s="8"/>
    </row>
  </sheetData>
  <sheetProtection/>
  <hyperlinks>
    <hyperlink ref="A3" r:id="rId1" display="http://forum.sibmama.ru/viewtopic.php?t=1108859&amp;start=30&amp;sid=e4153310016b09b65d1334533e16b1a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2015-06-17T03:16:07Z</dcterms:created>
  <dcterms:modified xsi:type="dcterms:W3CDTF">2015-06-17T03:16:08Z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