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23415" windowHeight="89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<sst xmlns="http://schemas.openxmlformats.org/spreadsheetml/2006/main" count="51" uniqueCount="31">
  <si>
    <t>Ник</t>
  </si>
  <si>
    <t>АРТ</t>
  </si>
  <si>
    <t>Ст-ть</t>
  </si>
  <si>
    <t>С орг</t>
  </si>
  <si>
    <t>ТР</t>
  </si>
  <si>
    <t>Итого</t>
  </si>
  <si>
    <t>Сдано</t>
  </si>
  <si>
    <t>(+) Я вам долэна,(-) Вы мне</t>
  </si>
  <si>
    <t>Вес</t>
  </si>
  <si>
    <t>ALIN@T@ </t>
  </si>
  <si>
    <t>Комплект кофейный "Багама" Promo (стол+2 кресла+диван) 03/10 Б Promo</t>
  </si>
  <si>
    <t>Кресло-качалка с подножкой (Promo) 05/17 Б (KD) P</t>
  </si>
  <si>
    <t>Комплект кофейный "Terrace Set" (стол+2 кресла) Terrace Promo-Б</t>
  </si>
  <si>
    <t>D@rya </t>
  </si>
  <si>
    <t>eirnata</t>
  </si>
  <si>
    <t xml:space="preserve">MiTiSa </t>
  </si>
  <si>
    <t>Наполнитель для кресел-мешков 100 л</t>
  </si>
  <si>
    <t>VIV1006</t>
  </si>
  <si>
    <t>Галчонок55</t>
  </si>
  <si>
    <t>Кресло механическое, Н=96*61*70 см 05/02 Б</t>
  </si>
  <si>
    <t>Столик с подставкой для газет, Н=59*30*46 см 13/14 Б</t>
  </si>
  <si>
    <t>Катина_мама</t>
  </si>
  <si>
    <t>Эдельвейс 25 </t>
  </si>
  <si>
    <t>Подвесное кресло "Wind"</t>
  </si>
  <si>
    <t>Блонд ЛенДи </t>
  </si>
  <si>
    <t>Mikola</t>
  </si>
  <si>
    <t>Стол "Багама", d=70*H=52 см 03/10А Б</t>
  </si>
  <si>
    <t>ЛисичкаОля</t>
  </si>
  <si>
    <t>Anastasia Kovelkova </t>
  </si>
  <si>
    <t>Missadelina </t>
  </si>
  <si>
    <t>marina 05 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</si>
</sst>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0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1" fontId="42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10" xfId="0" applyFill="1" applyBorder="1" applyAlignment="1">
      <alignment horizontal="left" vertical="top" wrapText="1"/>
    </xf>
    <xf numFmtId="4" fontId="0" fillId="0" borderId="10" xfId="0" applyNumberFormat="1" applyFill="1" applyBorder="1" applyAlignment="1">
      <alignment horizontal="right" vertical="top"/>
    </xf>
    <xf numFmtId="0" fontId="0" fillId="0" borderId="10" xfId="0" applyFill="1" applyBorder="1" applyAlignment="1">
      <alignment/>
    </xf>
    <xf numFmtId="0" fontId="42" fillId="0" borderId="10" xfId="0" applyFont="1" applyFill="1" applyBorder="1" applyAlignment="1">
      <alignment/>
    </xf>
    <xf numFmtId="1" fontId="23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3" fillId="0" borderId="10" xfId="53" applyFill="1" applyBorder="1" applyAlignment="1">
      <alignment horizontal="left" vertical="top" wrapText="1"/>
      <protection/>
    </xf>
    <xf numFmtId="4" fontId="3" fillId="0" borderId="10" xfId="53" applyNumberFormat="1" applyFill="1" applyBorder="1" applyAlignment="1">
      <alignment horizontal="right" vertical="top"/>
      <protection/>
    </xf>
    <xf numFmtId="0" fontId="23" fillId="0" borderId="10" xfId="0" applyFont="1" applyFill="1" applyBorder="1" applyAlignment="1">
      <alignment/>
    </xf>
    <xf numFmtId="0" fontId="41" fillId="6" borderId="10" xfId="0" applyFont="1" applyFill="1" applyBorder="1" applyAlignment="1">
      <alignment/>
    </xf>
    <xf numFmtId="0" fontId="3" fillId="6" borderId="10" xfId="53" applyFill="1" applyBorder="1" applyAlignment="1">
      <alignment horizontal="left" vertical="top" wrapText="1"/>
      <protection/>
    </xf>
    <xf numFmtId="4" fontId="3" fillId="6" borderId="10" xfId="53" applyNumberFormat="1" applyFill="1" applyBorder="1" applyAlignment="1">
      <alignment horizontal="right" vertical="top"/>
      <protection/>
    </xf>
    <xf numFmtId="0" fontId="0" fillId="6" borderId="10" xfId="0" applyFill="1" applyBorder="1" applyAlignment="1">
      <alignment/>
    </xf>
    <xf numFmtId="0" fontId="23" fillId="6" borderId="10" xfId="0" applyFont="1" applyFill="1" applyBorder="1" applyAlignment="1">
      <alignment/>
    </xf>
    <xf numFmtId="0" fontId="0" fillId="6" borderId="10" xfId="0" applyFill="1" applyBorder="1" applyAlignment="1">
      <alignment horizontal="left" vertical="top" wrapText="1"/>
    </xf>
    <xf numFmtId="4" fontId="0" fillId="6" borderId="10" xfId="0" applyNumberFormat="1" applyFill="1" applyBorder="1" applyAlignment="1">
      <alignment horizontal="right" vertical="top"/>
    </xf>
    <xf numFmtId="1" fontId="0" fillId="6" borderId="10" xfId="0" applyNumberFormat="1" applyFill="1" applyBorder="1" applyAlignment="1">
      <alignment/>
    </xf>
    <xf numFmtId="1" fontId="23" fillId="6" borderId="10" xfId="0" applyNumberFormat="1" applyFont="1" applyFill="1" applyBorder="1" applyAlignment="1">
      <alignment/>
    </xf>
    <xf numFmtId="1" fontId="42" fillId="6" borderId="10" xfId="0" applyNumberFormat="1" applyFont="1" applyFill="1" applyBorder="1" applyAlignment="1">
      <alignment/>
    </xf>
    <xf numFmtId="2" fontId="0" fillId="6" borderId="10" xfId="0" applyNumberFormat="1" applyFill="1" applyBorder="1" applyAlignment="1">
      <alignment horizontal="right" vertical="top"/>
    </xf>
    <xf numFmtId="0" fontId="2" fillId="6" borderId="10" xfId="42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910292&amp;postdays=0&amp;postorder=asc&amp;start=3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16.421875" style="0" customWidth="1"/>
    <col min="2" max="2" width="80.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">
      <c r="A2" s="2" t="s">
        <v>9</v>
      </c>
      <c r="B2" s="3" t="s">
        <v>10</v>
      </c>
      <c r="C2" s="4">
        <v>7950</v>
      </c>
      <c r="D2" s="5">
        <f>C2*1.1</f>
        <v>8745</v>
      </c>
      <c r="E2" s="6">
        <f>I2*$I$26</f>
        <v>228.49280270956817</v>
      </c>
      <c r="F2" s="5"/>
      <c r="G2" s="5"/>
      <c r="H2" s="5"/>
      <c r="I2" s="5">
        <v>30</v>
      </c>
    </row>
    <row r="3" spans="1:9" ht="15">
      <c r="A3" s="2" t="s">
        <v>9</v>
      </c>
      <c r="B3" s="3" t="s">
        <v>11</v>
      </c>
      <c r="C3" s="4">
        <v>4860</v>
      </c>
      <c r="D3" s="5">
        <f>C3*1.1</f>
        <v>5346</v>
      </c>
      <c r="E3" s="6">
        <f aca="true" t="shared" si="0" ref="E3:E21">I3*$I$26</f>
        <v>114.24640135478408</v>
      </c>
      <c r="F3" s="7"/>
      <c r="G3" s="7"/>
      <c r="H3" s="7"/>
      <c r="I3" s="5">
        <v>15</v>
      </c>
    </row>
    <row r="4" spans="1:9" ht="15">
      <c r="A4" s="9" t="s">
        <v>9</v>
      </c>
      <c r="B4" s="11" t="s">
        <v>11</v>
      </c>
      <c r="C4" s="12">
        <v>4860</v>
      </c>
      <c r="D4" s="13">
        <f>C4*1.1</f>
        <v>5346</v>
      </c>
      <c r="E4" s="6">
        <f t="shared" si="0"/>
        <v>114.24640135478408</v>
      </c>
      <c r="F4" s="14"/>
      <c r="G4" s="14"/>
      <c r="H4" s="14"/>
      <c r="I4" s="13">
        <v>15</v>
      </c>
    </row>
    <row r="5" spans="1:9" ht="15">
      <c r="A5" s="9" t="s">
        <v>9</v>
      </c>
      <c r="B5" s="11" t="s">
        <v>12</v>
      </c>
      <c r="C5" s="12">
        <v>4750</v>
      </c>
      <c r="D5" s="13">
        <f>C5*1.1</f>
        <v>5225</v>
      </c>
      <c r="E5" s="6">
        <f t="shared" si="0"/>
        <v>118.05461473327688</v>
      </c>
      <c r="F5" s="15">
        <f>SUM(D2:E5)</f>
        <v>25237.040220152412</v>
      </c>
      <c r="G5" s="15">
        <v>25266</v>
      </c>
      <c r="H5" s="8">
        <f>G5-F5</f>
        <v>28.959779847587924</v>
      </c>
      <c r="I5" s="16">
        <v>15.5</v>
      </c>
    </row>
    <row r="6" spans="1:9" ht="15">
      <c r="A6" s="20" t="s">
        <v>28</v>
      </c>
      <c r="B6" s="21" t="s">
        <v>11</v>
      </c>
      <c r="C6" s="22">
        <v>4860</v>
      </c>
      <c r="D6" s="23">
        <f>C6*1.15</f>
        <v>5589</v>
      </c>
      <c r="E6" s="27">
        <f t="shared" si="0"/>
        <v>114.24640135478408</v>
      </c>
      <c r="F6" s="24">
        <f>SUM(D6:E6)</f>
        <v>5703.246401354784</v>
      </c>
      <c r="G6" s="24">
        <v>5850</v>
      </c>
      <c r="H6" s="29">
        <f>G6-F6</f>
        <v>146.7535986452158</v>
      </c>
      <c r="I6" s="23">
        <v>15</v>
      </c>
    </row>
    <row r="7" spans="1:9" ht="15">
      <c r="A7" s="9" t="s">
        <v>13</v>
      </c>
      <c r="B7" s="11" t="s">
        <v>10</v>
      </c>
      <c r="C7" s="12">
        <v>7950</v>
      </c>
      <c r="D7" s="13">
        <f>C7*1.15</f>
        <v>9142.5</v>
      </c>
      <c r="E7" s="6">
        <f t="shared" si="0"/>
        <v>228.49280270956817</v>
      </c>
      <c r="F7" s="15">
        <f>SUM(D7:E7)</f>
        <v>9370.992802709568</v>
      </c>
      <c r="G7" s="15">
        <v>9383</v>
      </c>
      <c r="H7" s="8">
        <f>G7-F7</f>
        <v>12.007197290431577</v>
      </c>
      <c r="I7" s="13">
        <v>30</v>
      </c>
    </row>
    <row r="8" spans="1:9" ht="15">
      <c r="A8" s="20" t="s">
        <v>14</v>
      </c>
      <c r="B8" s="25" t="s">
        <v>10</v>
      </c>
      <c r="C8" s="26">
        <v>7950</v>
      </c>
      <c r="D8" s="23">
        <f>C8*1</f>
        <v>7950</v>
      </c>
      <c r="E8" s="27">
        <f t="shared" si="0"/>
        <v>228.49280270956817</v>
      </c>
      <c r="F8" s="28">
        <f>SUM(D8:E8)</f>
        <v>8178.492802709568</v>
      </c>
      <c r="G8" s="28">
        <v>8190</v>
      </c>
      <c r="H8" s="29">
        <f>G8-F8</f>
        <v>11.507197290431577</v>
      </c>
      <c r="I8" s="23">
        <v>30</v>
      </c>
    </row>
    <row r="9" spans="1:9" ht="15">
      <c r="A9" s="9" t="s">
        <v>30</v>
      </c>
      <c r="B9" s="17" t="s">
        <v>12</v>
      </c>
      <c r="C9" s="18">
        <v>4750</v>
      </c>
      <c r="D9" s="13">
        <f>C9*1.13</f>
        <v>5367.499999999999</v>
      </c>
      <c r="E9" s="6">
        <f t="shared" si="0"/>
        <v>118.05461473327688</v>
      </c>
      <c r="F9" s="19"/>
      <c r="G9" s="19"/>
      <c r="H9" s="8"/>
      <c r="I9" s="13">
        <v>15.5</v>
      </c>
    </row>
    <row r="10" spans="1:9" ht="15">
      <c r="A10" s="9" t="s">
        <v>30</v>
      </c>
      <c r="B10" s="17" t="s">
        <v>12</v>
      </c>
      <c r="C10" s="18">
        <v>4750</v>
      </c>
      <c r="D10" s="13">
        <f>C10*1.13</f>
        <v>5367.499999999999</v>
      </c>
      <c r="E10" s="6">
        <f t="shared" si="0"/>
        <v>118.05461473327688</v>
      </c>
      <c r="F10" s="19">
        <f>SUM(D9:E10)</f>
        <v>10971.109229466552</v>
      </c>
      <c r="G10" s="19">
        <v>11175</v>
      </c>
      <c r="H10" s="8">
        <f>G10-F10</f>
        <v>203.89077053344772</v>
      </c>
      <c r="I10" s="13">
        <v>15.5</v>
      </c>
    </row>
    <row r="11" spans="1:9" ht="15">
      <c r="A11" s="20" t="s">
        <v>25</v>
      </c>
      <c r="B11" s="21" t="s">
        <v>26</v>
      </c>
      <c r="C11" s="22">
        <v>1710</v>
      </c>
      <c r="D11" s="23">
        <f>C11*1.15</f>
        <v>1966.4999999999998</v>
      </c>
      <c r="E11" s="27">
        <f t="shared" si="0"/>
        <v>22.849280270956818</v>
      </c>
      <c r="F11" s="24">
        <f>SUM(D11:E11)</f>
        <v>1989.3492802709566</v>
      </c>
      <c r="G11" s="24">
        <v>2020</v>
      </c>
      <c r="H11" s="29">
        <f>G11-F11</f>
        <v>30.65071972904343</v>
      </c>
      <c r="I11" s="23">
        <v>3</v>
      </c>
    </row>
    <row r="12" spans="1:9" ht="15">
      <c r="A12" s="9" t="s">
        <v>29</v>
      </c>
      <c r="B12" s="17" t="s">
        <v>12</v>
      </c>
      <c r="C12" s="18">
        <v>4750</v>
      </c>
      <c r="D12" s="13">
        <f>C12*1.15</f>
        <v>5462.5</v>
      </c>
      <c r="E12" s="6">
        <f t="shared" si="0"/>
        <v>118.05461473327688</v>
      </c>
      <c r="F12" s="19">
        <f>SUM(D12:E12)</f>
        <v>5580.554614733277</v>
      </c>
      <c r="G12" s="19">
        <v>5575</v>
      </c>
      <c r="H12" s="8">
        <f>G12-F12</f>
        <v>-5.554614733277049</v>
      </c>
      <c r="I12" s="13">
        <v>15.5</v>
      </c>
    </row>
    <row r="13" spans="1:9" ht="15">
      <c r="A13" s="23" t="s">
        <v>15</v>
      </c>
      <c r="B13" s="25" t="s">
        <v>16</v>
      </c>
      <c r="C13" s="30">
        <v>235</v>
      </c>
      <c r="D13" s="23">
        <f>C13*1.15</f>
        <v>270.25</v>
      </c>
      <c r="E13" s="27">
        <f t="shared" si="0"/>
        <v>7.6164267569856055</v>
      </c>
      <c r="F13" s="28">
        <f>SUM(D13:E13)</f>
        <v>277.8664267569856</v>
      </c>
      <c r="G13" s="28">
        <v>374</v>
      </c>
      <c r="H13" s="29">
        <f>G13-F13</f>
        <v>96.13357324301438</v>
      </c>
      <c r="I13" s="23">
        <v>1</v>
      </c>
    </row>
    <row r="14" spans="1:9" ht="15">
      <c r="A14" s="9" t="s">
        <v>17</v>
      </c>
      <c r="B14" s="11" t="s">
        <v>10</v>
      </c>
      <c r="C14" s="12">
        <v>7950</v>
      </c>
      <c r="D14" s="13">
        <f>C14*1.13</f>
        <v>8983.5</v>
      </c>
      <c r="E14" s="6">
        <f t="shared" si="0"/>
        <v>228.49280270956817</v>
      </c>
      <c r="F14" s="19"/>
      <c r="G14" s="19"/>
      <c r="H14" s="8"/>
      <c r="I14" s="13">
        <v>30</v>
      </c>
    </row>
    <row r="15" spans="1:9" ht="15">
      <c r="A15" s="9" t="s">
        <v>17</v>
      </c>
      <c r="B15" s="11" t="s">
        <v>11</v>
      </c>
      <c r="C15" s="12">
        <v>4860</v>
      </c>
      <c r="D15" s="13">
        <f>C15*1.13</f>
        <v>5491.799999999999</v>
      </c>
      <c r="E15" s="6">
        <f t="shared" si="0"/>
        <v>114.24640135478408</v>
      </c>
      <c r="F15" s="19"/>
      <c r="G15" s="19"/>
      <c r="H15" s="8"/>
      <c r="I15" s="13">
        <v>15</v>
      </c>
    </row>
    <row r="16" spans="1:9" ht="15">
      <c r="A16" s="9" t="s">
        <v>17</v>
      </c>
      <c r="B16" s="11" t="s">
        <v>11</v>
      </c>
      <c r="C16" s="12">
        <v>4860</v>
      </c>
      <c r="D16" s="13">
        <f>C16*1.13</f>
        <v>5491.799999999999</v>
      </c>
      <c r="E16" s="6">
        <f t="shared" si="0"/>
        <v>114.24640135478408</v>
      </c>
      <c r="F16" s="15">
        <f>SUM(D14:E16)</f>
        <v>20424.085605419135</v>
      </c>
      <c r="G16" s="15">
        <v>20447</v>
      </c>
      <c r="H16" s="8">
        <f>G16-F16</f>
        <v>22.91439458086461</v>
      </c>
      <c r="I16" s="16">
        <v>15</v>
      </c>
    </row>
    <row r="17" spans="1:9" ht="15">
      <c r="A17" s="20" t="s">
        <v>24</v>
      </c>
      <c r="B17" s="21" t="s">
        <v>10</v>
      </c>
      <c r="C17" s="22">
        <v>7950</v>
      </c>
      <c r="D17" s="23">
        <f aca="true" t="shared" si="1" ref="D17:D22">C17*1.15</f>
        <v>9142.5</v>
      </c>
      <c r="E17" s="27">
        <f t="shared" si="0"/>
        <v>228.49280270956817</v>
      </c>
      <c r="F17" s="24">
        <f>SUM(D17:E17)</f>
        <v>9370.992802709568</v>
      </c>
      <c r="G17" s="24">
        <v>9383</v>
      </c>
      <c r="H17" s="29">
        <f>G17-F17</f>
        <v>12.007197290431577</v>
      </c>
      <c r="I17" s="23">
        <v>30</v>
      </c>
    </row>
    <row r="18" spans="1:9" ht="15">
      <c r="A18" s="9" t="s">
        <v>18</v>
      </c>
      <c r="B18" s="11" t="s">
        <v>19</v>
      </c>
      <c r="C18" s="12">
        <v>6600</v>
      </c>
      <c r="D18" s="13">
        <f t="shared" si="1"/>
        <v>7589.999999999999</v>
      </c>
      <c r="E18" s="6">
        <f t="shared" si="0"/>
        <v>114.24640135478408</v>
      </c>
      <c r="F18" s="15"/>
      <c r="G18" s="15"/>
      <c r="H18" s="8"/>
      <c r="I18" s="13">
        <v>15</v>
      </c>
    </row>
    <row r="19" spans="1:9" ht="15">
      <c r="A19" s="9" t="s">
        <v>18</v>
      </c>
      <c r="B19" s="11" t="s">
        <v>20</v>
      </c>
      <c r="C19" s="12">
        <v>1835</v>
      </c>
      <c r="D19" s="13">
        <f t="shared" si="1"/>
        <v>2110.25</v>
      </c>
      <c r="E19" s="6">
        <f t="shared" si="0"/>
        <v>17.517781541066892</v>
      </c>
      <c r="F19" s="15">
        <f>SUM(D18:E19)</f>
        <v>9832.01418289585</v>
      </c>
      <c r="G19" s="15">
        <v>9896</v>
      </c>
      <c r="H19" s="8">
        <f>G19-F19</f>
        <v>63.985817104150556</v>
      </c>
      <c r="I19" s="13">
        <v>2.3</v>
      </c>
    </row>
    <row r="20" spans="1:9" ht="15">
      <c r="A20" s="31" t="s">
        <v>21</v>
      </c>
      <c r="B20" s="25" t="s">
        <v>16</v>
      </c>
      <c r="C20" s="30">
        <v>235</v>
      </c>
      <c r="D20" s="23">
        <f t="shared" si="1"/>
        <v>270.25</v>
      </c>
      <c r="E20" s="27">
        <f t="shared" si="0"/>
        <v>7.6164267569856055</v>
      </c>
      <c r="F20" s="28">
        <f>SUM(D20:E20)</f>
        <v>277.8664267569856</v>
      </c>
      <c r="G20" s="28">
        <v>374</v>
      </c>
      <c r="H20" s="29">
        <f>G20-F20</f>
        <v>96.13357324301438</v>
      </c>
      <c r="I20" s="23">
        <v>1</v>
      </c>
    </row>
    <row r="21" spans="1:9" ht="15">
      <c r="A21" s="9" t="s">
        <v>27</v>
      </c>
      <c r="B21" s="17" t="s">
        <v>11</v>
      </c>
      <c r="C21" s="18">
        <v>4860</v>
      </c>
      <c r="D21" s="13">
        <f t="shared" si="1"/>
        <v>5589</v>
      </c>
      <c r="E21" s="6">
        <f t="shared" si="0"/>
        <v>114.24640135478408</v>
      </c>
      <c r="F21" s="19">
        <f>SUM(D21:E21)</f>
        <v>5703.246401354784</v>
      </c>
      <c r="G21" s="19">
        <v>5864</v>
      </c>
      <c r="H21" s="8">
        <f>G21-F21</f>
        <v>160.7535986452158</v>
      </c>
      <c r="I21" s="13">
        <v>15</v>
      </c>
    </row>
    <row r="22" spans="1:9" ht="15">
      <c r="A22" s="20" t="s">
        <v>22</v>
      </c>
      <c r="B22" s="25" t="s">
        <v>23</v>
      </c>
      <c r="C22" s="26">
        <v>8160</v>
      </c>
      <c r="D22" s="23">
        <f t="shared" si="1"/>
        <v>9384</v>
      </c>
      <c r="E22" s="27">
        <f>I22*$I$26</f>
        <v>228.49280270956817</v>
      </c>
      <c r="F22" s="28">
        <f>SUM(D22:E22)</f>
        <v>9612.492802709568</v>
      </c>
      <c r="G22" s="28">
        <v>10562</v>
      </c>
      <c r="H22" s="29">
        <f>G22-F22</f>
        <v>949.5071972904316</v>
      </c>
      <c r="I22" s="23">
        <v>30</v>
      </c>
    </row>
    <row r="23" spans="5:9" ht="15">
      <c r="E23" s="10">
        <f>SUM(E2:E22)</f>
        <v>2698.5</v>
      </c>
      <c r="I23">
        <f>SUM(I2:I22)</f>
        <v>354.3</v>
      </c>
    </row>
    <row r="26" spans="5:9" ht="15">
      <c r="E26">
        <v>2698.5</v>
      </c>
      <c r="I26">
        <f>E26/I23</f>
        <v>7.6164267569856055</v>
      </c>
    </row>
  </sheetData>
  <sheetProtection/>
  <hyperlinks>
    <hyperlink ref="A20" r:id="rId1" display="http://forum.sibmama.ru/viewtopic.php?t=910292&amp;postdays=0&amp;postorder=asc&amp;start=30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2013-12-09T19:29:20Z</dcterms:created>
  <dcterms:modified xsi:type="dcterms:W3CDTF">2014-01-14T22:10:51Z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