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<sst xmlns="http://schemas.openxmlformats.org/spreadsheetml/2006/main" count="53" uniqueCount="44">
  <si>
    <t>Argentum 63015 5313 280*380</t>
  </si>
  <si>
    <t>Confetti bath Arsus 15 Pine 70*120</t>
  </si>
  <si>
    <t>Eclipse 68215 9090 200*290</t>
  </si>
  <si>
    <t>Friends MH-2684 01 160*230</t>
  </si>
  <si>
    <t>Genova 38036 или 30036 6565-90 100*140</t>
  </si>
  <si>
    <t>Keen Joy Colani beige 170*240</t>
  </si>
  <si>
    <t>Mammut 02 Beige 170*240</t>
  </si>
  <si>
    <t>Matrix 51222 2929 100*140</t>
  </si>
  <si>
    <t>Matrix 51222 2929 65*110</t>
  </si>
  <si>
    <t>Rhapsody 2501 1001 135*200 ОВ</t>
  </si>
  <si>
    <t>Royal Palace 14295 6545 195*300</t>
  </si>
  <si>
    <t>Sketch 32157 117 135*200</t>
  </si>
  <si>
    <t>Sunny T2 grey 200*300 X</t>
  </si>
  <si>
    <t>Придверный коврик Aristo 1500 45*75</t>
  </si>
  <si>
    <t>Елена Черникова</t>
  </si>
  <si>
    <t>Inn@</t>
  </si>
  <si>
    <t>***ДЖЕССИКА***</t>
  </si>
  <si>
    <t>Таня Демченко</t>
  </si>
  <si>
    <t>123tango </t>
  </si>
  <si>
    <t>gemel</t>
  </si>
  <si>
    <t>Altai1981</t>
  </si>
  <si>
    <t>ЛЮВЕНА </t>
  </si>
  <si>
    <t>@Лорик@</t>
  </si>
  <si>
    <t>NataLibra</t>
  </si>
  <si>
    <t>Иришка К </t>
  </si>
  <si>
    <t>НИК</t>
  </si>
  <si>
    <t>Арт</t>
  </si>
  <si>
    <t>Ст-ть</t>
  </si>
  <si>
    <t>С орг</t>
  </si>
  <si>
    <t>ТР</t>
  </si>
  <si>
    <t>Итого</t>
  </si>
  <si>
    <t>Genova 38036 или 30036 6565-90 65*110</t>
  </si>
  <si>
    <t>Флагман</t>
  </si>
  <si>
    <t>ЦРПЦ</t>
  </si>
  <si>
    <t>Бийск</t>
  </si>
  <si>
    <t xml:space="preserve"> </t>
  </si>
  <si>
    <t>перевести деньги на карту</t>
  </si>
  <si>
    <t>долг 400</t>
  </si>
  <si>
    <t>Нужны контакты для отправки</t>
  </si>
  <si>
    <t>К-т</t>
  </si>
  <si>
    <t>(-) Вы мне (+) я вам</t>
  </si>
  <si>
    <t>Где забирать</t>
  </si>
  <si>
    <t>СДАНО</t>
  </si>
  <si>
    <t>1 ед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</si>
</sst>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3" fillId="0" borderId="10" xfId="53" applyFont="1" applyBorder="1" applyAlignment="1">
      <alignment horizontal="left" vertical="top" wrapText="1"/>
      <protection/>
    </xf>
    <xf numFmtId="4" fontId="3" fillId="0" borderId="10" xfId="53" applyNumberFormat="1" applyFont="1" applyBorder="1" applyAlignment="1">
      <alignment horizontal="right" vertical="top"/>
      <protection/>
    </xf>
    <xf numFmtId="2" fontId="0" fillId="0" borderId="10" xfId="0" applyNumberFormat="1" applyBorder="1" applyAlignment="1">
      <alignment/>
    </xf>
    <xf numFmtId="0" fontId="42" fillId="2" borderId="10" xfId="0" applyFont="1" applyFill="1" applyBorder="1" applyAlignment="1">
      <alignment/>
    </xf>
    <xf numFmtId="0" fontId="3" fillId="2" borderId="10" xfId="53" applyFont="1" applyFill="1" applyBorder="1" applyAlignment="1">
      <alignment horizontal="left" vertical="top" wrapText="1"/>
      <protection/>
    </xf>
    <xf numFmtId="4" fontId="3" fillId="2" borderId="10" xfId="53" applyNumberFormat="1" applyFont="1" applyFill="1" applyBorder="1" applyAlignment="1">
      <alignment horizontal="right" vertical="top"/>
      <protection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3" fillId="2" borderId="10" xfId="53" applyNumberFormat="1" applyFont="1" applyFill="1" applyBorder="1" applyAlignment="1">
      <alignment horizontal="right" vertical="top"/>
      <protection/>
    </xf>
    <xf numFmtId="0" fontId="43" fillId="0" borderId="0" xfId="0" applyFont="1" applyAlignment="1">
      <alignment/>
    </xf>
    <xf numFmtId="170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3" fillId="2" borderId="10" xfId="42" applyFont="1" applyFill="1" applyBorder="1" applyAlignment="1" applyProtection="1">
      <alignment/>
      <protection/>
    </xf>
    <xf numFmtId="2" fontId="44" fillId="0" borderId="10" xfId="0" applyNumberFormat="1" applyFont="1" applyBorder="1" applyAlignment="1">
      <alignment/>
    </xf>
    <xf numFmtId="2" fontId="44" fillId="2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n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7109375" style="0" customWidth="1"/>
    <col min="2" max="2" width="51.7109375" style="0" customWidth="1"/>
    <col min="3" max="3" width="17.8515625" style="0" customWidth="1"/>
    <col min="4" max="4" width="9.57421875" style="0" bestFit="1" customWidth="1"/>
    <col min="5" max="5" width="7.28125" style="0" customWidth="1"/>
    <col min="8" max="8" width="12.28125" style="0" customWidth="1"/>
    <col min="10" max="10" width="14.421875" style="0" customWidth="1"/>
    <col min="11" max="11" width="12.00390625" style="0" bestFit="1" customWidth="1"/>
  </cols>
  <sheetData>
    <row r="1" spans="1:10" ht="51" customHeight="1">
      <c r="A1" s="16" t="s">
        <v>25</v>
      </c>
      <c r="B1" s="16" t="s">
        <v>26</v>
      </c>
      <c r="C1" s="16" t="s">
        <v>27</v>
      </c>
      <c r="D1" s="16" t="s">
        <v>28</v>
      </c>
      <c r="E1" s="16" t="s">
        <v>29</v>
      </c>
      <c r="F1" s="16" t="s">
        <v>30</v>
      </c>
      <c r="G1" s="16" t="s">
        <v>42</v>
      </c>
      <c r="H1" s="16" t="s">
        <v>40</v>
      </c>
      <c r="I1" s="16" t="s">
        <v>39</v>
      </c>
      <c r="J1" s="16" t="s">
        <v>41</v>
      </c>
    </row>
    <row r="2" spans="1:10" ht="15" customHeight="1">
      <c r="A2" s="4" t="s">
        <v>16</v>
      </c>
      <c r="B2" s="5" t="s">
        <v>11</v>
      </c>
      <c r="C2" s="6">
        <v>4374.06</v>
      </c>
      <c r="D2" s="7">
        <f>C2*1.1</f>
        <v>4811.466000000001</v>
      </c>
      <c r="E2" s="7">
        <f>I2*I18</f>
        <v>204.0845070422535</v>
      </c>
      <c r="F2" s="7">
        <f>SUM(D2:E2)</f>
        <v>5015.550507042255</v>
      </c>
      <c r="G2" s="3">
        <v>5011.47</v>
      </c>
      <c r="H2" s="18">
        <f>G2-F2</f>
        <v>-4.080507042254794</v>
      </c>
      <c r="I2" s="3">
        <v>7</v>
      </c>
      <c r="J2" s="3" t="s">
        <v>33</v>
      </c>
    </row>
    <row r="3" spans="1:11" ht="15" customHeight="1">
      <c r="A3" s="8" t="s">
        <v>22</v>
      </c>
      <c r="B3" s="9" t="s">
        <v>2</v>
      </c>
      <c r="C3" s="10">
        <v>9128.87</v>
      </c>
      <c r="D3" s="11">
        <f>C3*1.15</f>
        <v>10498.2005</v>
      </c>
      <c r="E3" s="11">
        <f>I3*I18</f>
        <v>349.85915492957747</v>
      </c>
      <c r="F3" s="11">
        <f>SUM(D3:E3)</f>
        <v>10848.059654929579</v>
      </c>
      <c r="G3" s="12">
        <v>10798.2</v>
      </c>
      <c r="H3" s="19">
        <f aca="true" t="shared" si="0" ref="H3:H16">G3-F3</f>
        <v>-49.85965492957803</v>
      </c>
      <c r="I3" s="12">
        <v>12</v>
      </c>
      <c r="J3" s="12" t="s">
        <v>34</v>
      </c>
      <c r="K3" t="s">
        <v>38</v>
      </c>
    </row>
    <row r="4" spans="1:10" ht="15" customHeight="1">
      <c r="A4" s="4" t="s">
        <v>18</v>
      </c>
      <c r="B4" s="5" t="s">
        <v>6</v>
      </c>
      <c r="C4" s="6">
        <v>11204.56</v>
      </c>
      <c r="D4" s="7">
        <f>C4*1.1</f>
        <v>12325.016</v>
      </c>
      <c r="E4" s="7">
        <f>I4*I18</f>
        <v>699.7183098591549</v>
      </c>
      <c r="F4" s="3"/>
      <c r="G4" s="3"/>
      <c r="H4" s="18" t="s">
        <v>35</v>
      </c>
      <c r="I4" s="3">
        <v>24</v>
      </c>
      <c r="J4" s="3"/>
    </row>
    <row r="5" spans="1:11" ht="15" customHeight="1">
      <c r="A5" s="4" t="s">
        <v>18</v>
      </c>
      <c r="B5" s="5" t="s">
        <v>12</v>
      </c>
      <c r="C5" s="6">
        <v>9463.47</v>
      </c>
      <c r="D5" s="7">
        <f>C5*1.1</f>
        <v>10409.817000000001</v>
      </c>
      <c r="E5" s="7">
        <f>I5*I18</f>
        <v>699.7183098591549</v>
      </c>
      <c r="F5" s="7">
        <f>SUM(D4:E5)</f>
        <v>24134.26961971831</v>
      </c>
      <c r="G5" s="3">
        <v>22735</v>
      </c>
      <c r="H5" s="18">
        <f t="shared" si="0"/>
        <v>-1399.2696197183104</v>
      </c>
      <c r="I5" s="7">
        <v>24</v>
      </c>
      <c r="J5" s="3" t="s">
        <v>37</v>
      </c>
      <c r="K5" s="14"/>
    </row>
    <row r="6" spans="1:10" ht="15" customHeight="1">
      <c r="A6" s="8" t="s">
        <v>20</v>
      </c>
      <c r="B6" s="9" t="s">
        <v>7</v>
      </c>
      <c r="C6" s="10">
        <v>2203.76</v>
      </c>
      <c r="D6" s="11">
        <f aca="true" t="shared" si="1" ref="D6:D16">C6*1.15</f>
        <v>2534.324</v>
      </c>
      <c r="E6" s="11">
        <f>I6*I18</f>
        <v>58.309859154929576</v>
      </c>
      <c r="F6" s="12"/>
      <c r="G6" s="12"/>
      <c r="H6" s="19"/>
      <c r="I6" s="12">
        <v>2</v>
      </c>
      <c r="J6" s="12"/>
    </row>
    <row r="7" spans="1:10" ht="15" customHeight="1">
      <c r="A7" s="8" t="s">
        <v>20</v>
      </c>
      <c r="B7" s="9" t="s">
        <v>8</v>
      </c>
      <c r="C7" s="10">
        <v>1126.11</v>
      </c>
      <c r="D7" s="11">
        <f t="shared" si="1"/>
        <v>1295.0264999999997</v>
      </c>
      <c r="E7" s="11">
        <f>I7*I18</f>
        <v>29.154929577464788</v>
      </c>
      <c r="F7" s="11">
        <f>SUM(D6:E7)</f>
        <v>3916.815288732394</v>
      </c>
      <c r="G7" s="12">
        <v>4079.35</v>
      </c>
      <c r="H7" s="19">
        <f t="shared" si="0"/>
        <v>162.53471126760587</v>
      </c>
      <c r="I7" s="12">
        <v>1</v>
      </c>
      <c r="J7" s="12" t="s">
        <v>33</v>
      </c>
    </row>
    <row r="8" spans="1:10" ht="15" customHeight="1">
      <c r="A8" s="4" t="s">
        <v>19</v>
      </c>
      <c r="B8" s="5" t="s">
        <v>5</v>
      </c>
      <c r="C8" s="6">
        <v>9507.32</v>
      </c>
      <c r="D8" s="7">
        <f t="shared" si="1"/>
        <v>10933.418</v>
      </c>
      <c r="E8" s="7">
        <f>I8*I18</f>
        <v>349.85915492957747</v>
      </c>
      <c r="F8" s="7">
        <f>SUM(D8:E8)</f>
        <v>11283.277154929578</v>
      </c>
      <c r="G8" s="3">
        <v>11383.42</v>
      </c>
      <c r="H8" s="18">
        <f t="shared" si="0"/>
        <v>100.14284507042248</v>
      </c>
      <c r="I8" s="3">
        <v>12</v>
      </c>
      <c r="J8" s="3" t="s">
        <v>32</v>
      </c>
    </row>
    <row r="9" spans="1:10" ht="15" customHeight="1">
      <c r="A9" s="17" t="s">
        <v>15</v>
      </c>
      <c r="B9" s="9" t="s">
        <v>0</v>
      </c>
      <c r="C9" s="10">
        <v>18980.01</v>
      </c>
      <c r="D9" s="11">
        <f>C9*1.13</f>
        <v>21447.411299999996</v>
      </c>
      <c r="E9" s="11">
        <f>I9*I18</f>
        <v>874.6478873239437</v>
      </c>
      <c r="F9" s="11">
        <f>SUM(D9:E9)</f>
        <v>22322.05918732394</v>
      </c>
      <c r="G9" s="12">
        <v>21847.41</v>
      </c>
      <c r="H9" s="19">
        <f t="shared" si="0"/>
        <v>-474.64918732393926</v>
      </c>
      <c r="I9" s="12">
        <v>30</v>
      </c>
      <c r="J9" s="12"/>
    </row>
    <row r="10" spans="1:10" ht="15" customHeight="1">
      <c r="A10" s="4" t="s">
        <v>23</v>
      </c>
      <c r="B10" s="5" t="s">
        <v>3</v>
      </c>
      <c r="C10" s="6">
        <v>8691.58</v>
      </c>
      <c r="D10" s="7">
        <f>C10*1.13</f>
        <v>9821.4854</v>
      </c>
      <c r="E10" s="7">
        <f>I10*I18</f>
        <v>262.3943661971831</v>
      </c>
      <c r="F10" s="3"/>
      <c r="G10" s="3"/>
      <c r="H10" s="18"/>
      <c r="I10" s="3">
        <v>9</v>
      </c>
      <c r="J10" s="3"/>
    </row>
    <row r="11" spans="1:11" ht="15" customHeight="1">
      <c r="A11" s="4" t="s">
        <v>23</v>
      </c>
      <c r="B11" s="5" t="s">
        <v>9</v>
      </c>
      <c r="C11" s="6">
        <v>8423.9</v>
      </c>
      <c r="D11" s="7">
        <f>C11*1.13</f>
        <v>9519.006999999998</v>
      </c>
      <c r="E11" s="7">
        <f>I11*I18</f>
        <v>262.3943661971831</v>
      </c>
      <c r="F11" s="7">
        <f>SUM(D10:E11)</f>
        <v>19865.281132394364</v>
      </c>
      <c r="G11" s="3">
        <v>20041</v>
      </c>
      <c r="H11" s="18">
        <f t="shared" si="0"/>
        <v>175.71886760563575</v>
      </c>
      <c r="I11" s="3">
        <v>9</v>
      </c>
      <c r="J11" s="3" t="s">
        <v>36</v>
      </c>
      <c r="K11" s="14"/>
    </row>
    <row r="12" spans="1:10" ht="15" customHeight="1">
      <c r="A12" s="8" t="s">
        <v>14</v>
      </c>
      <c r="B12" s="9" t="s">
        <v>13</v>
      </c>
      <c r="C12" s="13">
        <v>426.91</v>
      </c>
      <c r="D12" s="11">
        <f t="shared" si="1"/>
        <v>490.9465</v>
      </c>
      <c r="E12" s="11">
        <f>I12*I18</f>
        <v>29.154929577464788</v>
      </c>
      <c r="F12" s="11">
        <f>SUM(D12:E12)</f>
        <v>520.1014295774648</v>
      </c>
      <c r="G12" s="12">
        <v>426.91</v>
      </c>
      <c r="H12" s="19">
        <f t="shared" si="0"/>
        <v>-93.19142957746482</v>
      </c>
      <c r="I12" s="12">
        <v>1</v>
      </c>
      <c r="J12" s="12" t="s">
        <v>33</v>
      </c>
    </row>
    <row r="13" spans="1:10" ht="15" customHeight="1">
      <c r="A13" s="4" t="s">
        <v>24</v>
      </c>
      <c r="B13" s="5" t="s">
        <v>10</v>
      </c>
      <c r="C13" s="6">
        <v>3982.92</v>
      </c>
      <c r="D13" s="7">
        <f t="shared" si="1"/>
        <v>4580.358</v>
      </c>
      <c r="E13" s="7">
        <f>I13*I18</f>
        <v>174.92957746478874</v>
      </c>
      <c r="F13" s="7">
        <f>SUM(D13:E13)</f>
        <v>4755.287577464789</v>
      </c>
      <c r="G13" s="3">
        <v>4780.36</v>
      </c>
      <c r="H13" s="18">
        <f t="shared" si="0"/>
        <v>25.072422535210535</v>
      </c>
      <c r="I13" s="3">
        <v>6</v>
      </c>
      <c r="J13" s="3" t="s">
        <v>33</v>
      </c>
    </row>
    <row r="14" spans="1:10" ht="15" customHeight="1">
      <c r="A14" s="8" t="s">
        <v>21</v>
      </c>
      <c r="B14" s="9" t="s">
        <v>4</v>
      </c>
      <c r="C14" s="10">
        <v>1825.32</v>
      </c>
      <c r="D14" s="11">
        <f t="shared" si="1"/>
        <v>2099.118</v>
      </c>
      <c r="E14" s="11">
        <f>I14*I18</f>
        <v>58.309859154929576</v>
      </c>
      <c r="F14" s="11"/>
      <c r="G14" s="12"/>
      <c r="H14" s="19"/>
      <c r="I14" s="12">
        <v>2</v>
      </c>
      <c r="J14" s="12"/>
    </row>
    <row r="15" spans="1:10" ht="15" customHeight="1">
      <c r="A15" s="8" t="s">
        <v>21</v>
      </c>
      <c r="B15" s="9" t="s">
        <v>31</v>
      </c>
      <c r="C15" s="10">
        <v>932.28</v>
      </c>
      <c r="D15" s="11">
        <f t="shared" si="1"/>
        <v>1072.1219999999998</v>
      </c>
      <c r="E15" s="11">
        <f>I15*I18</f>
        <v>29.154929577464788</v>
      </c>
      <c r="F15" s="11">
        <f>SUM(D14:E15)</f>
        <v>3258.7047887323943</v>
      </c>
      <c r="G15" s="12">
        <v>3342</v>
      </c>
      <c r="H15" s="19">
        <f t="shared" si="0"/>
        <v>83.29521126760574</v>
      </c>
      <c r="I15" s="12">
        <v>1</v>
      </c>
      <c r="J15" s="12" t="s">
        <v>32</v>
      </c>
    </row>
    <row r="16" spans="1:10" ht="15" customHeight="1">
      <c r="A16" s="4" t="s">
        <v>17</v>
      </c>
      <c r="B16" s="5" t="s">
        <v>1</v>
      </c>
      <c r="C16" s="6">
        <v>2019.15</v>
      </c>
      <c r="D16" s="7">
        <f t="shared" si="1"/>
        <v>2322.0225</v>
      </c>
      <c r="E16" s="7">
        <f>I16*I18</f>
        <v>58.309859154929576</v>
      </c>
      <c r="F16" s="7">
        <f>SUM(D16:E16)</f>
        <v>2380.3323591549297</v>
      </c>
      <c r="G16" s="3">
        <v>2402.02</v>
      </c>
      <c r="H16" s="18">
        <f t="shared" si="0"/>
        <v>21.68764084507029</v>
      </c>
      <c r="I16" s="3">
        <v>2</v>
      </c>
      <c r="J16" s="3" t="s">
        <v>32</v>
      </c>
    </row>
    <row r="17" spans="3:9" ht="15">
      <c r="C17" s="1"/>
      <c r="D17" s="2"/>
      <c r="E17">
        <f>SUM(E2:E16)</f>
        <v>4140.000000000001</v>
      </c>
      <c r="H17" s="2"/>
      <c r="I17">
        <f>SUM(I2:I16)</f>
        <v>142</v>
      </c>
    </row>
    <row r="18" spans="3:9" ht="15">
      <c r="C18" s="1"/>
      <c r="H18" t="s">
        <v>43</v>
      </c>
      <c r="I18" s="15">
        <f>4140/I17</f>
        <v>29.154929577464788</v>
      </c>
    </row>
  </sheetData>
  <sheetProtection/>
  <hyperlinks>
    <hyperlink ref="A9" r:id="rId1" display="Inn@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2013-11-13T13:31:12Z</dcterms:created>
  <dcterms:modified xsi:type="dcterms:W3CDTF">2013-11-30T10:22:48Z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