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<sst xmlns="http://schemas.openxmlformats.org/spreadsheetml/2006/main" count="52" uniqueCount="42">
  <si>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Arte Espina Modern 3107 65 170*240</t>
  </si>
  <si>
    <t>Eko bath 7735 cream 70*120</t>
  </si>
  <si>
    <t>Impulse MH-2179 02 190*290</t>
  </si>
  <si>
    <t>Lumini 25001 6060 200*290</t>
  </si>
  <si>
    <t>Matrix 89401 6121 200*290</t>
  </si>
  <si>
    <t>Vernisaj (Kids) 3695 44966 163*240</t>
  </si>
  <si>
    <t>Vernisaj (Kids) 4261 44955 205*300</t>
  </si>
  <si>
    <t>Beluchi 59100 6727 240*240 КР</t>
  </si>
  <si>
    <t>Beluchi 61410 2727 100*140</t>
  </si>
  <si>
    <t>Structured Looks 4807 7g90 135*190</t>
  </si>
  <si>
    <t>Confetti bath Side 26 Aubergine 55*60; 60*100 комплект</t>
  </si>
  <si>
    <t>Eko bath 7862 cream 70*120</t>
  </si>
  <si>
    <t>Придверный коврик Aristo 1500 45*75</t>
  </si>
  <si>
    <t>Кэрл</t>
  </si>
  <si>
    <t>Наталья Ник.</t>
  </si>
  <si>
    <t>***ДЖЕССИКА***</t>
  </si>
  <si>
    <t>kopIRA</t>
  </si>
  <si>
    <t>Sarapka</t>
  </si>
  <si>
    <t>Миралина</t>
  </si>
  <si>
    <t>eirnata</t>
  </si>
  <si>
    <t>MAYYA2405</t>
  </si>
  <si>
    <t>Nadi_K</t>
  </si>
  <si>
    <t>irina101</t>
  </si>
  <si>
    <t>qwertina</t>
  </si>
  <si>
    <t>Придверный коврик Aristo 8047 45*75 ФГ</t>
  </si>
  <si>
    <t>НИК</t>
  </si>
  <si>
    <t>Арт</t>
  </si>
  <si>
    <t>Ст-ть</t>
  </si>
  <si>
    <t>С орг</t>
  </si>
  <si>
    <t>ТР предв</t>
  </si>
  <si>
    <t xml:space="preserve"> К сдаче</t>
  </si>
  <si>
    <t>Дорожка Premiera 539 50655 100*550</t>
  </si>
  <si>
    <t>Оверлок</t>
  </si>
  <si>
    <t>Црпц</t>
  </si>
  <si>
    <t>Флагман</t>
  </si>
  <si>
    <t>Сдано</t>
  </si>
  <si>
    <t>1ед=</t>
  </si>
  <si>
    <t>приедит</t>
  </si>
  <si>
    <t>(-)Вы мне,(+)я вам</t>
  </si>
  <si>
    <t>К-т</t>
  </si>
  <si>
    <t>Сдача на ковре приклеена</t>
  </si>
  <si>
    <t>фцу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</si>
</sst>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164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2" fontId="2" fillId="4" borderId="10" xfId="0" applyNumberFormat="1" applyFont="1" applyFill="1" applyBorder="1" applyAlignment="1">
      <alignment horizontal="right" vertical="top"/>
    </xf>
    <xf numFmtId="16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/>
    </xf>
    <xf numFmtId="4" fontId="2" fillId="4" borderId="10" xfId="0" applyNumberFormat="1" applyFont="1" applyFill="1" applyBorder="1" applyAlignment="1">
      <alignment horizontal="right" vertical="top"/>
    </xf>
    <xf numFmtId="0" fontId="3" fillId="4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2" fontId="0" fillId="4" borderId="10" xfId="0" applyNumberFormat="1" applyFill="1" applyBorder="1" applyAlignment="1">
      <alignment/>
    </xf>
    <xf numFmtId="164" fontId="40" fillId="0" borderId="10" xfId="0" applyNumberFormat="1" applyFont="1" applyBorder="1" applyAlignment="1">
      <alignment/>
    </xf>
    <xf numFmtId="164" fontId="40" fillId="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53481&amp;postdays=0&amp;postorder=asc&amp;start=840" TargetMode="External" /><Relationship Id="rId2" Type="http://schemas.openxmlformats.org/officeDocument/2006/relationships/hyperlink" Target="http://forum.sibmama.ru/viewtopic.php?t=753481&amp;postdays=0&amp;postorder=asc&amp;start=840" TargetMode="External" /><Relationship Id="rId3" Type="http://schemas.openxmlformats.org/officeDocument/2006/relationships/hyperlink" Target="http://forum.sibmama.ru/viewtopic.php?t=753481&amp;postdays=0&amp;postorder=asc&amp;start=840" TargetMode="External" /><Relationship Id="rId4" Type="http://schemas.openxmlformats.org/officeDocument/2006/relationships/hyperlink" Target="http://forum.sibmama.ru/viewtopic.php?t=753481&amp;postdays=0&amp;postorder=asc&amp;start=840" TargetMode="External" /><Relationship Id="rId5" Type="http://schemas.openxmlformats.org/officeDocument/2006/relationships/hyperlink" Target="http://forum.sibmama.ru/viewtopic.php?t=753481&amp;postdays=0&amp;postorder=asc&amp;start=825" TargetMode="External" /><Relationship Id="rId6" Type="http://schemas.openxmlformats.org/officeDocument/2006/relationships/hyperlink" Target="http://forum.sibmama.ru/viewtopic.php?t=753481&amp;postdays=0&amp;postorder=asc&amp;start=825" TargetMode="External" /><Relationship Id="rId7" Type="http://schemas.openxmlformats.org/officeDocument/2006/relationships/hyperlink" Target="http://forum.sibmama.ru/viewtopic.php?t=753481&amp;postdays=0&amp;postorder=asc&amp;start=84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6.7109375" style="0" customWidth="1"/>
    <col min="2" max="2" width="46.140625" style="0" customWidth="1"/>
    <col min="3" max="3" width="15.7109375" style="0" customWidth="1"/>
    <col min="9" max="9" width="19.8515625" style="0" customWidth="1"/>
    <col min="10" max="10" width="7.57421875" style="0" customWidth="1"/>
  </cols>
  <sheetData>
    <row r="1" spans="1:10" ht="15">
      <c r="A1" s="11" t="s">
        <v>25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32</v>
      </c>
      <c r="G1" s="11" t="s">
        <v>30</v>
      </c>
      <c r="H1" s="11" t="s">
        <v>35</v>
      </c>
      <c r="I1" s="11" t="s">
        <v>38</v>
      </c>
      <c r="J1" s="11" t="s">
        <v>39</v>
      </c>
    </row>
    <row r="2" spans="1:10" ht="15" customHeight="1">
      <c r="A2" s="20" t="s">
        <v>15</v>
      </c>
      <c r="B2" s="5" t="s">
        <v>2</v>
      </c>
      <c r="C2" s="6">
        <v>10057.68</v>
      </c>
      <c r="D2" s="7">
        <f>C2*1.1</f>
        <v>11063.448</v>
      </c>
      <c r="E2" s="23">
        <f>J2*$J$20</f>
        <v>483.5036496350365</v>
      </c>
      <c r="F2" s="4"/>
      <c r="G2" s="7">
        <f>SUM(D2:E2)</f>
        <v>11546.951649635037</v>
      </c>
      <c r="H2" s="4">
        <v>11514</v>
      </c>
      <c r="I2" s="25">
        <f>H2-G2</f>
        <v>-32.95164963503703</v>
      </c>
      <c r="J2" s="4">
        <v>18</v>
      </c>
    </row>
    <row r="3" spans="1:10" ht="15" customHeight="1">
      <c r="A3" s="12" t="s">
        <v>19</v>
      </c>
      <c r="B3" s="13" t="s">
        <v>11</v>
      </c>
      <c r="C3" s="14">
        <v>819.2</v>
      </c>
      <c r="D3" s="15">
        <f>C3*1</f>
        <v>819.2</v>
      </c>
      <c r="E3" s="24">
        <f aca="true" t="shared" si="0" ref="E3:E18">J3*$J$20</f>
        <v>53.722627737226276</v>
      </c>
      <c r="F3" s="16"/>
      <c r="G3" s="15">
        <f>SUM(D3:E3)</f>
        <v>872.9226277372263</v>
      </c>
      <c r="H3" s="16"/>
      <c r="I3" s="26"/>
      <c r="J3" s="16">
        <v>2</v>
      </c>
    </row>
    <row r="4" spans="1:10" ht="15" customHeight="1">
      <c r="A4" s="22" t="s">
        <v>22</v>
      </c>
      <c r="B4" s="5" t="s">
        <v>7</v>
      </c>
      <c r="C4" s="6">
        <v>9065.41</v>
      </c>
      <c r="D4" s="7">
        <f>C4*1.1</f>
        <v>9971.951000000001</v>
      </c>
      <c r="E4" s="23">
        <f t="shared" si="0"/>
        <v>268.6131386861314</v>
      </c>
      <c r="F4" s="4"/>
      <c r="G4" s="4"/>
      <c r="H4" s="4"/>
      <c r="I4" s="25"/>
      <c r="J4" s="4">
        <v>10</v>
      </c>
    </row>
    <row r="5" spans="1:10" ht="15" customHeight="1">
      <c r="A5" s="22" t="s">
        <v>22</v>
      </c>
      <c r="B5" s="5" t="s">
        <v>8</v>
      </c>
      <c r="C5" s="6">
        <v>2203.76</v>
      </c>
      <c r="D5" s="7">
        <f>C5*1.1</f>
        <v>2424.1360000000004</v>
      </c>
      <c r="E5" s="23">
        <f t="shared" si="0"/>
        <v>80.58394160583941</v>
      </c>
      <c r="F5" s="4"/>
      <c r="G5" s="4"/>
      <c r="H5" s="4"/>
      <c r="I5" s="25"/>
      <c r="J5" s="4">
        <v>3</v>
      </c>
    </row>
    <row r="6" spans="1:11" ht="15" customHeight="1">
      <c r="A6" s="22" t="s">
        <v>22</v>
      </c>
      <c r="B6" s="5" t="s">
        <v>31</v>
      </c>
      <c r="C6" s="6">
        <v>12983.74</v>
      </c>
      <c r="D6" s="7">
        <f>C6*1.1</f>
        <v>14282.114000000001</v>
      </c>
      <c r="E6" s="23">
        <f t="shared" si="0"/>
        <v>295.4744525547445</v>
      </c>
      <c r="F6" s="4">
        <v>100</v>
      </c>
      <c r="G6" s="7">
        <f>SUM(D4:F6)</f>
        <v>27422.872532846715</v>
      </c>
      <c r="H6" s="4">
        <v>27678.2</v>
      </c>
      <c r="I6" s="25">
        <f aca="true" t="shared" si="1" ref="I3:I18">H6-G6</f>
        <v>255.3274671532854</v>
      </c>
      <c r="J6" s="4">
        <v>11</v>
      </c>
      <c r="K6" t="s">
        <v>40</v>
      </c>
    </row>
    <row r="7" spans="1:256" ht="15" customHeight="1">
      <c r="A7" s="17" t="s">
        <v>16</v>
      </c>
      <c r="B7" s="13" t="s">
        <v>4</v>
      </c>
      <c r="C7" s="18">
        <v>9128.87</v>
      </c>
      <c r="D7" s="15">
        <f aca="true" t="shared" si="2" ref="D7:D15">C7*1.15</f>
        <v>10498.2005</v>
      </c>
      <c r="E7" s="24">
        <f t="shared" si="0"/>
        <v>268.6131386861314</v>
      </c>
      <c r="F7" s="16"/>
      <c r="G7" s="15">
        <f>SUM(D7:E7)</f>
        <v>10766.813638686132</v>
      </c>
      <c r="H7" s="16">
        <v>10870</v>
      </c>
      <c r="I7" s="26">
        <f t="shared" si="1"/>
        <v>103.18636131386847</v>
      </c>
      <c r="J7" s="16">
        <v>10</v>
      </c>
      <c r="K7" t="s">
        <v>34</v>
      </c>
      <c r="L7" t="s">
        <v>40</v>
      </c>
      <c r="IV7" t="s">
        <v>41</v>
      </c>
    </row>
    <row r="8" spans="1:10" ht="15" customHeight="1">
      <c r="A8" s="21" t="s">
        <v>20</v>
      </c>
      <c r="B8" s="5" t="s">
        <v>10</v>
      </c>
      <c r="C8" s="6">
        <v>1938.39</v>
      </c>
      <c r="D8" s="7">
        <f t="shared" si="2"/>
        <v>2229.1485</v>
      </c>
      <c r="E8" s="23">
        <f t="shared" si="0"/>
        <v>53.722627737226276</v>
      </c>
      <c r="F8" s="4"/>
      <c r="G8" s="4"/>
      <c r="H8" s="4"/>
      <c r="I8" s="25"/>
      <c r="J8" s="4">
        <v>2</v>
      </c>
    </row>
    <row r="9" spans="1:11" ht="15" customHeight="1">
      <c r="A9" s="22" t="s">
        <v>20</v>
      </c>
      <c r="B9" s="5" t="s">
        <v>12</v>
      </c>
      <c r="C9" s="8">
        <v>426.91</v>
      </c>
      <c r="D9" s="7">
        <f t="shared" si="2"/>
        <v>490.9465</v>
      </c>
      <c r="E9" s="23">
        <f t="shared" si="0"/>
        <v>26.861313868613138</v>
      </c>
      <c r="F9" s="4"/>
      <c r="G9" s="7">
        <f>SUM(D8:E9)</f>
        <v>2800.678941605839</v>
      </c>
      <c r="H9" s="4">
        <v>2790.1</v>
      </c>
      <c r="I9" s="25">
        <f t="shared" si="1"/>
        <v>-10.57894160583919</v>
      </c>
      <c r="J9" s="4">
        <v>1</v>
      </c>
      <c r="K9" t="s">
        <v>33</v>
      </c>
    </row>
    <row r="10" spans="1:10" ht="15" customHeight="1">
      <c r="A10" s="19" t="s">
        <v>21</v>
      </c>
      <c r="B10" s="13" t="s">
        <v>6</v>
      </c>
      <c r="C10" s="18">
        <v>3506.4</v>
      </c>
      <c r="D10" s="15">
        <f t="shared" si="2"/>
        <v>4032.3599999999997</v>
      </c>
      <c r="E10" s="24">
        <f t="shared" si="0"/>
        <v>483.5036496350365</v>
      </c>
      <c r="F10" s="16"/>
      <c r="G10" s="15">
        <f>SUM(D10:E10)</f>
        <v>4515.863649635036</v>
      </c>
      <c r="H10" s="16">
        <v>4272.4</v>
      </c>
      <c r="I10" s="26">
        <f t="shared" si="1"/>
        <v>-243.46364963503675</v>
      </c>
      <c r="J10" s="16">
        <v>18</v>
      </c>
    </row>
    <row r="11" spans="1:10" ht="15" customHeight="1">
      <c r="A11" s="22" t="s">
        <v>23</v>
      </c>
      <c r="B11" s="5" t="s">
        <v>9</v>
      </c>
      <c r="C11" s="6">
        <v>1864.55</v>
      </c>
      <c r="D11" s="7">
        <f t="shared" si="2"/>
        <v>2144.2324999999996</v>
      </c>
      <c r="E11" s="23">
        <f t="shared" si="0"/>
        <v>107.44525547445255</v>
      </c>
      <c r="F11" s="4"/>
      <c r="G11" s="4"/>
      <c r="H11" s="4"/>
      <c r="I11" s="25"/>
      <c r="J11" s="4">
        <v>4</v>
      </c>
    </row>
    <row r="12" spans="1:10" ht="15" customHeight="1">
      <c r="A12" s="22" t="s">
        <v>23</v>
      </c>
      <c r="B12" s="9" t="s">
        <v>24</v>
      </c>
      <c r="C12" s="10">
        <v>426.91</v>
      </c>
      <c r="D12" s="7">
        <f t="shared" si="2"/>
        <v>490.9465</v>
      </c>
      <c r="E12" s="23">
        <f t="shared" si="0"/>
        <v>26.861313868613138</v>
      </c>
      <c r="F12" s="4"/>
      <c r="G12" s="4"/>
      <c r="H12" s="4"/>
      <c r="I12" s="25"/>
      <c r="J12" s="4">
        <v>1</v>
      </c>
    </row>
    <row r="13" spans="1:11" ht="15" customHeight="1">
      <c r="A13" s="22" t="s">
        <v>23</v>
      </c>
      <c r="B13" s="9" t="s">
        <v>24</v>
      </c>
      <c r="C13" s="10">
        <v>426.91</v>
      </c>
      <c r="D13" s="7">
        <f t="shared" si="2"/>
        <v>490.9465</v>
      </c>
      <c r="E13" s="23">
        <f t="shared" si="0"/>
        <v>26.861313868613138</v>
      </c>
      <c r="F13" s="4"/>
      <c r="G13" s="7">
        <f>SUM(D11:E13)</f>
        <v>3287.2933832116787</v>
      </c>
      <c r="H13" s="4">
        <v>3370</v>
      </c>
      <c r="I13" s="25">
        <f t="shared" si="1"/>
        <v>82.7066167883213</v>
      </c>
      <c r="J13" s="4">
        <v>1</v>
      </c>
      <c r="K13" t="s">
        <v>40</v>
      </c>
    </row>
    <row r="14" spans="1:10" ht="15" customHeight="1">
      <c r="A14" s="17" t="s">
        <v>17</v>
      </c>
      <c r="B14" s="13" t="s">
        <v>1</v>
      </c>
      <c r="C14" s="18">
        <v>1119.19</v>
      </c>
      <c r="D14" s="15">
        <f t="shared" si="2"/>
        <v>1287.0684999999999</v>
      </c>
      <c r="E14" s="24">
        <f t="shared" si="0"/>
        <v>53.722627737226276</v>
      </c>
      <c r="F14" s="16"/>
      <c r="G14" s="16"/>
      <c r="H14" s="16"/>
      <c r="I14" s="26"/>
      <c r="J14" s="16">
        <v>2</v>
      </c>
    </row>
    <row r="15" spans="1:10" ht="15" customHeight="1">
      <c r="A15" s="17" t="s">
        <v>17</v>
      </c>
      <c r="B15" s="13" t="s">
        <v>1</v>
      </c>
      <c r="C15" s="18">
        <v>1119.19</v>
      </c>
      <c r="D15" s="15">
        <f t="shared" si="2"/>
        <v>1287.0684999999999</v>
      </c>
      <c r="E15" s="24">
        <f t="shared" si="0"/>
        <v>53.722627737226276</v>
      </c>
      <c r="F15" s="16"/>
      <c r="G15" s="15">
        <f>SUM(D14:E15)</f>
        <v>2681.5822554744527</v>
      </c>
      <c r="H15" s="16">
        <v>2555</v>
      </c>
      <c r="I15" s="26">
        <f t="shared" si="1"/>
        <v>-126.58225547445272</v>
      </c>
      <c r="J15" s="16">
        <v>2</v>
      </c>
    </row>
    <row r="16" spans="1:10" ht="15" customHeight="1">
      <c r="A16" s="20" t="s">
        <v>13</v>
      </c>
      <c r="B16" s="5" t="s">
        <v>0</v>
      </c>
      <c r="C16" s="6">
        <v>17630.07</v>
      </c>
      <c r="D16" s="7">
        <f>C16*1.13</f>
        <v>19921.979099999997</v>
      </c>
      <c r="E16" s="23">
        <f t="shared" si="0"/>
        <v>483.5036496350365</v>
      </c>
      <c r="F16" s="4"/>
      <c r="G16" s="7">
        <f>SUM(D16:E16)</f>
        <v>20405.482749635034</v>
      </c>
      <c r="H16" s="4">
        <v>20222</v>
      </c>
      <c r="I16" s="25">
        <f t="shared" si="1"/>
        <v>-183.48274963503354</v>
      </c>
      <c r="J16" s="4">
        <v>18</v>
      </c>
    </row>
    <row r="17" spans="1:11" ht="15">
      <c r="A17" s="17" t="s">
        <v>18</v>
      </c>
      <c r="B17" s="13" t="s">
        <v>3</v>
      </c>
      <c r="C17" s="18">
        <v>8365.05</v>
      </c>
      <c r="D17" s="15">
        <f>C17*1.15</f>
        <v>9619.807499999999</v>
      </c>
      <c r="E17" s="24">
        <f t="shared" si="0"/>
        <v>537.2262773722628</v>
      </c>
      <c r="F17" s="16"/>
      <c r="G17" s="15">
        <f>SUM(D17:E17)</f>
        <v>10157.033777372262</v>
      </c>
      <c r="H17" s="16">
        <v>10119.8</v>
      </c>
      <c r="I17" s="26">
        <f t="shared" si="1"/>
        <v>-37.23377737226292</v>
      </c>
      <c r="J17" s="16">
        <v>20</v>
      </c>
      <c r="K17" t="s">
        <v>37</v>
      </c>
    </row>
    <row r="18" spans="1:10" ht="15">
      <c r="A18" s="20" t="s">
        <v>14</v>
      </c>
      <c r="B18" s="5" t="s">
        <v>5</v>
      </c>
      <c r="C18" s="6">
        <v>2230.3</v>
      </c>
      <c r="D18" s="7">
        <f>C18*1.15</f>
        <v>2564.845</v>
      </c>
      <c r="E18" s="23">
        <f t="shared" si="0"/>
        <v>376.05839416058393</v>
      </c>
      <c r="F18" s="4"/>
      <c r="G18" s="7">
        <f>SUM(D18:E18)</f>
        <v>2940.903394160584</v>
      </c>
      <c r="H18" s="4">
        <v>2754.8</v>
      </c>
      <c r="I18" s="25">
        <f t="shared" si="1"/>
        <v>-186.10339416058378</v>
      </c>
      <c r="J18" s="4">
        <v>14</v>
      </c>
    </row>
    <row r="19" spans="3:10" ht="15">
      <c r="C19" s="1">
        <f>SUM(C2:C18)</f>
        <v>83312.53000000003</v>
      </c>
      <c r="D19" s="2">
        <f>SUM(D2:D18)</f>
        <v>93618.39859999999</v>
      </c>
      <c r="E19" s="2">
        <f>SUM(E2:E18)</f>
        <v>3680.000000000001</v>
      </c>
      <c r="F19" s="2"/>
      <c r="G19" s="2"/>
      <c r="H19">
        <f>SUM(H2:H18)</f>
        <v>96146.3</v>
      </c>
      <c r="J19">
        <f>SUM(J2:J18)</f>
        <v>137</v>
      </c>
    </row>
    <row r="20" spans="4:10" ht="15">
      <c r="D20" s="3"/>
      <c r="I20" t="s">
        <v>36</v>
      </c>
      <c r="J20" s="3">
        <f>3680/J19</f>
        <v>26.861313868613138</v>
      </c>
    </row>
  </sheetData>
  <sheetProtection/>
  <hyperlinks>
    <hyperlink ref="A9" r:id="rId1" display="http://forum.sibmama.ru/viewtopic.php?t=753481&amp;postdays=0&amp;postorder=asc&amp;start=840"/>
    <hyperlink ref="A5" r:id="rId2" display="http://forum.sibmama.ru/viewtopic.php?t=753481&amp;postdays=0&amp;postorder=asc&amp;start=840"/>
    <hyperlink ref="A4" r:id="rId3" display="http://forum.sibmama.ru/viewtopic.php?t=753481&amp;postdays=0&amp;postorder=asc&amp;start=840"/>
    <hyperlink ref="A6" r:id="rId4" display="http://forum.sibmama.ru/viewtopic.php?t=753481&amp;postdays=0&amp;postorder=asc&amp;start=840"/>
    <hyperlink ref="A11" r:id="rId5" display="http://forum.sibmama.ru/viewtopic.php?t=753481&amp;postdays=0&amp;postorder=asc&amp;start=825"/>
    <hyperlink ref="A17:A18" r:id="rId6" display="http://forum.sibmama.ru/viewtopic.php?t=753481&amp;postdays=0&amp;postorder=asc&amp;start=825"/>
    <hyperlink ref="A10" r:id="rId7" display="http://forum.sibmama.ru/viewtopic.php?t=753481&amp;postdays=0&amp;postorder=asc&amp;start=840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2013-11-01T12:28:15Z</dcterms:created>
  <dcterms:modified xsi:type="dcterms:W3CDTF">2013-11-23T06:58:55Z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