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<sst xmlns="http://schemas.openxmlformats.org/spreadsheetml/2006/main" count="27" uniqueCount="25">
  <si>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Argentum 63520 4343 120*120 КР</t>
  </si>
  <si>
    <t>Esprit Shaggy ESP-9001 02 200*200 КВ</t>
  </si>
  <si>
    <t>Friends MH-2283 02 160*230</t>
  </si>
  <si>
    <t>Friends MW-260 01 160*230</t>
  </si>
  <si>
    <t>Lodge_3422_grey_135*190_X</t>
  </si>
  <si>
    <t>Pacific 73235 6454 120*170</t>
  </si>
  <si>
    <t>Vernisaj (Kids) 3877 44988 137*200</t>
  </si>
  <si>
    <t>Casino 3808 2c19 160*230</t>
  </si>
  <si>
    <t>Ник</t>
  </si>
  <si>
    <t>Арт</t>
  </si>
  <si>
    <t>Ст-ть</t>
  </si>
  <si>
    <t>С орг</t>
  </si>
  <si>
    <t>katytka</t>
  </si>
  <si>
    <t>***ДЖЕССИКА***</t>
  </si>
  <si>
    <t>Рустика</t>
  </si>
  <si>
    <t>MiTiSa</t>
  </si>
  <si>
    <t>Наталья Ник.</t>
  </si>
  <si>
    <t>super-mama</t>
  </si>
  <si>
    <t>Итого</t>
  </si>
  <si>
    <t>Сдано</t>
  </si>
  <si>
    <t>К-т</t>
  </si>
  <si>
    <t>ТР</t>
  </si>
  <si>
    <t>1 ед =</t>
  </si>
  <si>
    <t>Всего ед</t>
  </si>
  <si>
    <t>Долг (-) вы мне, (+) я вам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</si>
</sst>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left" vertical="top" wrapText="1"/>
    </xf>
    <xf numFmtId="4" fontId="2" fillId="6" borderId="10" xfId="0" applyNumberFormat="1" applyFont="1" applyFill="1" applyBorder="1" applyAlignment="1">
      <alignment horizontal="right" vertical="top"/>
    </xf>
    <xf numFmtId="2" fontId="0" fillId="6" borderId="10" xfId="0" applyNumberFormat="1" applyFill="1" applyBorder="1" applyAlignment="1">
      <alignment/>
    </xf>
    <xf numFmtId="0" fontId="3" fillId="0" borderId="10" xfId="42" applyFont="1" applyBorder="1" applyAlignment="1" applyProtection="1">
      <alignment/>
      <protection/>
    </xf>
    <xf numFmtId="0" fontId="3" fillId="6" borderId="10" xfId="42" applyFont="1" applyFill="1" applyBorder="1" applyAlignment="1" applyProtection="1">
      <alignment/>
      <protection/>
    </xf>
    <xf numFmtId="0" fontId="41" fillId="6" borderId="10" xfId="0" applyFont="1" applyFill="1" applyBorder="1" applyAlignment="1">
      <alignment/>
    </xf>
    <xf numFmtId="0" fontId="42" fillId="6" borderId="10" xfId="0" applyFont="1" applyFill="1" applyBorder="1" applyAlignment="1">
      <alignment horizontal="left" vertical="top" wrapText="1"/>
    </xf>
    <xf numFmtId="4" fontId="42" fillId="6" borderId="10" xfId="0" applyNumberFormat="1" applyFont="1" applyFill="1" applyBorder="1" applyAlignment="1">
      <alignment horizontal="right" vertical="top"/>
    </xf>
    <xf numFmtId="2" fontId="39" fillId="6" borderId="10" xfId="0" applyNumberFormat="1" applyFont="1" applyFill="1" applyBorder="1" applyAlignment="1">
      <alignment/>
    </xf>
    <xf numFmtId="0" fontId="39" fillId="6" borderId="10" xfId="0" applyFont="1" applyFill="1" applyBorder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6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39" fillId="2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53481&amp;skw=MiTiSa+&amp;sko=0" TargetMode="External" /><Relationship Id="rId2" Type="http://schemas.openxmlformats.org/officeDocument/2006/relationships/hyperlink" Target="http://forum.sibmama.ru/viewtopic.php?t=753481&amp;postdays=0&amp;postorder=asc&amp;start=46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7.7109375" style="0" customWidth="1"/>
    <col min="2" max="2" width="60.57421875" style="0" customWidth="1"/>
    <col min="3" max="3" width="15.421875" style="0" customWidth="1"/>
    <col min="5" max="5" width="6.8515625" style="0" customWidth="1"/>
    <col min="8" max="8" width="25.8515625" style="0" customWidth="1"/>
    <col min="10" max="10" width="19.28125" style="0" customWidth="1"/>
  </cols>
  <sheetData>
    <row r="1" spans="1:10" ht="15">
      <c r="A1" s="23" t="s">
        <v>8</v>
      </c>
      <c r="B1" s="23" t="s">
        <v>9</v>
      </c>
      <c r="C1" s="23" t="s">
        <v>10</v>
      </c>
      <c r="D1" s="23" t="s">
        <v>11</v>
      </c>
      <c r="E1" s="23" t="s">
        <v>21</v>
      </c>
      <c r="F1" s="23" t="s">
        <v>18</v>
      </c>
      <c r="G1" s="23" t="s">
        <v>19</v>
      </c>
      <c r="H1" s="24" t="s">
        <v>24</v>
      </c>
      <c r="I1" s="23" t="s">
        <v>20</v>
      </c>
      <c r="J1" s="25"/>
    </row>
    <row r="2" spans="1:9" ht="15" customHeight="1">
      <c r="A2" s="3" t="s">
        <v>13</v>
      </c>
      <c r="B2" s="4" t="s">
        <v>4</v>
      </c>
      <c r="C2" s="5">
        <v>1953.39</v>
      </c>
      <c r="D2" s="6">
        <f>C2*1.15</f>
        <v>2246.3985</v>
      </c>
      <c r="E2" s="21">
        <f>I2*E13</f>
        <v>63.34426229508197</v>
      </c>
      <c r="F2" s="6">
        <f>SUM(D2:E2)</f>
        <v>2309.742762295082</v>
      </c>
      <c r="G2" s="7">
        <v>2377</v>
      </c>
      <c r="H2" s="6">
        <f>G2-F2</f>
        <v>67.25723770491823</v>
      </c>
      <c r="I2" s="7">
        <v>1</v>
      </c>
    </row>
    <row r="3" spans="1:9" ht="15" customHeight="1">
      <c r="A3" s="8" t="s">
        <v>12</v>
      </c>
      <c r="B3" s="9" t="s">
        <v>3</v>
      </c>
      <c r="C3" s="10">
        <v>8691.58</v>
      </c>
      <c r="D3" s="11">
        <f aca="true" t="shared" si="0" ref="D3:D9">C3*1.15</f>
        <v>9995.317</v>
      </c>
      <c r="E3" s="22">
        <f>E13*I3</f>
        <v>506.75409836065575</v>
      </c>
      <c r="F3" s="11">
        <f>SUM(D3:E3)</f>
        <v>10502.071098360655</v>
      </c>
      <c r="G3" s="27">
        <v>10336</v>
      </c>
      <c r="H3" s="28">
        <f>G3-F3</f>
        <v>-166.07109836065501</v>
      </c>
      <c r="I3" s="27">
        <v>8</v>
      </c>
    </row>
    <row r="4" spans="1:9" ht="15" customHeight="1">
      <c r="A4" s="3" t="s">
        <v>15</v>
      </c>
      <c r="B4" s="4" t="s">
        <v>5</v>
      </c>
      <c r="C4" s="5">
        <v>3639.09</v>
      </c>
      <c r="D4" s="6">
        <f t="shared" si="0"/>
        <v>4184.9535</v>
      </c>
      <c r="E4" s="21">
        <f>E13*I4</f>
        <v>126.68852459016394</v>
      </c>
      <c r="F4" s="7"/>
      <c r="G4" s="7"/>
      <c r="H4" s="7"/>
      <c r="I4" s="7">
        <v>2</v>
      </c>
    </row>
    <row r="5" spans="1:9" ht="15" customHeight="1">
      <c r="A5" s="12" t="s">
        <v>15</v>
      </c>
      <c r="B5" s="4" t="s">
        <v>7</v>
      </c>
      <c r="C5" s="5">
        <v>3299.87</v>
      </c>
      <c r="D5" s="6">
        <f t="shared" si="0"/>
        <v>3794.8504999999996</v>
      </c>
      <c r="E5" s="21">
        <f>E13*I5</f>
        <v>190.0327868852459</v>
      </c>
      <c r="F5" s="6">
        <f>SUM(D4:E5)</f>
        <v>8296.525311475409</v>
      </c>
      <c r="G5" s="6">
        <v>8489.8</v>
      </c>
      <c r="H5" s="6">
        <f>G5-F5</f>
        <v>193.2746885245906</v>
      </c>
      <c r="I5" s="26">
        <v>3</v>
      </c>
    </row>
    <row r="6" spans="1:9" ht="15" customHeight="1">
      <c r="A6" s="13" t="s">
        <v>17</v>
      </c>
      <c r="B6" s="9" t="s">
        <v>1</v>
      </c>
      <c r="C6" s="10">
        <v>14122.52</v>
      </c>
      <c r="D6" s="11">
        <f>C6*1.13</f>
        <v>15958.4476</v>
      </c>
      <c r="E6" s="22">
        <f>E13*I6</f>
        <v>633.4426229508197</v>
      </c>
      <c r="F6" s="11">
        <f>SUM(D6:E6)</f>
        <v>16591.89022295082</v>
      </c>
      <c r="G6" s="27">
        <v>16409</v>
      </c>
      <c r="H6" s="28">
        <f>G6-F6</f>
        <v>-182.89022295082032</v>
      </c>
      <c r="I6" s="27">
        <v>10</v>
      </c>
    </row>
    <row r="7" spans="1:9" ht="15" customHeight="1">
      <c r="A7" s="3" t="s">
        <v>16</v>
      </c>
      <c r="B7" s="4" t="s">
        <v>2</v>
      </c>
      <c r="C7" s="5">
        <v>8691.58</v>
      </c>
      <c r="D7" s="6">
        <f>C7*1.13</f>
        <v>9821.4854</v>
      </c>
      <c r="E7" s="21">
        <f>E13*I7</f>
        <v>253.37704918032787</v>
      </c>
      <c r="F7" s="7"/>
      <c r="G7" s="7"/>
      <c r="H7" s="7"/>
      <c r="I7" s="7">
        <v>4</v>
      </c>
    </row>
    <row r="8" spans="1:9" ht="15" customHeight="1">
      <c r="A8" s="3" t="s">
        <v>16</v>
      </c>
      <c r="B8" s="4" t="s">
        <v>6</v>
      </c>
      <c r="C8" s="5">
        <v>1562.25</v>
      </c>
      <c r="D8" s="6">
        <f>C8*1.13</f>
        <v>1765.3424999999997</v>
      </c>
      <c r="E8" s="21">
        <f>E13*I8</f>
        <v>158.36065573770492</v>
      </c>
      <c r="F8" s="6">
        <f>SUM(D7:E8)</f>
        <v>11998.56560491803</v>
      </c>
      <c r="G8" s="7">
        <v>12056.83</v>
      </c>
      <c r="H8" s="6">
        <f>G8-F8</f>
        <v>58.26439508196927</v>
      </c>
      <c r="I8" s="7">
        <v>2.5</v>
      </c>
    </row>
    <row r="9" spans="1:9" s="19" customFormat="1" ht="15" customHeight="1">
      <c r="A9" s="14" t="s">
        <v>14</v>
      </c>
      <c r="B9" s="15" t="s">
        <v>0</v>
      </c>
      <c r="C9" s="16">
        <v>2569.52</v>
      </c>
      <c r="D9" s="17">
        <f t="shared" si="0"/>
        <v>2954.948</v>
      </c>
      <c r="E9" s="18">
        <v>100</v>
      </c>
      <c r="F9" s="17">
        <f>SUM(D9:E9)</f>
        <v>3054.948</v>
      </c>
      <c r="G9" s="29">
        <v>3055</v>
      </c>
      <c r="H9" s="29"/>
      <c r="I9" s="29">
        <v>0</v>
      </c>
    </row>
    <row r="10" spans="3:5" ht="15">
      <c r="C10" s="2">
        <f>SUM(C2:C9)</f>
        <v>44529.799999999996</v>
      </c>
      <c r="D10" s="1">
        <f>SUM(D2:D9)</f>
        <v>50721.74299999999</v>
      </c>
      <c r="E10" s="20">
        <f>SUM(E2:E8)</f>
        <v>1932.0000000000002</v>
      </c>
    </row>
    <row r="11" ht="15">
      <c r="C11" s="1"/>
    </row>
    <row r="13" spans="4:9" ht="15">
      <c r="D13" t="s">
        <v>22</v>
      </c>
      <c r="E13" s="20">
        <f>1932/30.5</f>
        <v>63.34426229508197</v>
      </c>
      <c r="H13" t="s">
        <v>23</v>
      </c>
      <c r="I13">
        <f>SUM(I2:I8)</f>
        <v>30.5</v>
      </c>
    </row>
  </sheetData>
  <sheetProtection/>
  <hyperlinks>
    <hyperlink ref="A5" r:id="rId1" display="http://forum.sibmama.ru/viewtopic.php?t=753481&amp;skw=MiTiSa+&amp;sko=0"/>
    <hyperlink ref="A6" r:id="rId2" display="http://forum.sibmama.ru/viewtopic.php?t=753481&amp;postdays=0&amp;postorder=asc&amp;start=465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2013-06-21T01:14:15Z</dcterms:created>
  <dcterms:modified xsi:type="dcterms:W3CDTF">2013-07-09T11:10:06Z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