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<sst xmlns="http://schemas.openxmlformats.org/spreadsheetml/2006/main" count="19" uniqueCount="19">
  <si>
    <t>ник</t>
  </si>
  <si>
    <t>сдано</t>
  </si>
  <si>
    <t>к оплате с ОРГ</t>
  </si>
  <si>
    <t>Цена за кг.</t>
  </si>
  <si>
    <t>Цена доставки</t>
  </si>
  <si>
    <t xml:space="preserve"> вес товара</t>
  </si>
  <si>
    <t xml:space="preserve"> цена за доставку товара</t>
  </si>
  <si>
    <t>сумма с Орг+ТР</t>
  </si>
  <si>
    <t xml:space="preserve">Итого -Вы мне/+Я Вам </t>
  </si>
  <si>
    <t>Kamila C</t>
  </si>
  <si>
    <t>Валерия ЛЕР</t>
  </si>
  <si>
    <t>СОВУНЬЯ777</t>
  </si>
  <si>
    <t>Nno</t>
  </si>
  <si>
    <t>Оля253</t>
  </si>
  <si>
    <t>svvp</t>
  </si>
  <si>
    <t>na_gon</t>
  </si>
  <si>
    <t>БАЛОБОЛКА</t>
  </si>
  <si>
    <t>Maxry</t>
  </si>
  <si>
    <t>risha81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</si>
</sst>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#,##0.00&quot;р.&quot;;[Red]#,##0.00&quot;р.&quot;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;[Red]#,##0.00_р_."/>
    <numFmt numFmtId="188" formatCode="#,##0.00;[Red]#,##0.00"/>
    <numFmt numFmtId="189" formatCode="#,##0.00\ &quot;р.&quot;"/>
    <numFmt numFmtId="190" formatCode="#,##0.00\ &quot;р.&quot;;[Red]#,##0.00\ &quot;р.&quot;"/>
    <numFmt numFmtId="191" formatCode="#,##0.00\ &quot;₽&quot;;[Red]#,##0.00\ &quot;₽&quot;"/>
    <numFmt numFmtId="192" formatCode="000000000"/>
    <numFmt numFmtId="193" formatCode="#,##0.00\ &quot;₽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\ [$₽-419]"/>
    <numFmt numFmtId="199" formatCode="#,##0.00\ _₽"/>
    <numFmt numFmtId="200" formatCode="[$-FC19]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Verdana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4"/>
      <color indexed="12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Verdana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u val="single"/>
      <sz val="14"/>
      <color theme="10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Verdana"/>
      <family val="2"/>
    </font>
    <font>
      <b/>
      <sz val="12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8" fillId="0" borderId="0" applyFill="0" applyProtection="0">
      <alignment/>
    </xf>
    <xf numFmtId="0" fontId="8" fillId="0" borderId="0" applyFill="0" applyProtection="0">
      <alignment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>
      <alignment/>
      <protection/>
    </xf>
    <xf numFmtId="0" fontId="8" fillId="0" borderId="0" applyFill="0" applyProtection="0">
      <alignment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56" fillId="0" borderId="10" xfId="0" applyNumberFormat="1" applyFont="1" applyBorder="1" applyAlignment="1">
      <alignment horizontal="center"/>
    </xf>
    <xf numFmtId="189" fontId="46" fillId="0" borderId="0" xfId="0" applyNumberFormat="1" applyFont="1" applyAlignment="1">
      <alignment horizontal="center"/>
    </xf>
    <xf numFmtId="189" fontId="57" fillId="0" borderId="0" xfId="0" applyNumberFormat="1" applyFont="1" applyAlignment="1">
      <alignment horizontal="right"/>
    </xf>
    <xf numFmtId="2" fontId="56" fillId="0" borderId="0" xfId="0" applyNumberFormat="1" applyFont="1" applyAlignment="1">
      <alignment horizontal="center"/>
    </xf>
    <xf numFmtId="189" fontId="58" fillId="0" borderId="0" xfId="0" applyNumberFormat="1" applyFont="1" applyBorder="1" applyAlignment="1">
      <alignment horizontal="right"/>
    </xf>
    <xf numFmtId="190" fontId="58" fillId="0" borderId="10" xfId="0" applyNumberFormat="1" applyFont="1" applyBorder="1" applyAlignment="1">
      <alignment horizontal="center"/>
    </xf>
    <xf numFmtId="190" fontId="57" fillId="0" borderId="10" xfId="0" applyNumberFormat="1" applyFont="1" applyBorder="1" applyAlignment="1">
      <alignment horizontal="center"/>
    </xf>
    <xf numFmtId="190" fontId="3" fillId="0" borderId="10" xfId="0" applyNumberFormat="1" applyFont="1" applyBorder="1" applyAlignment="1">
      <alignment horizontal="center" wrapText="1"/>
    </xf>
    <xf numFmtId="190" fontId="5" fillId="0" borderId="10" xfId="0" applyNumberFormat="1" applyFont="1" applyBorder="1" applyAlignment="1">
      <alignment horizontal="center" wrapText="1"/>
    </xf>
    <xf numFmtId="191" fontId="7" fillId="0" borderId="10" xfId="55" applyNumberFormat="1" applyFont="1" applyBorder="1" applyAlignment="1">
      <alignment vertical="center" wrapText="1"/>
      <protection/>
    </xf>
    <xf numFmtId="193" fontId="0" fillId="0" borderId="0" xfId="0" applyNumberFormat="1" applyAlignment="1">
      <alignment/>
    </xf>
    <xf numFmtId="0" fontId="0" fillId="0" borderId="0" xfId="0" applyFill="1" applyAlignment="1">
      <alignment/>
    </xf>
    <xf numFmtId="189" fontId="59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89" fontId="59" fillId="0" borderId="10" xfId="0" applyNumberFormat="1" applyFont="1" applyFill="1" applyBorder="1" applyAlignment="1">
      <alignment horizontal="center"/>
    </xf>
    <xf numFmtId="191" fontId="56" fillId="0" borderId="10" xfId="0" applyNumberFormat="1" applyFont="1" applyBorder="1" applyAlignment="1">
      <alignment horizontal="center"/>
    </xf>
    <xf numFmtId="0" fontId="7" fillId="0" borderId="10" xfId="55" applyNumberFormat="1" applyFont="1" applyBorder="1" applyAlignment="1">
      <alignment vertical="center" wrapText="1"/>
      <protection/>
    </xf>
    <xf numFmtId="180" fontId="56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0" fontId="60" fillId="0" borderId="10" xfId="44" applyFont="1" applyBorder="1" applyAlignment="1" applyProtection="1">
      <alignment/>
      <protection/>
    </xf>
    <xf numFmtId="2" fontId="32" fillId="0" borderId="10" xfId="0" applyNumberFormat="1" applyFont="1" applyBorder="1" applyAlignment="1">
      <alignment horizontal="center" wrapText="1"/>
    </xf>
    <xf numFmtId="181" fontId="32" fillId="0" borderId="10" xfId="0" applyNumberFormat="1" applyFont="1" applyBorder="1" applyAlignment="1">
      <alignment horizontal="center" wrapText="1"/>
    </xf>
    <xf numFmtId="181" fontId="61" fillId="0" borderId="10" xfId="0" applyNumberFormat="1" applyFont="1" applyBorder="1" applyAlignment="1">
      <alignment/>
    </xf>
    <xf numFmtId="189" fontId="62" fillId="0" borderId="10" xfId="0" applyNumberFormat="1" applyFont="1" applyFill="1" applyBorder="1" applyAlignment="1">
      <alignment horizontal="center"/>
    </xf>
    <xf numFmtId="2" fontId="61" fillId="0" borderId="10" xfId="0" applyNumberFormat="1" applyFont="1" applyBorder="1" applyAlignment="1">
      <alignment horizontal="center"/>
    </xf>
    <xf numFmtId="2" fontId="61" fillId="0" borderId="0" xfId="0" applyNumberFormat="1" applyFont="1" applyAlignment="1">
      <alignment horizontal="center"/>
    </xf>
    <xf numFmtId="0" fontId="61" fillId="0" borderId="0" xfId="0" applyFont="1" applyAlignment="1">
      <alignment/>
    </xf>
    <xf numFmtId="189" fontId="63" fillId="0" borderId="0" xfId="0" applyNumberFormat="1" applyFont="1" applyBorder="1" applyAlignment="1">
      <alignment horizontal="right"/>
    </xf>
    <xf numFmtId="189" fontId="64" fillId="0" borderId="0" xfId="0" applyNumberFormat="1" applyFont="1" applyAlignment="1">
      <alignment horizontal="right"/>
    </xf>
    <xf numFmtId="189" fontId="63" fillId="0" borderId="0" xfId="0" applyNumberFormat="1" applyFont="1" applyAlignment="1">
      <alignment horizontal="center"/>
    </xf>
    <xf numFmtId="8" fontId="65" fillId="0" borderId="10" xfId="0" applyNumberFormat="1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37913" TargetMode="External" /><Relationship Id="rId2" Type="http://schemas.openxmlformats.org/officeDocument/2006/relationships/hyperlink" Target="http://forum.sibmama.ru/profile.php?mode=viewprofile&amp;u=123076" TargetMode="External" /><Relationship Id="rId3" Type="http://schemas.openxmlformats.org/officeDocument/2006/relationships/hyperlink" Target="http://forum.sibmama.ru/profile.php?mode=viewprofile&amp;u=62693" TargetMode="External" /><Relationship Id="rId4" Type="http://schemas.openxmlformats.org/officeDocument/2006/relationships/hyperlink" Target="http://forum.sibmama.ru/profile.php?mode=viewprofile&amp;u=146736" TargetMode="External" /><Relationship Id="rId5" Type="http://schemas.openxmlformats.org/officeDocument/2006/relationships/hyperlink" Target="http://forum.sibmama.ru/profile.php?mode=viewprofile&amp;u=80731" TargetMode="External" /><Relationship Id="rId6" Type="http://schemas.openxmlformats.org/officeDocument/2006/relationships/hyperlink" Target="http://forum.sibmama.ru/profile.php?mode=viewprofile&amp;u=169639" TargetMode="External" /><Relationship Id="rId7" Type="http://schemas.openxmlformats.org/officeDocument/2006/relationships/hyperlink" Target="http://forum.sibmama.ru/profile.php?mode=viewprofile&amp;u=116310" TargetMode="External" /><Relationship Id="rId8" Type="http://schemas.openxmlformats.org/officeDocument/2006/relationships/hyperlink" Target="http://forum.sibmama.ru/profile.php?mode=viewprofile&amp;u=115965" TargetMode="External" /><Relationship Id="rId9" Type="http://schemas.openxmlformats.org/officeDocument/2006/relationships/hyperlink" Target="http://forum.sibmama.ru/profile.php?mode=viewprofile&amp;u=126574" TargetMode="External" /><Relationship Id="rId10" Type="http://schemas.openxmlformats.org/officeDocument/2006/relationships/hyperlink" Target="http://forum.sibmama.ru/profile.php?mode=viewprofile&amp;u=330853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85" zoomScaleNormal="85" workbookViewId="0" topLeftCell="A1">
      <selection activeCell="G5" sqref="G5"/>
    </sheetView>
  </sheetViews>
  <sheetFormatPr defaultColWidth="9.140625" defaultRowHeight="15"/>
  <cols>
    <col min="1" max="1" width="33.421875" style="1" customWidth="1"/>
    <col min="2" max="2" width="12.7109375" style="10" customWidth="1"/>
    <col min="3" max="3" width="19.28125" style="0" customWidth="1"/>
    <col min="4" max="4" width="24.140625" style="11" customWidth="1"/>
    <col min="5" max="5" width="22.57421875" style="9" customWidth="1"/>
    <col min="6" max="6" width="15.57421875" style="0" customWidth="1"/>
    <col min="7" max="7" width="25.421875" style="8" customWidth="1"/>
    <col min="8" max="8" width="12.140625" style="0" bestFit="1" customWidth="1"/>
    <col min="9" max="9" width="12.421875" style="0" customWidth="1"/>
    <col min="10" max="10" width="14.7109375" style="0" customWidth="1"/>
    <col min="11" max="11" width="15.00390625" style="0" customWidth="1"/>
    <col min="13" max="13" width="13.28125" style="0" customWidth="1"/>
    <col min="14" max="14" width="9.57421875" style="0" bestFit="1" customWidth="1"/>
  </cols>
  <sheetData>
    <row r="1" spans="1:7" ht="15">
      <c r="A1" s="2" t="s">
        <v>4</v>
      </c>
      <c r="B1" s="16">
        <v>6449</v>
      </c>
      <c r="C1" s="23"/>
      <c r="D1" s="12"/>
      <c r="E1" s="13"/>
      <c r="F1" s="2"/>
      <c r="G1" s="19"/>
    </row>
    <row r="2" spans="1:7" ht="15">
      <c r="A2" s="2" t="s">
        <v>3</v>
      </c>
      <c r="B2" s="22">
        <f>B1/B15</f>
        <v>70.86813186813187</v>
      </c>
      <c r="C2" s="24"/>
      <c r="D2" s="12"/>
      <c r="E2" s="13"/>
      <c r="F2" s="2"/>
      <c r="G2" s="19"/>
    </row>
    <row r="3" spans="1:7" ht="15">
      <c r="A3" s="3"/>
      <c r="B3" s="7"/>
      <c r="C3" s="24"/>
      <c r="D3" s="12"/>
      <c r="E3" s="13"/>
      <c r="F3" s="2"/>
      <c r="G3" s="19"/>
    </row>
    <row r="4" spans="1:7" ht="51.75" customHeight="1">
      <c r="A4" s="4" t="s">
        <v>0</v>
      </c>
      <c r="B4" s="6" t="s">
        <v>5</v>
      </c>
      <c r="C4" s="25" t="s">
        <v>6</v>
      </c>
      <c r="D4" s="14" t="s">
        <v>2</v>
      </c>
      <c r="E4" s="15" t="s">
        <v>1</v>
      </c>
      <c r="F4" s="5" t="s">
        <v>7</v>
      </c>
      <c r="G4" s="21" t="s">
        <v>8</v>
      </c>
    </row>
    <row r="5" spans="1:14" ht="19.5" customHeight="1">
      <c r="A5" s="26" t="s">
        <v>9</v>
      </c>
      <c r="B5" s="27">
        <v>8.5</v>
      </c>
      <c r="C5" s="28">
        <f>B5*B2</f>
        <v>602.3791208791209</v>
      </c>
      <c r="D5" s="37">
        <v>33792</v>
      </c>
      <c r="E5" s="37">
        <v>33792</v>
      </c>
      <c r="F5" s="29">
        <f>D5+C5</f>
        <v>34394.37912087912</v>
      </c>
      <c r="G5" s="30">
        <f>E5-F5</f>
        <v>-602.3791208791226</v>
      </c>
      <c r="L5" s="18"/>
      <c r="N5" s="17"/>
    </row>
    <row r="6" spans="1:12" ht="18.75">
      <c r="A6" s="26" t="s">
        <v>10</v>
      </c>
      <c r="B6" s="31">
        <v>1.5</v>
      </c>
      <c r="C6" s="28">
        <f>B6*B2</f>
        <v>106.30219780219781</v>
      </c>
      <c r="D6" s="37">
        <v>1151.7</v>
      </c>
      <c r="E6" s="37">
        <v>1152</v>
      </c>
      <c r="F6" s="29">
        <f aca="true" t="shared" si="0" ref="F6:F14">D6+C6</f>
        <v>1258.0021978021978</v>
      </c>
      <c r="G6" s="30">
        <f aca="true" t="shared" si="1" ref="G6:G14">E6-F6</f>
        <v>-106.00219780219777</v>
      </c>
      <c r="L6" s="18"/>
    </row>
    <row r="7" spans="1:12" ht="18.75">
      <c r="A7" s="26" t="s">
        <v>11</v>
      </c>
      <c r="B7" s="31">
        <v>4.5</v>
      </c>
      <c r="C7" s="28">
        <f>B7*B2</f>
        <v>318.9065934065934</v>
      </c>
      <c r="D7" s="37">
        <v>5869.6</v>
      </c>
      <c r="E7" s="37">
        <v>5869.6</v>
      </c>
      <c r="F7" s="29">
        <f t="shared" si="0"/>
        <v>6188.506593406593</v>
      </c>
      <c r="G7" s="30">
        <f t="shared" si="1"/>
        <v>-318.90659340659295</v>
      </c>
      <c r="L7" s="18"/>
    </row>
    <row r="8" spans="1:12" ht="18.75">
      <c r="A8" s="26" t="s">
        <v>12</v>
      </c>
      <c r="B8" s="31">
        <v>28</v>
      </c>
      <c r="C8" s="28">
        <f>B8*B2</f>
        <v>1984.3076923076924</v>
      </c>
      <c r="D8" s="37">
        <v>24180.2</v>
      </c>
      <c r="E8" s="37">
        <v>24180.2</v>
      </c>
      <c r="F8" s="29">
        <f t="shared" si="0"/>
        <v>26164.507692307692</v>
      </c>
      <c r="G8" s="30">
        <f t="shared" si="1"/>
        <v>-1984.3076923076915</v>
      </c>
      <c r="L8" s="18"/>
    </row>
    <row r="9" spans="1:12" ht="18.75">
      <c r="A9" s="26" t="s">
        <v>13</v>
      </c>
      <c r="B9" s="31">
        <v>26</v>
      </c>
      <c r="C9" s="28">
        <f>B9*B2</f>
        <v>1842.5714285714287</v>
      </c>
      <c r="D9" s="37">
        <v>33275</v>
      </c>
      <c r="E9" s="37">
        <v>33275</v>
      </c>
      <c r="F9" s="29">
        <f t="shared" si="0"/>
        <v>35117.57142857143</v>
      </c>
      <c r="G9" s="30">
        <f t="shared" si="1"/>
        <v>-1842.5714285714275</v>
      </c>
      <c r="L9" s="18"/>
    </row>
    <row r="10" spans="1:12" ht="18.75">
      <c r="A10" s="26" t="s">
        <v>14</v>
      </c>
      <c r="B10" s="31">
        <v>3</v>
      </c>
      <c r="C10" s="28">
        <f>B10*B2</f>
        <v>212.60439560439562</v>
      </c>
      <c r="D10" s="37">
        <v>1108.8</v>
      </c>
      <c r="E10" s="37">
        <v>1109</v>
      </c>
      <c r="F10" s="29">
        <f t="shared" si="0"/>
        <v>1321.4043956043956</v>
      </c>
      <c r="G10" s="30">
        <f t="shared" si="1"/>
        <v>-212.40439560439563</v>
      </c>
      <c r="L10" s="18"/>
    </row>
    <row r="11" spans="1:12" ht="18.75">
      <c r="A11" s="26" t="s">
        <v>15</v>
      </c>
      <c r="B11" s="31">
        <v>11.5</v>
      </c>
      <c r="C11" s="28">
        <f>B11*B2</f>
        <v>814.9835164835165</v>
      </c>
      <c r="D11" s="37">
        <v>11793.1</v>
      </c>
      <c r="E11" s="37">
        <v>11793.1</v>
      </c>
      <c r="F11" s="29">
        <f t="shared" si="0"/>
        <v>12608.083516483517</v>
      </c>
      <c r="G11" s="30">
        <f t="shared" si="1"/>
        <v>-814.9835164835167</v>
      </c>
      <c r="L11" s="18"/>
    </row>
    <row r="12" spans="1:7" ht="18.75">
      <c r="A12" s="26" t="s">
        <v>16</v>
      </c>
      <c r="B12" s="31">
        <v>3</v>
      </c>
      <c r="C12" s="28">
        <f>B12*B2</f>
        <v>212.60439560439562</v>
      </c>
      <c r="D12" s="37">
        <v>4769.6</v>
      </c>
      <c r="E12" s="37">
        <v>4769.6</v>
      </c>
      <c r="F12" s="29">
        <f t="shared" si="0"/>
        <v>4982.204395604396</v>
      </c>
      <c r="G12" s="30">
        <f t="shared" si="1"/>
        <v>-212.6043956043959</v>
      </c>
    </row>
    <row r="13" spans="1:7" ht="18.75">
      <c r="A13" s="26" t="s">
        <v>17</v>
      </c>
      <c r="B13" s="31">
        <v>2.5</v>
      </c>
      <c r="C13" s="28">
        <f>B13*B2</f>
        <v>177.17032967032966</v>
      </c>
      <c r="D13" s="37">
        <v>6160</v>
      </c>
      <c r="E13" s="37">
        <v>6160</v>
      </c>
      <c r="F13" s="29">
        <f t="shared" si="0"/>
        <v>6337.17032967033</v>
      </c>
      <c r="G13" s="30">
        <f t="shared" si="1"/>
        <v>-177.17032967032992</v>
      </c>
    </row>
    <row r="14" spans="1:7" ht="18.75">
      <c r="A14" s="26" t="s">
        <v>18</v>
      </c>
      <c r="B14" s="31">
        <v>2.5</v>
      </c>
      <c r="C14" s="28">
        <f>B14*B2</f>
        <v>177.17032967032966</v>
      </c>
      <c r="D14" s="37">
        <v>5074.3</v>
      </c>
      <c r="E14" s="37">
        <v>5100</v>
      </c>
      <c r="F14" s="29">
        <f t="shared" si="0"/>
        <v>5251.47032967033</v>
      </c>
      <c r="G14" s="30">
        <f t="shared" si="1"/>
        <v>-151.4703296703301</v>
      </c>
    </row>
    <row r="15" spans="2:7" ht="18.75">
      <c r="B15" s="32">
        <f>SUM(B5:B14)</f>
        <v>91</v>
      </c>
      <c r="C15" s="33"/>
      <c r="D15" s="34"/>
      <c r="E15" s="35"/>
      <c r="F15" s="33"/>
      <c r="G15" s="36"/>
    </row>
    <row r="17" ht="15">
      <c r="I17" s="20"/>
    </row>
  </sheetData>
  <sheetProtection/>
  <hyperlinks>
    <hyperlink ref="A5" r:id="rId1" display="http://forum.sibmama.ru/profile.php?mode=viewprofile&amp;u=137913"/>
    <hyperlink ref="A6" r:id="rId2" display="http://forum.sibmama.ru/profile.php?mode=viewprofile&amp;u=123076"/>
    <hyperlink ref="A7" r:id="rId3" display="http://forum.sibmama.ru/profile.php?mode=viewprofile&amp;u=62693"/>
    <hyperlink ref="A8" r:id="rId4" display="http://forum.sibmama.ru/profile.php?mode=viewprofile&amp;u=146736"/>
    <hyperlink ref="A9" r:id="rId5" display="http://forum.sibmama.ru/profile.php?mode=viewprofile&amp;u=80731"/>
    <hyperlink ref="A10" r:id="rId6" display="http://forum.sibmama.ru/profile.php?mode=viewprofile&amp;u=169639"/>
    <hyperlink ref="A11" r:id="rId7" display="http://forum.sibmama.ru/profile.php?mode=viewprofile&amp;u=116310"/>
    <hyperlink ref="A12" r:id="rId8" display="http://forum.sibmama.ru/profile.php?mode=viewprofile&amp;u=115965"/>
    <hyperlink ref="A13" r:id="rId9" display="http://forum.sibmama.ru/profile.php?mode=viewprofile&amp;u=126574"/>
    <hyperlink ref="A14" r:id="rId10" display="http://forum.sibmama.ru/profile.php?mode=viewprofile&amp;u=330853"/>
  </hyperlinks>
  <printOptions/>
  <pageMargins left="0.7" right="0.7" top="0.75" bottom="0.75" header="0.3" footer="0.3"/>
  <pageSetup horizontalDpi="600" verticalDpi="600" orientation="portrait" paperSize="9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Надежда Капитонова</cp:lastModifiedBy>
  <dcterms:created xsi:type="dcterms:W3CDTF">2011-01-22T04:40:36Z</dcterms:created>
  <dcterms:modified xsi:type="dcterms:W3CDTF">2017-02-16T06:18:37Z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