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<sst xmlns="http://schemas.openxmlformats.org/spreadsheetml/2006/main" count="34" uniqueCount="34">
  <si>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</si>
  <si>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</si>
  <si>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</si>
  <si>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</si>
  <si>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</si>
  <si>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</si>
  <si>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</si>
  <si>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</si>
  <si>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</si>
  <si>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</si>
  <si>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МУРАКАМИ</t>
  </si>
  <si>
    <t>yagenij</t>
  </si>
  <si>
    <t>Leonsia</t>
  </si>
  <si>
    <t xml:space="preserve">Malink@ </t>
  </si>
  <si>
    <t>evgeniya2211</t>
  </si>
  <si>
    <t>КисАня</t>
  </si>
  <si>
    <t>Marish</t>
  </si>
  <si>
    <t>julia3075</t>
  </si>
  <si>
    <t>teimi</t>
  </si>
  <si>
    <t>Пламя_NSK</t>
  </si>
  <si>
    <t>Lady night</t>
  </si>
  <si>
    <t>ALEX</t>
  </si>
  <si>
    <t>IRCHU</t>
  </si>
  <si>
    <t>У_Ольга1974</t>
  </si>
  <si>
    <t>Алевтина</t>
  </si>
  <si>
    <t>aksinya_b</t>
  </si>
  <si>
    <t>Zavolokina</t>
  </si>
  <si>
    <t>Ксю!!!</t>
  </si>
  <si>
    <t>Irinka-808</t>
  </si>
  <si>
    <t>Тратата</t>
  </si>
  <si>
    <t>Barselona</t>
  </si>
  <si>
    <t>Borka</t>
  </si>
  <si>
    <t>Alena_N</t>
  </si>
  <si>
    <t>Кис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</si>
</sst>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  <numFmt numFmtId="172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8" fontId="37" fillId="0" borderId="0" xfId="0" applyNumberFormat="1" applyFont="1" applyAlignment="1">
      <alignment horizontal="center"/>
    </xf>
    <xf numFmtId="0" fontId="47" fillId="0" borderId="10" xfId="0" applyFont="1" applyBorder="1" applyAlignment="1">
      <alignment/>
    </xf>
    <xf numFmtId="164" fontId="47" fillId="0" borderId="10" xfId="0" applyNumberFormat="1" applyFont="1" applyBorder="1" applyAlignment="1">
      <alignment/>
    </xf>
    <xf numFmtId="8" fontId="48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8" fontId="49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65" fontId="48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8" fontId="51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/>
    </xf>
    <xf numFmtId="165" fontId="47" fillId="0" borderId="11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48" fillId="0" borderId="11" xfId="0" applyNumberFormat="1" applyFont="1" applyBorder="1" applyAlignment="1">
      <alignment horizontal="center"/>
    </xf>
    <xf numFmtId="0" fontId="5" fillId="0" borderId="11" xfId="42" applyFont="1" applyBorder="1" applyAlignment="1" applyProtection="1">
      <alignment/>
      <protection/>
    </xf>
    <xf numFmtId="0" fontId="50" fillId="0" borderId="10" xfId="0" applyFont="1" applyFill="1" applyBorder="1" applyAlignment="1">
      <alignment/>
    </xf>
    <xf numFmtId="164" fontId="48" fillId="0" borderId="10" xfId="0" applyNumberFormat="1" applyFont="1" applyBorder="1" applyAlignment="1">
      <alignment horizontal="center"/>
    </xf>
    <xf numFmtId="164" fontId="48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47" fillId="0" borderId="11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6" zoomScaleNormal="96" zoomScalePageLayoutView="0" workbookViewId="0" topLeftCell="A1">
      <selection activeCell="I15" sqref="I15"/>
    </sheetView>
  </sheetViews>
  <sheetFormatPr defaultColWidth="9.140625" defaultRowHeight="15"/>
  <cols>
    <col min="1" max="1" width="25.7109375" style="1" customWidth="1"/>
    <col min="2" max="2" width="12.7109375" style="0" customWidth="1"/>
    <col min="3" max="3" width="19.28125" style="0" customWidth="1"/>
    <col min="4" max="4" width="19.140625" style="0" customWidth="1"/>
    <col min="5" max="5" width="16.140625" style="0" customWidth="1"/>
    <col min="6" max="6" width="13.8515625" style="2" customWidth="1"/>
    <col min="7" max="7" width="15.57421875" style="0" customWidth="1"/>
    <col min="8" max="8" width="25.421875" style="3" customWidth="1"/>
    <col min="9" max="9" width="72.57421875" style="0" customWidth="1"/>
  </cols>
  <sheetData>
    <row r="1" spans="1:8" ht="15">
      <c r="A1" s="4" t="s">
        <v>7</v>
      </c>
      <c r="B1" s="5">
        <v>16400</v>
      </c>
      <c r="C1" s="4"/>
      <c r="D1" s="4"/>
      <c r="E1" s="4"/>
      <c r="F1" s="5"/>
      <c r="G1" s="4"/>
      <c r="H1" s="6"/>
    </row>
    <row r="2" spans="1:8" ht="15">
      <c r="A2" s="4" t="s">
        <v>6</v>
      </c>
      <c r="B2" s="5">
        <v>71</v>
      </c>
      <c r="C2" s="5"/>
      <c r="D2" s="4"/>
      <c r="E2" s="4"/>
      <c r="F2" s="5"/>
      <c r="G2" s="4"/>
      <c r="H2" s="6"/>
    </row>
    <row r="3" spans="1:8" ht="15">
      <c r="A3" s="7"/>
      <c r="B3" s="5"/>
      <c r="C3" s="5"/>
      <c r="D3" s="4"/>
      <c r="E3" s="4"/>
      <c r="F3" s="5"/>
      <c r="G3" s="4"/>
      <c r="H3" s="6"/>
    </row>
    <row r="4" spans="1:8" ht="51.75" customHeight="1">
      <c r="A4" s="8" t="s">
        <v>0</v>
      </c>
      <c r="B4" s="9" t="s">
        <v>1</v>
      </c>
      <c r="C4" s="9" t="s">
        <v>8</v>
      </c>
      <c r="D4" s="9" t="s">
        <v>9</v>
      </c>
      <c r="E4" s="9" t="s">
        <v>5</v>
      </c>
      <c r="F4" s="10" t="s">
        <v>2</v>
      </c>
      <c r="G4" s="9" t="s">
        <v>4</v>
      </c>
      <c r="H4" s="11" t="s">
        <v>3</v>
      </c>
    </row>
    <row r="5" spans="1:8" ht="19.5" customHeight="1">
      <c r="A5" s="16" t="s">
        <v>11</v>
      </c>
      <c r="B5" s="12">
        <v>19</v>
      </c>
      <c r="C5" s="13">
        <f>2394+4970+220*4+308*5</f>
        <v>9784</v>
      </c>
      <c r="D5" s="34">
        <f>B5*B2</f>
        <v>1349</v>
      </c>
      <c r="E5" s="13">
        <f>C5+C5*0.1</f>
        <v>10762.4</v>
      </c>
      <c r="F5" s="26">
        <v>10762.4</v>
      </c>
      <c r="G5" s="14">
        <f>E5+D5</f>
        <v>12111.4</v>
      </c>
      <c r="H5" s="20">
        <f>F5-G5</f>
        <v>-1349</v>
      </c>
    </row>
    <row r="6" spans="1:9" ht="19.5" customHeight="1">
      <c r="A6" s="16" t="s">
        <v>12</v>
      </c>
      <c r="B6" s="15">
        <v>13</v>
      </c>
      <c r="C6" s="24">
        <f>353+5040+7560+6785</f>
        <v>19738</v>
      </c>
      <c r="D6" s="35">
        <f>B2*B6</f>
        <v>923</v>
      </c>
      <c r="E6" s="13">
        <f aca="true" t="shared" si="0" ref="E6:E23">C6+C6*0.1</f>
        <v>21711.8</v>
      </c>
      <c r="F6" s="26">
        <v>21712</v>
      </c>
      <c r="G6" s="14">
        <f aca="true" t="shared" si="1" ref="G6:G28">E6+D6</f>
        <v>22634.8</v>
      </c>
      <c r="H6" s="20">
        <f aca="true" t="shared" si="2" ref="H6:H28">F6-G6</f>
        <v>-922.7999999999993</v>
      </c>
      <c r="I6" s="2"/>
    </row>
    <row r="7" spans="1:9" ht="27" customHeight="1">
      <c r="A7" s="16" t="s">
        <v>13</v>
      </c>
      <c r="B7" s="15">
        <v>2</v>
      </c>
      <c r="C7" s="24">
        <f>2365</f>
        <v>2365</v>
      </c>
      <c r="D7" s="35">
        <f>B7*B2</f>
        <v>142</v>
      </c>
      <c r="E7" s="13">
        <f>C7+C7*0.15</f>
        <v>2719.75</v>
      </c>
      <c r="F7" s="26">
        <v>2720</v>
      </c>
      <c r="G7" s="14">
        <f t="shared" si="1"/>
        <v>2861.75</v>
      </c>
      <c r="H7" s="20">
        <f t="shared" si="2"/>
        <v>-141.75</v>
      </c>
      <c r="I7" s="2"/>
    </row>
    <row r="8" spans="1:9" ht="15.75" customHeight="1">
      <c r="A8" s="16" t="s">
        <v>14</v>
      </c>
      <c r="B8" s="15">
        <v>2</v>
      </c>
      <c r="C8" s="24">
        <f>1310</f>
        <v>1310</v>
      </c>
      <c r="D8" s="35">
        <f>B8*B2</f>
        <v>142</v>
      </c>
      <c r="E8" s="13">
        <f>C8+C8*0.15</f>
        <v>1506.5</v>
      </c>
      <c r="F8" s="26">
        <v>1506.5</v>
      </c>
      <c r="G8" s="14">
        <f t="shared" si="1"/>
        <v>1648.5</v>
      </c>
      <c r="H8" s="20">
        <f t="shared" si="2"/>
        <v>-142</v>
      </c>
      <c r="I8" s="2"/>
    </row>
    <row r="9" spans="1:9" ht="15">
      <c r="A9" s="16" t="s">
        <v>15</v>
      </c>
      <c r="B9" s="15">
        <v>3</v>
      </c>
      <c r="C9" s="24">
        <f>3293</f>
        <v>3293</v>
      </c>
      <c r="D9" s="35">
        <f>B9*B2</f>
        <v>213</v>
      </c>
      <c r="E9" s="13">
        <f>C9+C9*0.15</f>
        <v>3786.95</v>
      </c>
      <c r="F9" s="26">
        <v>3786.95</v>
      </c>
      <c r="G9" s="14">
        <f t="shared" si="1"/>
        <v>3999.95</v>
      </c>
      <c r="H9" s="20">
        <f t="shared" si="2"/>
        <v>-213</v>
      </c>
      <c r="I9" s="2"/>
    </row>
    <row r="10" spans="1:9" ht="15">
      <c r="A10" s="16" t="s">
        <v>16</v>
      </c>
      <c r="B10" s="15">
        <v>11</v>
      </c>
      <c r="C10" s="24">
        <f>1012+978+2358+3853+94*7</f>
        <v>8859</v>
      </c>
      <c r="D10" s="35">
        <f>B10*B2</f>
        <v>781</v>
      </c>
      <c r="E10" s="13">
        <f t="shared" si="0"/>
        <v>9744.9</v>
      </c>
      <c r="F10" s="26">
        <f>8340+1405</f>
        <v>9745</v>
      </c>
      <c r="G10" s="14">
        <f t="shared" si="1"/>
        <v>10525.9</v>
      </c>
      <c r="H10" s="20">
        <f t="shared" si="2"/>
        <v>-780.8999999999996</v>
      </c>
      <c r="I10" s="2"/>
    </row>
    <row r="11" spans="1:8" ht="15">
      <c r="A11" s="16" t="s">
        <v>17</v>
      </c>
      <c r="B11" s="19">
        <v>2</v>
      </c>
      <c r="C11" s="24">
        <f>565*2</f>
        <v>1130</v>
      </c>
      <c r="D11" s="35">
        <f>B11*B2</f>
        <v>142</v>
      </c>
      <c r="E11" s="13">
        <f>C11+C11*0.15</f>
        <v>1299.5</v>
      </c>
      <c r="F11" s="17">
        <v>1350</v>
      </c>
      <c r="G11" s="14">
        <f t="shared" si="1"/>
        <v>1441.5</v>
      </c>
      <c r="H11" s="20">
        <f t="shared" si="2"/>
        <v>-91.5</v>
      </c>
    </row>
    <row r="12" spans="1:8" ht="15">
      <c r="A12" s="16" t="s">
        <v>18</v>
      </c>
      <c r="B12" s="19">
        <v>3</v>
      </c>
      <c r="C12" s="24">
        <f>8761</f>
        <v>8761</v>
      </c>
      <c r="D12" s="35">
        <f>B12*B2</f>
        <v>213</v>
      </c>
      <c r="E12" s="13">
        <f t="shared" si="0"/>
        <v>9637.1</v>
      </c>
      <c r="F12" s="17">
        <v>9800</v>
      </c>
      <c r="G12" s="14">
        <f t="shared" si="1"/>
        <v>9850.1</v>
      </c>
      <c r="H12" s="20">
        <f t="shared" si="2"/>
        <v>-50.100000000000364</v>
      </c>
    </row>
    <row r="13" spans="1:8" ht="15">
      <c r="A13" s="16" t="s">
        <v>19</v>
      </c>
      <c r="B13" s="18">
        <v>22</v>
      </c>
      <c r="C13" s="24">
        <f>4041*2+3507</f>
        <v>11589</v>
      </c>
      <c r="D13" s="35">
        <f>B13*B2</f>
        <v>1562</v>
      </c>
      <c r="E13" s="13">
        <f t="shared" si="0"/>
        <v>12747.9</v>
      </c>
      <c r="F13" s="17">
        <v>13000</v>
      </c>
      <c r="G13" s="14">
        <f t="shared" si="1"/>
        <v>14309.9</v>
      </c>
      <c r="H13" s="20">
        <f t="shared" si="2"/>
        <v>-1309.8999999999996</v>
      </c>
    </row>
    <row r="14" spans="1:8" ht="15">
      <c r="A14" s="16" t="s">
        <v>10</v>
      </c>
      <c r="B14" s="19">
        <v>0.5</v>
      </c>
      <c r="C14" s="24">
        <f>673</f>
        <v>673</v>
      </c>
      <c r="D14" s="35">
        <f>B14*B2</f>
        <v>35.5</v>
      </c>
      <c r="E14" s="13">
        <f>C14+C14*0.15</f>
        <v>773.95</v>
      </c>
      <c r="F14" s="17">
        <v>849.41</v>
      </c>
      <c r="G14" s="14">
        <f t="shared" si="1"/>
        <v>809.45</v>
      </c>
      <c r="H14" s="20">
        <f t="shared" si="2"/>
        <v>39.95999999999992</v>
      </c>
    </row>
    <row r="15" spans="1:8" ht="15">
      <c r="A15" s="16" t="s">
        <v>20</v>
      </c>
      <c r="B15" s="19">
        <v>3</v>
      </c>
      <c r="C15" s="24">
        <f>3008+709</f>
        <v>3717</v>
      </c>
      <c r="D15" s="35">
        <f>B15*B2</f>
        <v>213</v>
      </c>
      <c r="E15" s="13">
        <f>C15+C15*0.15</f>
        <v>4274.55</v>
      </c>
      <c r="F15" s="17">
        <v>4274.55</v>
      </c>
      <c r="G15" s="14">
        <f t="shared" si="1"/>
        <v>4487.55</v>
      </c>
      <c r="H15" s="20">
        <f t="shared" si="2"/>
        <v>-213</v>
      </c>
    </row>
    <row r="16" spans="1:8" ht="15">
      <c r="A16" s="16" t="s">
        <v>21</v>
      </c>
      <c r="B16" s="19">
        <v>5</v>
      </c>
      <c r="C16" s="24">
        <f>1028+4697</f>
        <v>5725</v>
      </c>
      <c r="D16" s="35">
        <f>B16*B2</f>
        <v>355</v>
      </c>
      <c r="E16" s="13">
        <f t="shared" si="0"/>
        <v>6297.5</v>
      </c>
      <c r="F16" s="17">
        <v>6300</v>
      </c>
      <c r="G16" s="14">
        <f t="shared" si="1"/>
        <v>6652.5</v>
      </c>
      <c r="H16" s="20">
        <f t="shared" si="2"/>
        <v>-352.5</v>
      </c>
    </row>
    <row r="17" spans="1:8" ht="15">
      <c r="A17" s="16" t="s">
        <v>22</v>
      </c>
      <c r="B17" s="19">
        <v>4.5</v>
      </c>
      <c r="C17" s="24">
        <f>1012*2+966+153*3+111*2</f>
        <v>3671</v>
      </c>
      <c r="D17" s="35">
        <f>B17*B2</f>
        <v>319.5</v>
      </c>
      <c r="E17" s="13">
        <f>C17+C17*0.15</f>
        <v>4221.65</v>
      </c>
      <c r="F17" s="17">
        <v>4221.65</v>
      </c>
      <c r="G17" s="14">
        <f t="shared" si="1"/>
        <v>4541.15</v>
      </c>
      <c r="H17" s="20">
        <f t="shared" si="2"/>
        <v>-319.5</v>
      </c>
    </row>
    <row r="18" spans="1:8" ht="15">
      <c r="A18" s="16" t="s">
        <v>23</v>
      </c>
      <c r="B18" s="19">
        <v>5</v>
      </c>
      <c r="C18" s="24">
        <f>6870</f>
        <v>6870</v>
      </c>
      <c r="D18" s="35">
        <f>B18*B2</f>
        <v>355</v>
      </c>
      <c r="E18" s="13">
        <f t="shared" si="0"/>
        <v>7557</v>
      </c>
      <c r="F18" s="17">
        <v>7557</v>
      </c>
      <c r="G18" s="14">
        <f t="shared" si="1"/>
        <v>7912</v>
      </c>
      <c r="H18" s="20">
        <f t="shared" si="2"/>
        <v>-355</v>
      </c>
    </row>
    <row r="19" spans="1:8" ht="15">
      <c r="A19" s="16" t="s">
        <v>24</v>
      </c>
      <c r="B19" s="19">
        <v>33</v>
      </c>
      <c r="C19" s="24">
        <f>290*4+2632+2196+545+4836+1950+6406+569*6+121*15</f>
        <v>24954</v>
      </c>
      <c r="D19" s="35">
        <f>B19*B2</f>
        <v>2343</v>
      </c>
      <c r="E19" s="13">
        <f t="shared" si="0"/>
        <v>27449.4</v>
      </c>
      <c r="F19" s="17">
        <v>27450</v>
      </c>
      <c r="G19" s="14">
        <f t="shared" si="1"/>
        <v>29792.4</v>
      </c>
      <c r="H19" s="20">
        <f t="shared" si="2"/>
        <v>-2342.4000000000015</v>
      </c>
    </row>
    <row r="20" spans="1:8" ht="15">
      <c r="A20" s="16" t="s">
        <v>25</v>
      </c>
      <c r="B20" s="19">
        <v>2</v>
      </c>
      <c r="C20" s="24">
        <f>999+1746</f>
        <v>2745</v>
      </c>
      <c r="D20" s="35">
        <f>B20*B2</f>
        <v>142</v>
      </c>
      <c r="E20" s="13">
        <f>C20+C20*0.15</f>
        <v>3156.75</v>
      </c>
      <c r="F20" s="17">
        <v>3160</v>
      </c>
      <c r="G20" s="14">
        <f t="shared" si="1"/>
        <v>3298.75</v>
      </c>
      <c r="H20" s="20">
        <f t="shared" si="2"/>
        <v>-138.75</v>
      </c>
    </row>
    <row r="21" spans="1:8" ht="15">
      <c r="A21" s="16" t="s">
        <v>26</v>
      </c>
      <c r="B21" s="19">
        <v>2</v>
      </c>
      <c r="C21" s="24">
        <f>460</f>
        <v>460</v>
      </c>
      <c r="D21" s="35">
        <f>B21*B2</f>
        <v>142</v>
      </c>
      <c r="E21" s="13">
        <f>C21+C21*0.15</f>
        <v>529</v>
      </c>
      <c r="F21" s="17">
        <v>460</v>
      </c>
      <c r="G21" s="14">
        <f t="shared" si="1"/>
        <v>671</v>
      </c>
      <c r="H21" s="20">
        <f t="shared" si="2"/>
        <v>-211</v>
      </c>
    </row>
    <row r="22" spans="1:8" ht="15">
      <c r="A22" s="16" t="s">
        <v>28</v>
      </c>
      <c r="B22" s="19">
        <v>21</v>
      </c>
      <c r="C22" s="24">
        <f>4697+1028*4+2944+1161*2+3110+926*2+1545</f>
        <v>20582</v>
      </c>
      <c r="D22" s="35">
        <f>B22*B2</f>
        <v>1491</v>
      </c>
      <c r="E22" s="13">
        <f t="shared" si="0"/>
        <v>22640.2</v>
      </c>
      <c r="F22" s="17">
        <v>22640.2</v>
      </c>
      <c r="G22" s="14">
        <f t="shared" si="1"/>
        <v>24131.2</v>
      </c>
      <c r="H22" s="20">
        <f t="shared" si="2"/>
        <v>-1491</v>
      </c>
    </row>
    <row r="23" spans="1:8" ht="15">
      <c r="A23" s="16" t="s">
        <v>27</v>
      </c>
      <c r="B23" s="19">
        <v>13</v>
      </c>
      <c r="C23" s="24">
        <f>2584+2252+635+1248</f>
        <v>6719</v>
      </c>
      <c r="D23" s="35">
        <f>B23*B2</f>
        <v>923</v>
      </c>
      <c r="E23" s="13">
        <f t="shared" si="0"/>
        <v>7390.9</v>
      </c>
      <c r="F23" s="17">
        <v>6900</v>
      </c>
      <c r="G23" s="14">
        <f t="shared" si="1"/>
        <v>8313.9</v>
      </c>
      <c r="H23" s="20">
        <f t="shared" si="2"/>
        <v>-1413.8999999999996</v>
      </c>
    </row>
    <row r="24" spans="1:8" ht="15">
      <c r="A24" s="16" t="s">
        <v>29</v>
      </c>
      <c r="B24" s="19">
        <v>1</v>
      </c>
      <c r="C24" s="24">
        <f>1212</f>
        <v>1212</v>
      </c>
      <c r="D24" s="35">
        <f>B24*B2</f>
        <v>71</v>
      </c>
      <c r="E24" s="13">
        <f>C24+C24*0.15</f>
        <v>1393.8</v>
      </c>
      <c r="F24" s="17">
        <v>1400</v>
      </c>
      <c r="G24" s="14">
        <f t="shared" si="1"/>
        <v>1464.8</v>
      </c>
      <c r="H24" s="20">
        <f t="shared" si="2"/>
        <v>-64.79999999999995</v>
      </c>
    </row>
    <row r="25" spans="1:8" ht="15">
      <c r="A25" s="21" t="s">
        <v>30</v>
      </c>
      <c r="B25" s="33">
        <v>27</v>
      </c>
      <c r="C25" s="25">
        <f>375*8+5486+3528*2+3795</f>
        <v>19337</v>
      </c>
      <c r="D25" s="35">
        <f>B25*B2</f>
        <v>1917</v>
      </c>
      <c r="E25" s="22">
        <f>C25+C25*0.1</f>
        <v>21270.7</v>
      </c>
      <c r="F25" s="27">
        <v>21270.7</v>
      </c>
      <c r="G25" s="14">
        <f t="shared" si="1"/>
        <v>23187.7</v>
      </c>
      <c r="H25" s="20">
        <f t="shared" si="2"/>
        <v>-1917</v>
      </c>
    </row>
    <row r="26" spans="1:8" ht="15">
      <c r="A26" s="16" t="s">
        <v>31</v>
      </c>
      <c r="B26" s="19">
        <v>7</v>
      </c>
      <c r="C26" s="23">
        <f>3887+1089+32*11</f>
        <v>5328</v>
      </c>
      <c r="D26" s="35">
        <f>B26*B2</f>
        <v>497</v>
      </c>
      <c r="E26" s="23">
        <f>C26+C26*0.1</f>
        <v>5860.8</v>
      </c>
      <c r="F26" s="17">
        <v>5860.8</v>
      </c>
      <c r="G26" s="14">
        <f t="shared" si="1"/>
        <v>6357.8</v>
      </c>
      <c r="H26" s="20">
        <f t="shared" si="2"/>
        <v>-497</v>
      </c>
    </row>
    <row r="27" spans="1:8" ht="15">
      <c r="A27" s="28" t="s">
        <v>32</v>
      </c>
      <c r="B27" s="33">
        <v>3</v>
      </c>
      <c r="C27" s="22">
        <f>543*3</f>
        <v>1629</v>
      </c>
      <c r="D27" s="35">
        <f>B27*B2</f>
        <v>213</v>
      </c>
      <c r="E27" s="22">
        <f>C27+C27*0.15</f>
        <v>1873.35</v>
      </c>
      <c r="F27" s="31">
        <v>1629</v>
      </c>
      <c r="G27" s="14">
        <f t="shared" si="1"/>
        <v>2086.35</v>
      </c>
      <c r="H27" s="20">
        <f t="shared" si="2"/>
        <v>-457.3499999999999</v>
      </c>
    </row>
    <row r="28" spans="1:8" ht="15">
      <c r="A28" s="29" t="s">
        <v>33</v>
      </c>
      <c r="B28" s="19">
        <v>5.5</v>
      </c>
      <c r="C28" s="23">
        <f>14025</f>
        <v>14025</v>
      </c>
      <c r="D28" s="35">
        <f>B28*B2</f>
        <v>390.5</v>
      </c>
      <c r="E28" s="23">
        <f>C28+C28*0.08</f>
        <v>15147</v>
      </c>
      <c r="F28" s="30">
        <v>15000</v>
      </c>
      <c r="G28" s="14">
        <f t="shared" si="1"/>
        <v>15537.5</v>
      </c>
      <c r="H28" s="20">
        <f t="shared" si="2"/>
        <v>-537.5</v>
      </c>
    </row>
    <row r="29" spans="3:5" ht="15">
      <c r="C29" s="32"/>
      <c r="E29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2012-11-14T05:51:10Z</dcterms:modified>
  <cp:category/>
  <cp:version/>
  <cp:contentType/>
  <cp:contentStatus/>
</cp:coreProperties>
</file>