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<sst xmlns="http://schemas.openxmlformats.org/spreadsheetml/2006/main" count="35" uniqueCount="35">
  <si>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</si>
  <si>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</si>
  <si>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</si>
  <si>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</si>
  <si>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</si>
  <si>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</si>
  <si>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</si>
  <si>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</si>
  <si>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</si>
  <si>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</si>
  <si>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aksinya_b</t>
  </si>
  <si>
    <t>Olya000</t>
  </si>
  <si>
    <t>елена_7777</t>
  </si>
  <si>
    <t xml:space="preserve">Mane4ik </t>
  </si>
  <si>
    <t>Sowa</t>
  </si>
  <si>
    <t>imr9</t>
  </si>
  <si>
    <t>Юлия_7777</t>
  </si>
  <si>
    <t>Лавинг</t>
  </si>
  <si>
    <t>krasotka243905</t>
  </si>
  <si>
    <t>Dolinka</t>
  </si>
  <si>
    <t>натаП</t>
  </si>
  <si>
    <t>ОтКрЫтКа</t>
  </si>
  <si>
    <t>Klass</t>
  </si>
  <si>
    <t>ysia</t>
  </si>
  <si>
    <t>schastlivaya</t>
  </si>
  <si>
    <t xml:space="preserve">KAUF </t>
  </si>
  <si>
    <t>***ALANA***</t>
  </si>
  <si>
    <t>Ганжик</t>
  </si>
  <si>
    <t>Елена0808</t>
  </si>
  <si>
    <t>ivanovan</t>
  </si>
  <si>
    <t xml:space="preserve">nata.lapushka </t>
  </si>
  <si>
    <t>Uliya86</t>
  </si>
  <si>
    <t>Violala</t>
  </si>
  <si>
    <t xml:space="preserve">TianDe </t>
  </si>
  <si>
    <t>БотаникНСК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</si>
</sst>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b/>
      <sz val="10"/>
      <color indexed="56"/>
      <name val="Calibri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  <font>
      <b/>
      <sz val="10"/>
      <color theme="3"/>
      <name val="Calibri"/>
      <family val="2"/>
    </font>
    <font>
      <b/>
      <sz val="8"/>
      <color rgb="FF000000"/>
      <name val="Verdana"/>
      <family val="2"/>
    </font>
    <font>
      <b/>
      <sz val="9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8" fillId="0" borderId="0" xfId="0" applyNumberFormat="1" applyFont="1" applyAlignment="1">
      <alignment horizontal="center"/>
    </xf>
    <xf numFmtId="0" fontId="48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8" fontId="4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50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5" fontId="49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8" fontId="52" fillId="0" borderId="10" xfId="0" applyNumberFormat="1" applyFont="1" applyBorder="1" applyAlignment="1">
      <alignment horizontal="center" wrapText="1"/>
    </xf>
    <xf numFmtId="165" fontId="48" fillId="0" borderId="11" xfId="0" applyNumberFormat="1" applyFont="1" applyBorder="1" applyAlignment="1">
      <alignment horizontal="center"/>
    </xf>
    <xf numFmtId="165" fontId="48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49" fillId="0" borderId="11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65" fontId="5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8" fontId="3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5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54" fillId="0" borderId="0" xfId="0" applyFont="1" applyAlignment="1">
      <alignment/>
    </xf>
    <xf numFmtId="165" fontId="55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6" zoomScaleNormal="96" zoomScalePageLayoutView="0" workbookViewId="0" topLeftCell="A3">
      <selection activeCell="H8" sqref="H8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9.14062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7</v>
      </c>
      <c r="B1" s="5">
        <v>7600</v>
      </c>
      <c r="C1" s="4"/>
      <c r="D1" s="4"/>
      <c r="E1" s="4"/>
      <c r="F1" s="5"/>
      <c r="G1" s="4"/>
      <c r="H1" s="6"/>
    </row>
    <row r="2" spans="1:8" ht="15">
      <c r="A2" s="4" t="s">
        <v>6</v>
      </c>
      <c r="B2" s="5">
        <v>73</v>
      </c>
      <c r="C2" s="5"/>
      <c r="D2" s="4"/>
      <c r="E2" s="4"/>
      <c r="F2" s="5"/>
      <c r="G2" s="4"/>
      <c r="H2" s="6"/>
    </row>
    <row r="3" spans="1:8" ht="51.75" customHeight="1">
      <c r="A3" s="7" t="s">
        <v>0</v>
      </c>
      <c r="B3" s="8" t="s">
        <v>1</v>
      </c>
      <c r="C3" s="8" t="s">
        <v>8</v>
      </c>
      <c r="D3" s="8" t="s">
        <v>9</v>
      </c>
      <c r="E3" s="8" t="s">
        <v>5</v>
      </c>
      <c r="F3" s="9" t="s">
        <v>2</v>
      </c>
      <c r="G3" s="8" t="s">
        <v>4</v>
      </c>
      <c r="H3" s="10" t="s">
        <v>3</v>
      </c>
    </row>
    <row r="4" spans="1:8" ht="19.5" customHeight="1">
      <c r="A4" s="15" t="s">
        <v>11</v>
      </c>
      <c r="B4" s="11">
        <v>1.5</v>
      </c>
      <c r="C4" s="12">
        <f>2575</f>
        <v>2575</v>
      </c>
      <c r="D4" s="26">
        <f>B4*B2</f>
        <v>109.5</v>
      </c>
      <c r="E4" s="28">
        <f>C4+C4*0.15</f>
        <v>2961.25</v>
      </c>
      <c r="F4" s="22">
        <v>3000</v>
      </c>
      <c r="G4" s="13">
        <f>E4+D4</f>
        <v>3070.75</v>
      </c>
      <c r="H4" s="19">
        <f>F4-G4</f>
        <v>-70.75</v>
      </c>
    </row>
    <row r="5" spans="1:9" ht="19.5" customHeight="1">
      <c r="A5" s="15" t="s">
        <v>10</v>
      </c>
      <c r="B5" s="14">
        <v>2.4</v>
      </c>
      <c r="C5" s="33">
        <f>2215</f>
        <v>2215</v>
      </c>
      <c r="D5" s="26">
        <f>B5*B2</f>
        <v>175.2</v>
      </c>
      <c r="E5" s="28">
        <f aca="true" t="shared" si="0" ref="E5:E22">C5+C5*0.15</f>
        <v>2547.25</v>
      </c>
      <c r="F5" s="22">
        <v>2500</v>
      </c>
      <c r="G5" s="13">
        <f aca="true" t="shared" si="1" ref="G5:G29">E5+D5</f>
        <v>2722.45</v>
      </c>
      <c r="H5" s="19">
        <f aca="true" t="shared" si="2" ref="H5:H29">F5-G5</f>
        <v>-222.44999999999982</v>
      </c>
      <c r="I5" s="2"/>
    </row>
    <row r="6" spans="1:9" ht="27" customHeight="1">
      <c r="A6" s="15" t="s">
        <v>12</v>
      </c>
      <c r="B6" s="14">
        <v>5</v>
      </c>
      <c r="C6" s="33">
        <f>3887</f>
        <v>3887</v>
      </c>
      <c r="D6" s="26">
        <f>B6*B2</f>
        <v>365</v>
      </c>
      <c r="E6" s="28">
        <f t="shared" si="0"/>
        <v>4470.05</v>
      </c>
      <c r="F6" s="22">
        <v>4470.05</v>
      </c>
      <c r="G6" s="13">
        <f t="shared" si="1"/>
        <v>4835.05</v>
      </c>
      <c r="H6" s="19">
        <f t="shared" si="2"/>
        <v>-365</v>
      </c>
      <c r="I6" s="2"/>
    </row>
    <row r="7" spans="1:9" ht="15.75" customHeight="1">
      <c r="A7" s="15" t="s">
        <v>13</v>
      </c>
      <c r="B7" s="14">
        <v>2</v>
      </c>
      <c r="C7" s="33">
        <f>486*2</f>
        <v>972</v>
      </c>
      <c r="D7" s="26">
        <f>B7*B2</f>
        <v>146</v>
      </c>
      <c r="E7" s="28">
        <f t="shared" si="0"/>
        <v>1117.8</v>
      </c>
      <c r="F7" s="22">
        <v>1117.8</v>
      </c>
      <c r="G7" s="13">
        <f t="shared" si="1"/>
        <v>1263.8</v>
      </c>
      <c r="H7" s="19">
        <f t="shared" si="2"/>
        <v>-146</v>
      </c>
      <c r="I7" s="2"/>
    </row>
    <row r="8" spans="1:9" ht="15">
      <c r="A8" s="15" t="s">
        <v>14</v>
      </c>
      <c r="B8" s="14">
        <v>7.7</v>
      </c>
      <c r="C8" s="33">
        <f>11200</f>
        <v>11200</v>
      </c>
      <c r="D8" s="26">
        <f>B8*B2</f>
        <v>562.1</v>
      </c>
      <c r="E8" s="28">
        <f>C8+C8*0.1</f>
        <v>12320</v>
      </c>
      <c r="F8" s="22">
        <v>12320</v>
      </c>
      <c r="G8" s="13">
        <f t="shared" si="1"/>
        <v>12882.1</v>
      </c>
      <c r="H8" s="19">
        <f t="shared" si="2"/>
        <v>-562.1000000000004</v>
      </c>
      <c r="I8" s="2"/>
    </row>
    <row r="9" spans="1:9" ht="15">
      <c r="A9" s="15" t="s">
        <v>15</v>
      </c>
      <c r="B9" s="14">
        <v>5</v>
      </c>
      <c r="C9" s="33">
        <f>7129</f>
        <v>7129</v>
      </c>
      <c r="D9" s="26">
        <f>B9*B2</f>
        <v>365</v>
      </c>
      <c r="E9" s="28">
        <f>C9+C9*0.1</f>
        <v>7841.9</v>
      </c>
      <c r="F9" s="22">
        <v>7841</v>
      </c>
      <c r="G9" s="13">
        <f t="shared" si="1"/>
        <v>8206.9</v>
      </c>
      <c r="H9" s="19">
        <f t="shared" si="2"/>
        <v>-365.89999999999964</v>
      </c>
      <c r="I9" s="2"/>
    </row>
    <row r="10" spans="1:8" ht="15">
      <c r="A10" s="15" t="s">
        <v>16</v>
      </c>
      <c r="B10" s="18">
        <v>1</v>
      </c>
      <c r="C10" s="21">
        <f>812</f>
        <v>812</v>
      </c>
      <c r="D10" s="26">
        <f>B10*B2</f>
        <v>73</v>
      </c>
      <c r="E10" s="28">
        <f t="shared" si="0"/>
        <v>933.8</v>
      </c>
      <c r="F10" s="16">
        <v>933.8</v>
      </c>
      <c r="G10" s="13">
        <f t="shared" si="1"/>
        <v>1006.8</v>
      </c>
      <c r="H10" s="19">
        <f t="shared" si="2"/>
        <v>-73</v>
      </c>
    </row>
    <row r="11" spans="1:8" ht="15">
      <c r="A11" s="15" t="s">
        <v>17</v>
      </c>
      <c r="B11" s="18">
        <v>0.6</v>
      </c>
      <c r="C11" s="21">
        <f>1515*2</f>
        <v>3030</v>
      </c>
      <c r="D11" s="26">
        <f>B11*B2</f>
        <v>43.8</v>
      </c>
      <c r="E11" s="28">
        <f t="shared" si="0"/>
        <v>3484.5</v>
      </c>
      <c r="F11" s="16">
        <v>3484.5</v>
      </c>
      <c r="G11" s="13">
        <f t="shared" si="1"/>
        <v>3528.3</v>
      </c>
      <c r="H11" s="19">
        <f t="shared" si="2"/>
        <v>-43.80000000000018</v>
      </c>
    </row>
    <row r="12" spans="1:8" ht="15">
      <c r="A12" s="27">
        <v>51150</v>
      </c>
      <c r="B12" s="17">
        <v>5.4</v>
      </c>
      <c r="C12" s="21">
        <f>6125</f>
        <v>6125</v>
      </c>
      <c r="D12" s="26">
        <f>B12*B2</f>
        <v>394.20000000000005</v>
      </c>
      <c r="E12" s="28">
        <f>C12+C12*0.1</f>
        <v>6737.5</v>
      </c>
      <c r="F12" s="16">
        <v>7000</v>
      </c>
      <c r="G12" s="13">
        <f t="shared" si="1"/>
        <v>7131.7</v>
      </c>
      <c r="H12" s="19">
        <f t="shared" si="2"/>
        <v>-131.69999999999982</v>
      </c>
    </row>
    <row r="13" spans="1:8" ht="15">
      <c r="A13" s="15" t="s">
        <v>18</v>
      </c>
      <c r="B13" s="18">
        <v>2.5</v>
      </c>
      <c r="C13" s="21">
        <f>527*2+1006*2+1009</f>
        <v>4075</v>
      </c>
      <c r="D13" s="26">
        <f>B13*B2</f>
        <v>182.5</v>
      </c>
      <c r="E13" s="28">
        <f>C13+C13*0.1</f>
        <v>4482.5</v>
      </c>
      <c r="F13" s="16">
        <f>3269+1213</f>
        <v>4482</v>
      </c>
      <c r="G13" s="13">
        <f t="shared" si="1"/>
        <v>4665</v>
      </c>
      <c r="H13" s="19">
        <f t="shared" si="2"/>
        <v>-183</v>
      </c>
    </row>
    <row r="14" spans="1:8" ht="15">
      <c r="A14" s="15" t="s">
        <v>19</v>
      </c>
      <c r="B14" s="18">
        <v>1.5</v>
      </c>
      <c r="C14" s="21">
        <f>934*3</f>
        <v>2802</v>
      </c>
      <c r="D14" s="26">
        <f>B14*B2</f>
        <v>109.5</v>
      </c>
      <c r="E14" s="28">
        <f t="shared" si="0"/>
        <v>3222.3</v>
      </c>
      <c r="F14" s="16">
        <v>3222.3</v>
      </c>
      <c r="G14" s="13">
        <f t="shared" si="1"/>
        <v>3331.8</v>
      </c>
      <c r="H14" s="19">
        <f t="shared" si="2"/>
        <v>-109.5</v>
      </c>
    </row>
    <row r="15" spans="1:8" ht="15">
      <c r="A15" s="15" t="s">
        <v>20</v>
      </c>
      <c r="B15" s="18">
        <v>5</v>
      </c>
      <c r="C15" s="21">
        <f>307*2+2541</f>
        <v>3155</v>
      </c>
      <c r="D15" s="26">
        <f>B15*B2</f>
        <v>365</v>
      </c>
      <c r="E15" s="28">
        <f t="shared" si="0"/>
        <v>3628.25</v>
      </c>
      <c r="F15" s="16">
        <v>3650</v>
      </c>
      <c r="G15" s="13">
        <f t="shared" si="1"/>
        <v>3993.25</v>
      </c>
      <c r="H15" s="19">
        <f t="shared" si="2"/>
        <v>-343.25</v>
      </c>
    </row>
    <row r="16" spans="1:8" ht="15">
      <c r="A16" s="15" t="s">
        <v>21</v>
      </c>
      <c r="B16" s="18">
        <v>1</v>
      </c>
      <c r="C16" s="21">
        <f>1038</f>
        <v>1038</v>
      </c>
      <c r="D16" s="26">
        <f>B16*B2</f>
        <v>73</v>
      </c>
      <c r="E16" s="28">
        <f t="shared" si="0"/>
        <v>1193.7</v>
      </c>
      <c r="F16" s="16">
        <v>1200</v>
      </c>
      <c r="G16" s="13">
        <f t="shared" si="1"/>
        <v>1266.7</v>
      </c>
      <c r="H16" s="19">
        <f t="shared" si="2"/>
        <v>-66.70000000000005</v>
      </c>
    </row>
    <row r="17" spans="1:8" ht="15">
      <c r="A17" s="15" t="s">
        <v>22</v>
      </c>
      <c r="B17" s="18">
        <v>3</v>
      </c>
      <c r="C17" s="21">
        <f>985*3</f>
        <v>2955</v>
      </c>
      <c r="D17" s="26">
        <f>B17*B2</f>
        <v>219</v>
      </c>
      <c r="E17" s="28">
        <f t="shared" si="0"/>
        <v>3398.25</v>
      </c>
      <c r="F17" s="16">
        <v>3400</v>
      </c>
      <c r="G17" s="13">
        <f t="shared" si="1"/>
        <v>3617.25</v>
      </c>
      <c r="H17" s="19">
        <f t="shared" si="2"/>
        <v>-217.25</v>
      </c>
    </row>
    <row r="18" spans="1:8" ht="15">
      <c r="A18" s="15" t="s">
        <v>23</v>
      </c>
      <c r="B18" s="18">
        <v>13.6</v>
      </c>
      <c r="C18" s="21">
        <f>641*4+1186+1050+2380+3358</f>
        <v>10538</v>
      </c>
      <c r="D18" s="26">
        <f>B18*B2</f>
        <v>992.8</v>
      </c>
      <c r="E18" s="28">
        <f>C18+C18*0.1</f>
        <v>11591.8</v>
      </c>
      <c r="F18" s="16">
        <v>11591.8</v>
      </c>
      <c r="G18" s="13">
        <f t="shared" si="1"/>
        <v>12584.599999999999</v>
      </c>
      <c r="H18" s="19">
        <f t="shared" si="2"/>
        <v>-992.7999999999993</v>
      </c>
    </row>
    <row r="19" spans="1:8" ht="15">
      <c r="A19" s="15" t="s">
        <v>24</v>
      </c>
      <c r="B19" s="18">
        <v>5</v>
      </c>
      <c r="C19" s="21">
        <f>2976</f>
        <v>2976</v>
      </c>
      <c r="D19" s="26">
        <f>B19*B2</f>
        <v>365</v>
      </c>
      <c r="E19" s="28">
        <f t="shared" si="0"/>
        <v>3422.4</v>
      </c>
      <c r="F19" s="16">
        <v>3423</v>
      </c>
      <c r="G19" s="13">
        <f t="shared" si="1"/>
        <v>3787.4</v>
      </c>
      <c r="H19" s="19">
        <f t="shared" si="2"/>
        <v>-364.4000000000001</v>
      </c>
    </row>
    <row r="20" spans="1:8" ht="15">
      <c r="A20" s="15" t="s">
        <v>25</v>
      </c>
      <c r="B20" s="18">
        <v>2</v>
      </c>
      <c r="C20" s="21">
        <f>1576+1111</f>
        <v>2687</v>
      </c>
      <c r="D20" s="26">
        <f>B20*B2</f>
        <v>146</v>
      </c>
      <c r="E20" s="28">
        <f t="shared" si="0"/>
        <v>3090.05</v>
      </c>
      <c r="F20" s="16">
        <v>3090.05</v>
      </c>
      <c r="G20" s="13">
        <f t="shared" si="1"/>
        <v>3236.05</v>
      </c>
      <c r="H20" s="19">
        <f t="shared" si="2"/>
        <v>-146</v>
      </c>
    </row>
    <row r="21" spans="1:8" ht="15">
      <c r="A21" s="15" t="s">
        <v>26</v>
      </c>
      <c r="B21" s="18">
        <v>0.5</v>
      </c>
      <c r="C21" s="21">
        <f>454</f>
        <v>454</v>
      </c>
      <c r="D21" s="26">
        <f>B21*B2</f>
        <v>36.5</v>
      </c>
      <c r="E21" s="28">
        <f t="shared" si="0"/>
        <v>522.1</v>
      </c>
      <c r="F21" s="16">
        <v>522.1</v>
      </c>
      <c r="G21" s="13">
        <f t="shared" si="1"/>
        <v>558.6</v>
      </c>
      <c r="H21" s="19">
        <f t="shared" si="2"/>
        <v>-36.5</v>
      </c>
    </row>
    <row r="22" spans="1:8" ht="15">
      <c r="A22" s="15" t="s">
        <v>27</v>
      </c>
      <c r="B22" s="18">
        <v>1.9</v>
      </c>
      <c r="C22" s="21">
        <f>3473</f>
        <v>3473</v>
      </c>
      <c r="D22" s="26">
        <f>B21*B2</f>
        <v>36.5</v>
      </c>
      <c r="E22" s="28">
        <f t="shared" si="0"/>
        <v>3993.95</v>
      </c>
      <c r="F22" s="16">
        <v>4000</v>
      </c>
      <c r="G22" s="13">
        <f t="shared" si="1"/>
        <v>4030.45</v>
      </c>
      <c r="H22" s="19">
        <f t="shared" si="2"/>
        <v>-30.449999999999818</v>
      </c>
    </row>
    <row r="23" spans="1:8" ht="15">
      <c r="A23" s="15" t="s">
        <v>28</v>
      </c>
      <c r="B23" s="18">
        <v>17</v>
      </c>
      <c r="C23" s="21">
        <f>7780+4944</f>
        <v>12724</v>
      </c>
      <c r="D23" s="26">
        <f>B23*B2</f>
        <v>1241</v>
      </c>
      <c r="E23" s="28">
        <f>C23+C23*0.1</f>
        <v>13996.4</v>
      </c>
      <c r="F23" s="16">
        <v>13996.86</v>
      </c>
      <c r="G23" s="13">
        <f t="shared" si="1"/>
        <v>15237.4</v>
      </c>
      <c r="H23" s="19">
        <f t="shared" si="2"/>
        <v>-1240.539999999999</v>
      </c>
    </row>
    <row r="24" spans="1:8" ht="15">
      <c r="A24" s="27" t="s">
        <v>29</v>
      </c>
      <c r="B24" s="25">
        <v>6.2</v>
      </c>
      <c r="C24" s="20">
        <v>11534</v>
      </c>
      <c r="D24" s="26">
        <f>B24*B2</f>
        <v>452.6</v>
      </c>
      <c r="E24" s="12">
        <v>0</v>
      </c>
      <c r="F24" s="23">
        <v>0</v>
      </c>
      <c r="G24" s="13">
        <v>0</v>
      </c>
      <c r="H24" s="19">
        <f t="shared" si="2"/>
        <v>0</v>
      </c>
    </row>
    <row r="25" spans="1:8" ht="15">
      <c r="A25" s="15" t="s">
        <v>30</v>
      </c>
      <c r="B25" s="18">
        <v>7.2</v>
      </c>
      <c r="C25" s="21">
        <f>4028</f>
        <v>4028</v>
      </c>
      <c r="D25" s="26">
        <f>B25*B2</f>
        <v>525.6</v>
      </c>
      <c r="E25" s="35">
        <f>C25+C25*0.15</f>
        <v>4632.2</v>
      </c>
      <c r="F25" s="16">
        <v>4700</v>
      </c>
      <c r="G25" s="13">
        <f t="shared" si="1"/>
        <v>5157.8</v>
      </c>
      <c r="H25" s="19">
        <f t="shared" si="2"/>
        <v>-457.8000000000002</v>
      </c>
    </row>
    <row r="26" spans="1:8" ht="15">
      <c r="A26" s="15" t="s">
        <v>31</v>
      </c>
      <c r="B26" s="18">
        <v>3</v>
      </c>
      <c r="C26" s="21">
        <f>3242</f>
        <v>3242</v>
      </c>
      <c r="D26" s="26">
        <f>B26*B2</f>
        <v>219</v>
      </c>
      <c r="E26" s="35">
        <f>C26+C26*0.15</f>
        <v>3728.3</v>
      </c>
      <c r="F26" s="24">
        <v>3730</v>
      </c>
      <c r="G26" s="13">
        <f t="shared" si="1"/>
        <v>3947.3</v>
      </c>
      <c r="H26" s="19">
        <f t="shared" si="2"/>
        <v>-217.30000000000018</v>
      </c>
    </row>
    <row r="27" spans="1:8" ht="15">
      <c r="A27" s="15" t="s">
        <v>32</v>
      </c>
      <c r="B27" s="18"/>
      <c r="C27" s="21">
        <f>4048</f>
        <v>4048</v>
      </c>
      <c r="D27" s="26"/>
      <c r="E27" s="35">
        <f>C27+C27*0.15</f>
        <v>4655.2</v>
      </c>
      <c r="F27" s="24">
        <v>4048</v>
      </c>
      <c r="G27" s="13">
        <f t="shared" si="1"/>
        <v>4655.2</v>
      </c>
      <c r="H27" s="19">
        <f t="shared" si="2"/>
        <v>-607.1999999999998</v>
      </c>
    </row>
    <row r="28" spans="1:8" ht="15">
      <c r="A28" s="15" t="s">
        <v>33</v>
      </c>
      <c r="B28" s="18">
        <v>1</v>
      </c>
      <c r="C28" s="21">
        <f>389</f>
        <v>389</v>
      </c>
      <c r="D28" s="26">
        <f>B28*B2</f>
        <v>73</v>
      </c>
      <c r="E28" s="35">
        <f>C28+C28*0.15</f>
        <v>447.35</v>
      </c>
      <c r="F28" s="24">
        <v>389</v>
      </c>
      <c r="G28" s="13">
        <f t="shared" si="1"/>
        <v>520.35</v>
      </c>
      <c r="H28" s="19">
        <f t="shared" si="2"/>
        <v>-131.35000000000002</v>
      </c>
    </row>
    <row r="29" spans="1:8" ht="15">
      <c r="A29" s="37" t="s">
        <v>34</v>
      </c>
      <c r="B29" s="18">
        <v>4.5</v>
      </c>
      <c r="C29" s="21">
        <f>2575</f>
        <v>2575</v>
      </c>
      <c r="D29" s="26">
        <f>B29*B2</f>
        <v>328.5</v>
      </c>
      <c r="E29" s="38">
        <f>C29+C29*0.1</f>
        <v>2832.5</v>
      </c>
      <c r="F29" s="24">
        <v>3000</v>
      </c>
      <c r="G29" s="13">
        <f t="shared" si="1"/>
        <v>3161</v>
      </c>
      <c r="H29" s="19">
        <f t="shared" si="2"/>
        <v>-161</v>
      </c>
    </row>
    <row r="30" spans="1:8" ht="15">
      <c r="A30" s="32"/>
      <c r="B30" s="29">
        <f>SUM(B4:B29)</f>
        <v>105.50000000000001</v>
      </c>
      <c r="C30" s="34"/>
      <c r="D30" s="39">
        <f>SUM(D4:D29)</f>
        <v>7599.300000000001</v>
      </c>
      <c r="E30" s="29"/>
      <c r="F30" s="30"/>
      <c r="G30" s="29"/>
      <c r="H30" s="31"/>
    </row>
    <row r="31" ht="15">
      <c r="E31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2012-12-21T21:43:27Z</dcterms:modified>
  <cp:category/>
  <cp:version/>
  <cp:contentType/>
  <cp:contentStatus/>
</cp:coreProperties>
</file>